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2.xml" ContentType="application/vnd.openxmlformats-officedocument.drawing+xml"/>
  <Override PartName="/xl/slicers/slicer2.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24226"/>
  <mc:AlternateContent xmlns:mc="http://schemas.openxmlformats.org/markup-compatibility/2006">
    <mc:Choice Requires="x15">
      <x15ac:absPath xmlns:x15ac="http://schemas.microsoft.com/office/spreadsheetml/2010/11/ac" url="C:\Users\DELL\Documents\10 Alytics\EXCEL\WEEK 4 EXCEL CAPSTONE PROJECT\"/>
    </mc:Choice>
  </mc:AlternateContent>
  <xr:revisionPtr revIDLastSave="0" documentId="8_{CCE09B05-282B-4756-AE9C-5B8B778799F6}" xr6:coauthVersionLast="47" xr6:coauthVersionMax="47" xr10:uidLastSave="{00000000-0000-0000-0000-000000000000}"/>
  <bookViews>
    <workbookView xWindow="-108" yWindow="-108" windowWidth="23256" windowHeight="12456" firstSheet="4" activeTab="7" xr2:uid="{00000000-000D-0000-FFFF-FFFF00000000}"/>
  </bookViews>
  <sheets>
    <sheet name="Sales Data" sheetId="1" r:id="rId1"/>
    <sheet name="Customer Data" sheetId="2" r:id="rId2"/>
    <sheet name="Stock Data" sheetId="4" r:id="rId3"/>
    <sheet name="Employee Data" sheetId="3" r:id="rId4"/>
    <sheet name="Feedback Data" sheetId="5" r:id="rId5"/>
    <sheet name="Master Sheet" sheetId="6" r:id="rId6"/>
    <sheet name="Pivot Table" sheetId="8" r:id="rId7"/>
    <sheet name="Dashboard" sheetId="9" r:id="rId8"/>
    <sheet name="Master Sheet Rough work" sheetId="7" r:id="rId9"/>
  </sheets>
  <definedNames>
    <definedName name="_xlnm._FilterDatabase" localSheetId="1" hidden="1">'Customer Data'!$A$1:$E$1004</definedName>
    <definedName name="Slicer_Rating">#N/A</definedName>
    <definedName name="Slicer_Sales_Performance">#N/A</definedName>
    <definedName name="Slicer_Sentiment">#N/A</definedName>
    <definedName name="Slicer_Stock_Item">#N/A</definedName>
    <definedName name="Slicer_Years">#N/A</definedName>
  </definedNames>
  <calcPr calcId="191029"/>
  <pivotCaches>
    <pivotCache cacheId="0" r:id="rId10"/>
    <pivotCache cacheId="1" r:id="rId11"/>
    <pivotCache cacheId="2" r:id="rId12"/>
    <pivotCache cacheId="3" r:id="rId13"/>
    <pivotCache cacheId="4" r:id="rId14"/>
    <pivotCache cacheId="5" r:id="rId15"/>
  </pivotCaches>
  <extLst>
    <ext xmlns:x14="http://schemas.microsoft.com/office/spreadsheetml/2009/9/main" uri="{BBE1A952-AA13-448e-AADC-164F8A28A991}">
      <x14:slicerCaches>
        <x14:slicerCache r:id="rId16"/>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9" i="9" l="1"/>
  <c r="M9" i="9"/>
  <c r="K9" i="9"/>
  <c r="H9" i="9"/>
  <c r="F9" i="9"/>
  <c r="D9" i="9"/>
  <c r="F50" i="8" a="1"/>
  <c r="F50" i="8" s="1"/>
  <c r="E50" i="8" a="1"/>
  <c r="E50" i="8" s="1"/>
  <c r="R91" i="8" a="1"/>
  <c r="R91" i="8" s="1"/>
  <c r="T91" i="8" l="1"/>
  <c r="T95" i="8"/>
  <c r="T93" i="8"/>
  <c r="T94" i="8"/>
  <c r="T92" i="8"/>
  <c r="G50" i="8"/>
  <c r="G53" i="8"/>
  <c r="G52" i="8"/>
  <c r="G51" i="8"/>
  <c r="O2" i="6"/>
  <c r="O3" i="6"/>
  <c r="O4" i="6"/>
  <c r="O5" i="6"/>
  <c r="O6" i="6"/>
  <c r="O7" i="6"/>
  <c r="O8" i="6"/>
  <c r="O9" i="6"/>
  <c r="O10"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O47" i="6"/>
  <c r="O48" i="6"/>
  <c r="O49" i="6"/>
  <c r="O50" i="6"/>
  <c r="O51" i="6"/>
  <c r="O52" i="6"/>
  <c r="O53" i="6"/>
  <c r="O54" i="6"/>
  <c r="O55" i="6"/>
  <c r="O56" i="6"/>
  <c r="O57" i="6"/>
  <c r="O58" i="6"/>
  <c r="O59" i="6"/>
  <c r="O60" i="6"/>
  <c r="O61" i="6"/>
  <c r="O62" i="6"/>
  <c r="O63" i="6"/>
  <c r="O64" i="6"/>
  <c r="O65" i="6"/>
  <c r="O66" i="6"/>
  <c r="O67" i="6"/>
  <c r="O68" i="6"/>
  <c r="O69" i="6"/>
  <c r="O70" i="6"/>
  <c r="O71" i="6"/>
  <c r="O72" i="6"/>
  <c r="O73" i="6"/>
  <c r="O74" i="6"/>
  <c r="O75" i="6"/>
  <c r="O76" i="6"/>
  <c r="O77" i="6"/>
  <c r="O78" i="6"/>
  <c r="O79" i="6"/>
  <c r="O80" i="6"/>
  <c r="O81" i="6"/>
  <c r="O82" i="6"/>
  <c r="O83" i="6"/>
  <c r="O84" i="6"/>
  <c r="O85" i="6"/>
  <c r="O86" i="6"/>
  <c r="O87" i="6"/>
  <c r="O88" i="6"/>
  <c r="O89" i="6"/>
  <c r="O90" i="6"/>
  <c r="O91" i="6"/>
  <c r="O92" i="6"/>
  <c r="O93" i="6"/>
  <c r="O94" i="6"/>
  <c r="O95" i="6"/>
  <c r="O96" i="6"/>
  <c r="O97" i="6"/>
  <c r="O98" i="6"/>
  <c r="O99" i="6"/>
  <c r="O100" i="6"/>
  <c r="O101" i="6"/>
  <c r="O102" i="6"/>
  <c r="O103" i="6"/>
  <c r="O104" i="6"/>
  <c r="O105" i="6"/>
  <c r="O106" i="6"/>
  <c r="O107" i="6"/>
  <c r="O108" i="6"/>
  <c r="O109" i="6"/>
  <c r="O110" i="6"/>
  <c r="O111" i="6"/>
  <c r="O112" i="6"/>
  <c r="O113" i="6"/>
  <c r="O114" i="6"/>
  <c r="O115" i="6"/>
  <c r="O116" i="6"/>
  <c r="O117" i="6"/>
  <c r="O118" i="6"/>
  <c r="O119" i="6"/>
  <c r="O120" i="6"/>
  <c r="O121" i="6"/>
  <c r="O122" i="6"/>
  <c r="O123" i="6"/>
  <c r="O124" i="6"/>
  <c r="O125" i="6"/>
  <c r="O126" i="6"/>
  <c r="O127" i="6"/>
  <c r="O128" i="6"/>
  <c r="O129" i="6"/>
  <c r="O130" i="6"/>
  <c r="O131" i="6"/>
  <c r="O132" i="6"/>
  <c r="O133" i="6"/>
  <c r="O134" i="6"/>
  <c r="O135" i="6"/>
  <c r="O136" i="6"/>
  <c r="O137" i="6"/>
  <c r="O138" i="6"/>
  <c r="O139" i="6"/>
  <c r="O140" i="6"/>
  <c r="O141" i="6"/>
  <c r="O142" i="6"/>
  <c r="O143" i="6"/>
  <c r="O144" i="6"/>
  <c r="O145" i="6"/>
  <c r="O146" i="6"/>
  <c r="O147" i="6"/>
  <c r="O148" i="6"/>
  <c r="O149" i="6"/>
  <c r="O150" i="6"/>
  <c r="O151" i="6"/>
  <c r="O152" i="6"/>
  <c r="O153" i="6"/>
  <c r="O154" i="6"/>
  <c r="O155" i="6"/>
  <c r="O156" i="6"/>
  <c r="O157" i="6"/>
  <c r="O158" i="6"/>
  <c r="O159" i="6"/>
  <c r="O160" i="6"/>
  <c r="O161" i="6"/>
  <c r="O162" i="6"/>
  <c r="O163" i="6"/>
  <c r="O164" i="6"/>
  <c r="O165" i="6"/>
  <c r="O166" i="6"/>
  <c r="O167" i="6"/>
  <c r="O168" i="6"/>
  <c r="O169" i="6"/>
  <c r="O170" i="6"/>
  <c r="O171" i="6"/>
  <c r="O172" i="6"/>
  <c r="O173" i="6"/>
  <c r="O174" i="6"/>
  <c r="O175" i="6"/>
  <c r="O176" i="6"/>
  <c r="O177" i="6"/>
  <c r="O178" i="6"/>
  <c r="O179" i="6"/>
  <c r="O180" i="6"/>
  <c r="O181" i="6"/>
  <c r="O182" i="6"/>
  <c r="O183" i="6"/>
  <c r="O184" i="6"/>
  <c r="O185" i="6"/>
  <c r="O186" i="6"/>
  <c r="O187" i="6"/>
  <c r="O188" i="6"/>
  <c r="O189" i="6"/>
  <c r="O190" i="6"/>
  <c r="O191" i="6"/>
  <c r="O192" i="6"/>
  <c r="O193" i="6"/>
  <c r="O194" i="6"/>
  <c r="O195" i="6"/>
  <c r="O196" i="6"/>
  <c r="O197" i="6"/>
  <c r="O198" i="6"/>
  <c r="O199" i="6"/>
  <c r="O200" i="6"/>
  <c r="O201" i="6"/>
  <c r="O202" i="6"/>
  <c r="O203" i="6"/>
  <c r="O204" i="6"/>
  <c r="O205" i="6"/>
  <c r="O206" i="6"/>
  <c r="O207" i="6"/>
  <c r="O208" i="6"/>
  <c r="O209" i="6"/>
  <c r="O210" i="6"/>
  <c r="O211" i="6"/>
  <c r="O212" i="6"/>
  <c r="O213" i="6"/>
  <c r="O214" i="6"/>
  <c r="O215" i="6"/>
  <c r="O216" i="6"/>
  <c r="O217" i="6"/>
  <c r="O218" i="6"/>
  <c r="O219" i="6"/>
  <c r="O220" i="6"/>
  <c r="O221" i="6"/>
  <c r="O222" i="6"/>
  <c r="O223" i="6"/>
  <c r="O224" i="6"/>
  <c r="O225" i="6"/>
  <c r="O226" i="6"/>
  <c r="O227" i="6"/>
  <c r="O228" i="6"/>
  <c r="O229" i="6"/>
  <c r="O230" i="6"/>
  <c r="O231" i="6"/>
  <c r="O232" i="6"/>
  <c r="O233" i="6"/>
  <c r="O234" i="6"/>
  <c r="O235" i="6"/>
  <c r="O236" i="6"/>
  <c r="O237" i="6"/>
  <c r="O238" i="6"/>
  <c r="O239" i="6"/>
  <c r="O240" i="6"/>
  <c r="O241" i="6"/>
  <c r="O242" i="6"/>
  <c r="O243" i="6"/>
  <c r="O244" i="6"/>
  <c r="O245" i="6"/>
  <c r="O246" i="6"/>
  <c r="O247" i="6"/>
  <c r="O248" i="6"/>
  <c r="O249" i="6"/>
  <c r="O250" i="6"/>
  <c r="O251" i="6"/>
  <c r="O252" i="6"/>
  <c r="O253" i="6"/>
  <c r="O254" i="6"/>
  <c r="O255" i="6"/>
  <c r="O256" i="6"/>
  <c r="O257" i="6"/>
  <c r="O258" i="6"/>
  <c r="O259" i="6"/>
  <c r="O260" i="6"/>
  <c r="O261" i="6"/>
  <c r="O262" i="6"/>
  <c r="O263" i="6"/>
  <c r="O264" i="6"/>
  <c r="O265" i="6"/>
  <c r="O266" i="6"/>
  <c r="O267" i="6"/>
  <c r="O268" i="6"/>
  <c r="O269" i="6"/>
  <c r="O270" i="6"/>
  <c r="O271" i="6"/>
  <c r="O272" i="6"/>
  <c r="O273" i="6"/>
  <c r="O274" i="6"/>
  <c r="O275" i="6"/>
  <c r="O276" i="6"/>
  <c r="O277" i="6"/>
  <c r="O278" i="6"/>
  <c r="O279" i="6"/>
  <c r="O280" i="6"/>
  <c r="O281" i="6"/>
  <c r="O282" i="6"/>
  <c r="O283" i="6"/>
  <c r="O284" i="6"/>
  <c r="O285" i="6"/>
  <c r="O286" i="6"/>
  <c r="O287" i="6"/>
  <c r="O288" i="6"/>
  <c r="O289" i="6"/>
  <c r="O290" i="6"/>
  <c r="O291" i="6"/>
  <c r="O292" i="6"/>
  <c r="O293" i="6"/>
  <c r="O294" i="6"/>
  <c r="O295" i="6"/>
  <c r="O296" i="6"/>
  <c r="O297" i="6"/>
  <c r="O298" i="6"/>
  <c r="O299" i="6"/>
  <c r="O300" i="6"/>
  <c r="O301" i="6"/>
  <c r="O302" i="6"/>
  <c r="O303" i="6"/>
  <c r="O304" i="6"/>
  <c r="O305" i="6"/>
  <c r="O306" i="6"/>
  <c r="O307" i="6"/>
  <c r="O308" i="6"/>
  <c r="O309" i="6"/>
  <c r="O310" i="6"/>
  <c r="O311" i="6"/>
  <c r="O312" i="6"/>
  <c r="O313" i="6"/>
  <c r="O314" i="6"/>
  <c r="O315" i="6"/>
  <c r="O316" i="6"/>
  <c r="O317" i="6"/>
  <c r="O318" i="6"/>
  <c r="O319" i="6"/>
  <c r="O320" i="6"/>
  <c r="O321" i="6"/>
  <c r="O322" i="6"/>
  <c r="O323" i="6"/>
  <c r="O324" i="6"/>
  <c r="O325" i="6"/>
  <c r="O326" i="6"/>
  <c r="O327" i="6"/>
  <c r="O328" i="6"/>
  <c r="O329" i="6"/>
  <c r="O330" i="6"/>
  <c r="O331" i="6"/>
  <c r="O332" i="6"/>
  <c r="O333" i="6"/>
  <c r="O334" i="6"/>
  <c r="O335" i="6"/>
  <c r="O336" i="6"/>
  <c r="O337" i="6"/>
  <c r="O338" i="6"/>
  <c r="O339" i="6"/>
  <c r="O340" i="6"/>
  <c r="O341" i="6"/>
  <c r="O342" i="6"/>
  <c r="O343" i="6"/>
  <c r="O344" i="6"/>
  <c r="O345" i="6"/>
  <c r="O346" i="6"/>
  <c r="O347" i="6"/>
  <c r="O348" i="6"/>
  <c r="O349" i="6"/>
  <c r="O350" i="6"/>
  <c r="O351" i="6"/>
  <c r="O352" i="6"/>
  <c r="O353" i="6"/>
  <c r="O354" i="6"/>
  <c r="O355" i="6"/>
  <c r="O356" i="6"/>
  <c r="O357" i="6"/>
  <c r="O358" i="6"/>
  <c r="O359" i="6"/>
  <c r="O360" i="6"/>
  <c r="O361" i="6"/>
  <c r="O362" i="6"/>
  <c r="O363" i="6"/>
  <c r="O364" i="6"/>
  <c r="O365" i="6"/>
  <c r="O366" i="6"/>
  <c r="O367" i="6"/>
  <c r="O368" i="6"/>
  <c r="O369" i="6"/>
  <c r="O370" i="6"/>
  <c r="O371" i="6"/>
  <c r="O372" i="6"/>
  <c r="O373" i="6"/>
  <c r="O374" i="6"/>
  <c r="O375" i="6"/>
  <c r="O376" i="6"/>
  <c r="O377" i="6"/>
  <c r="O378" i="6"/>
  <c r="O379" i="6"/>
  <c r="O380" i="6"/>
  <c r="O381" i="6"/>
  <c r="O382" i="6"/>
  <c r="O383" i="6"/>
  <c r="O384" i="6"/>
  <c r="O385" i="6"/>
  <c r="O386" i="6"/>
  <c r="O387" i="6"/>
  <c r="O388" i="6"/>
  <c r="O389" i="6"/>
  <c r="O390" i="6"/>
  <c r="O391" i="6"/>
  <c r="O392" i="6"/>
  <c r="O393" i="6"/>
  <c r="O394" i="6"/>
  <c r="O395" i="6"/>
  <c r="O396" i="6"/>
  <c r="O397" i="6"/>
  <c r="O398" i="6"/>
  <c r="O399" i="6"/>
  <c r="O400" i="6"/>
  <c r="O401" i="6"/>
  <c r="O402" i="6"/>
  <c r="O403" i="6"/>
  <c r="O404" i="6"/>
  <c r="O405" i="6"/>
  <c r="O406" i="6"/>
  <c r="O407" i="6"/>
  <c r="O408" i="6"/>
  <c r="O409" i="6"/>
  <c r="O410" i="6"/>
  <c r="O411" i="6"/>
  <c r="O412" i="6"/>
  <c r="O413" i="6"/>
  <c r="O414" i="6"/>
  <c r="O415" i="6"/>
  <c r="O416" i="6"/>
  <c r="O417" i="6"/>
  <c r="O418" i="6"/>
  <c r="O419" i="6"/>
  <c r="O420" i="6"/>
  <c r="O421" i="6"/>
  <c r="O422" i="6"/>
  <c r="O423" i="6"/>
  <c r="O424" i="6"/>
  <c r="O425" i="6"/>
  <c r="O426" i="6"/>
  <c r="O427" i="6"/>
  <c r="O428" i="6"/>
  <c r="O429" i="6"/>
  <c r="O430" i="6"/>
  <c r="O431" i="6"/>
  <c r="O432" i="6"/>
  <c r="O433" i="6"/>
  <c r="O434" i="6"/>
  <c r="O435" i="6"/>
  <c r="O436" i="6"/>
  <c r="O437" i="6"/>
  <c r="O438" i="6"/>
  <c r="O439" i="6"/>
  <c r="O440" i="6"/>
  <c r="O441" i="6"/>
  <c r="O442" i="6"/>
  <c r="O443" i="6"/>
  <c r="O444" i="6"/>
  <c r="O445" i="6"/>
  <c r="O446" i="6"/>
  <c r="O447" i="6"/>
  <c r="O448" i="6"/>
  <c r="O449" i="6"/>
  <c r="O450" i="6"/>
  <c r="O451" i="6"/>
  <c r="O452" i="6"/>
  <c r="O453" i="6"/>
  <c r="O454" i="6"/>
  <c r="O455" i="6"/>
  <c r="O456" i="6"/>
  <c r="O457" i="6"/>
  <c r="O458" i="6"/>
  <c r="O459" i="6"/>
  <c r="O460" i="6"/>
  <c r="O461" i="6"/>
  <c r="O462" i="6"/>
  <c r="O463" i="6"/>
  <c r="O464" i="6"/>
  <c r="O465" i="6"/>
  <c r="O466" i="6"/>
  <c r="O467" i="6"/>
  <c r="O468" i="6"/>
  <c r="O469" i="6"/>
  <c r="O470" i="6"/>
  <c r="O471" i="6"/>
  <c r="O472" i="6"/>
  <c r="O473" i="6"/>
  <c r="O474" i="6"/>
  <c r="O475" i="6"/>
  <c r="O476" i="6"/>
  <c r="O477" i="6"/>
  <c r="O478" i="6"/>
  <c r="O479" i="6"/>
  <c r="O480" i="6"/>
  <c r="O481" i="6"/>
  <c r="O482" i="6"/>
  <c r="O483" i="6"/>
  <c r="O484" i="6"/>
  <c r="O485" i="6"/>
  <c r="O486" i="6"/>
  <c r="O487" i="6"/>
  <c r="O488" i="6"/>
  <c r="O489" i="6"/>
  <c r="O490" i="6"/>
  <c r="O491" i="6"/>
  <c r="O492" i="6"/>
  <c r="O493" i="6"/>
  <c r="O494" i="6"/>
  <c r="O495" i="6"/>
  <c r="O496" i="6"/>
  <c r="O497" i="6"/>
  <c r="O498" i="6"/>
  <c r="O499" i="6"/>
  <c r="O500" i="6"/>
  <c r="O501" i="6"/>
  <c r="O502" i="6"/>
  <c r="O503" i="6"/>
  <c r="O504" i="6"/>
  <c r="O505" i="6"/>
  <c r="O506" i="6"/>
  <c r="O507" i="6"/>
  <c r="O508" i="6"/>
  <c r="O509" i="6"/>
  <c r="O510" i="6"/>
  <c r="O511" i="6"/>
  <c r="O512" i="6"/>
  <c r="O513" i="6"/>
  <c r="O514" i="6"/>
  <c r="O515" i="6"/>
  <c r="O516" i="6"/>
  <c r="O517" i="6"/>
  <c r="O518" i="6"/>
  <c r="O519" i="6"/>
  <c r="O520" i="6"/>
  <c r="O521" i="6"/>
  <c r="O522" i="6"/>
  <c r="O523" i="6"/>
  <c r="O524" i="6"/>
  <c r="O525" i="6"/>
  <c r="O526" i="6"/>
  <c r="O527" i="6"/>
  <c r="O528" i="6"/>
  <c r="O529" i="6"/>
  <c r="O530" i="6"/>
  <c r="O531" i="6"/>
  <c r="O532" i="6"/>
  <c r="O533" i="6"/>
  <c r="O534" i="6"/>
  <c r="O535" i="6"/>
  <c r="O536" i="6"/>
  <c r="O537" i="6"/>
  <c r="O538" i="6"/>
  <c r="O539" i="6"/>
  <c r="O540" i="6"/>
  <c r="O541" i="6"/>
  <c r="O542" i="6"/>
  <c r="O543" i="6"/>
  <c r="O544" i="6"/>
  <c r="O545" i="6"/>
  <c r="O546" i="6"/>
  <c r="O547" i="6"/>
  <c r="O548" i="6"/>
  <c r="O549" i="6"/>
  <c r="O550" i="6"/>
  <c r="O551" i="6"/>
  <c r="O552" i="6"/>
  <c r="O553" i="6"/>
  <c r="O554" i="6"/>
  <c r="O555" i="6"/>
  <c r="O556" i="6"/>
  <c r="O557" i="6"/>
  <c r="O558" i="6"/>
  <c r="O559" i="6"/>
  <c r="O560" i="6"/>
  <c r="O561" i="6"/>
  <c r="O562" i="6"/>
  <c r="O563" i="6"/>
  <c r="O564" i="6"/>
  <c r="O565" i="6"/>
  <c r="O566" i="6"/>
  <c r="O567" i="6"/>
  <c r="O568" i="6"/>
  <c r="O569" i="6"/>
  <c r="O570" i="6"/>
  <c r="O571" i="6"/>
  <c r="O572" i="6"/>
  <c r="O573" i="6"/>
  <c r="O574" i="6"/>
  <c r="O575" i="6"/>
  <c r="O576" i="6"/>
  <c r="O577" i="6"/>
  <c r="O578" i="6"/>
  <c r="O579" i="6"/>
  <c r="O580" i="6"/>
  <c r="O581" i="6"/>
  <c r="O582" i="6"/>
  <c r="O583" i="6"/>
  <c r="O584" i="6"/>
  <c r="O585" i="6"/>
  <c r="O586" i="6"/>
  <c r="O587" i="6"/>
  <c r="O588" i="6"/>
  <c r="O589" i="6"/>
  <c r="O590" i="6"/>
  <c r="O591" i="6"/>
  <c r="O592" i="6"/>
  <c r="O593" i="6"/>
  <c r="O594" i="6"/>
  <c r="O595" i="6"/>
  <c r="O596" i="6"/>
  <c r="O597" i="6"/>
  <c r="O598" i="6"/>
  <c r="O599" i="6"/>
  <c r="O600" i="6"/>
  <c r="O601" i="6"/>
  <c r="O602" i="6"/>
  <c r="O603" i="6"/>
  <c r="O604" i="6"/>
  <c r="O605" i="6"/>
  <c r="O606" i="6"/>
  <c r="O607" i="6"/>
  <c r="O608" i="6"/>
  <c r="O609" i="6"/>
  <c r="H2" i="3"/>
  <c r="I997" i="7"/>
  <c r="J997" i="7"/>
  <c r="K997" i="7"/>
  <c r="L997" i="7"/>
  <c r="M997" i="7"/>
  <c r="N997" i="7"/>
  <c r="I998" i="7"/>
  <c r="J998" i="7"/>
  <c r="K998" i="7"/>
  <c r="L998" i="7"/>
  <c r="M998" i="7"/>
  <c r="N998" i="7"/>
  <c r="I999" i="7"/>
  <c r="J999" i="7"/>
  <c r="K999" i="7"/>
  <c r="L999" i="7"/>
  <c r="M999" i="7"/>
  <c r="N999" i="7"/>
  <c r="I994" i="7"/>
  <c r="J994" i="7"/>
  <c r="K994" i="7"/>
  <c r="L994" i="7"/>
  <c r="M994" i="7"/>
  <c r="N994" i="7"/>
  <c r="I995" i="7"/>
  <c r="J995" i="7"/>
  <c r="K995" i="7"/>
  <c r="L995" i="7"/>
  <c r="M995" i="7"/>
  <c r="N995" i="7"/>
  <c r="I990" i="7"/>
  <c r="J990" i="7"/>
  <c r="K990" i="7"/>
  <c r="L990" i="7"/>
  <c r="M990" i="7"/>
  <c r="N990" i="7"/>
  <c r="I991" i="7"/>
  <c r="J991" i="7"/>
  <c r="K991" i="7"/>
  <c r="L991" i="7"/>
  <c r="M991" i="7"/>
  <c r="N991" i="7"/>
  <c r="I978" i="7"/>
  <c r="J978" i="7"/>
  <c r="K978" i="7"/>
  <c r="L978" i="7"/>
  <c r="M978" i="7"/>
  <c r="N978" i="7"/>
  <c r="I976" i="7"/>
  <c r="J976" i="7"/>
  <c r="K976" i="7"/>
  <c r="L976" i="7"/>
  <c r="M976" i="7"/>
  <c r="N976" i="7"/>
  <c r="I974" i="7"/>
  <c r="J974" i="7"/>
  <c r="K974" i="7"/>
  <c r="L974" i="7"/>
  <c r="M974" i="7"/>
  <c r="N974" i="7"/>
  <c r="I967" i="7"/>
  <c r="J967" i="7"/>
  <c r="K967" i="7"/>
  <c r="L967" i="7"/>
  <c r="M967" i="7"/>
  <c r="N967" i="7"/>
  <c r="I968" i="7"/>
  <c r="J968" i="7"/>
  <c r="K968" i="7"/>
  <c r="L968" i="7"/>
  <c r="M968" i="7"/>
  <c r="N968" i="7"/>
  <c r="I964" i="7"/>
  <c r="J964" i="7"/>
  <c r="K964" i="7"/>
  <c r="L964" i="7"/>
  <c r="M964" i="7"/>
  <c r="N964" i="7"/>
  <c r="I954" i="7"/>
  <c r="J954" i="7"/>
  <c r="K954" i="7"/>
  <c r="L954" i="7"/>
  <c r="M954" i="7"/>
  <c r="N954" i="7"/>
  <c r="I955" i="7"/>
  <c r="J955" i="7"/>
  <c r="K955" i="7"/>
  <c r="L955" i="7"/>
  <c r="M955" i="7"/>
  <c r="N955" i="7"/>
  <c r="I956" i="7"/>
  <c r="J956" i="7"/>
  <c r="K956" i="7"/>
  <c r="L956" i="7"/>
  <c r="M956" i="7"/>
  <c r="N956" i="7"/>
  <c r="I949" i="7"/>
  <c r="J949" i="7"/>
  <c r="K949" i="7"/>
  <c r="L949" i="7"/>
  <c r="M949" i="7"/>
  <c r="N949" i="7"/>
  <c r="I950" i="7"/>
  <c r="J950" i="7"/>
  <c r="K950" i="7"/>
  <c r="L950" i="7"/>
  <c r="M950" i="7"/>
  <c r="N950" i="7"/>
  <c r="I951" i="7"/>
  <c r="J951" i="7"/>
  <c r="K951" i="7"/>
  <c r="L951" i="7"/>
  <c r="M951" i="7"/>
  <c r="N951" i="7"/>
  <c r="I952" i="7"/>
  <c r="J952" i="7"/>
  <c r="K952" i="7"/>
  <c r="L952" i="7"/>
  <c r="M952" i="7"/>
  <c r="N952" i="7"/>
  <c r="I941" i="7"/>
  <c r="J941" i="7"/>
  <c r="K941" i="7"/>
  <c r="L941" i="7"/>
  <c r="M941" i="7"/>
  <c r="N941" i="7"/>
  <c r="I942" i="7"/>
  <c r="J942" i="7"/>
  <c r="K942" i="7"/>
  <c r="L942" i="7"/>
  <c r="M942" i="7"/>
  <c r="N942" i="7"/>
  <c r="I943" i="7"/>
  <c r="J943" i="7"/>
  <c r="K943" i="7"/>
  <c r="L943" i="7"/>
  <c r="M943" i="7"/>
  <c r="N943" i="7"/>
  <c r="I944" i="7"/>
  <c r="J944" i="7"/>
  <c r="K944" i="7"/>
  <c r="L944" i="7"/>
  <c r="M944" i="7"/>
  <c r="N944" i="7"/>
  <c r="I945" i="7"/>
  <c r="J945" i="7"/>
  <c r="K945" i="7"/>
  <c r="L945" i="7"/>
  <c r="M945" i="7"/>
  <c r="N945" i="7"/>
  <c r="I946" i="7"/>
  <c r="J946" i="7"/>
  <c r="K946" i="7"/>
  <c r="L946" i="7"/>
  <c r="M946" i="7"/>
  <c r="N946" i="7"/>
  <c r="I938" i="7"/>
  <c r="J938" i="7"/>
  <c r="K938" i="7"/>
  <c r="L938" i="7"/>
  <c r="M938" i="7"/>
  <c r="N938" i="7"/>
  <c r="I934" i="7"/>
  <c r="J934" i="7"/>
  <c r="K934" i="7"/>
  <c r="L934" i="7"/>
  <c r="M934" i="7"/>
  <c r="N934" i="7"/>
  <c r="I925" i="7"/>
  <c r="J925" i="7"/>
  <c r="K925" i="7"/>
  <c r="L925" i="7"/>
  <c r="M925" i="7"/>
  <c r="N925" i="7"/>
  <c r="I917" i="7"/>
  <c r="J917" i="7"/>
  <c r="K917" i="7"/>
  <c r="L917" i="7"/>
  <c r="M917" i="7"/>
  <c r="N917" i="7"/>
  <c r="I918" i="7"/>
  <c r="J918" i="7"/>
  <c r="K918" i="7"/>
  <c r="L918" i="7"/>
  <c r="M918" i="7"/>
  <c r="N918" i="7"/>
  <c r="I915" i="7"/>
  <c r="J915" i="7"/>
  <c r="K915" i="7"/>
  <c r="L915" i="7"/>
  <c r="M915" i="7"/>
  <c r="N915" i="7"/>
  <c r="I913" i="7"/>
  <c r="J913" i="7"/>
  <c r="K913" i="7"/>
  <c r="L913" i="7"/>
  <c r="M913" i="7"/>
  <c r="N913" i="7"/>
  <c r="I907" i="7"/>
  <c r="J907" i="7"/>
  <c r="K907" i="7"/>
  <c r="L907" i="7"/>
  <c r="M907" i="7"/>
  <c r="N907" i="7"/>
  <c r="I908" i="7"/>
  <c r="J908" i="7"/>
  <c r="K908" i="7"/>
  <c r="L908" i="7"/>
  <c r="M908" i="7"/>
  <c r="N908" i="7"/>
  <c r="I909" i="7"/>
  <c r="J909" i="7"/>
  <c r="K909" i="7"/>
  <c r="L909" i="7"/>
  <c r="M909" i="7"/>
  <c r="N909" i="7"/>
  <c r="I900" i="7"/>
  <c r="J900" i="7"/>
  <c r="K900" i="7"/>
  <c r="L900" i="7"/>
  <c r="M900" i="7"/>
  <c r="N900" i="7"/>
  <c r="I897" i="7"/>
  <c r="J897" i="7"/>
  <c r="K897" i="7"/>
  <c r="L897" i="7"/>
  <c r="M897" i="7"/>
  <c r="N897" i="7"/>
  <c r="I898" i="7"/>
  <c r="J898" i="7"/>
  <c r="K898" i="7"/>
  <c r="L898" i="7"/>
  <c r="M898" i="7"/>
  <c r="N898" i="7"/>
  <c r="I895" i="7"/>
  <c r="J895" i="7"/>
  <c r="K895" i="7"/>
  <c r="L895" i="7"/>
  <c r="M895" i="7"/>
  <c r="N895" i="7"/>
  <c r="I892" i="7"/>
  <c r="J892" i="7"/>
  <c r="K892" i="7"/>
  <c r="L892" i="7"/>
  <c r="M892" i="7"/>
  <c r="N892" i="7"/>
  <c r="I889" i="7"/>
  <c r="J889" i="7"/>
  <c r="K889" i="7"/>
  <c r="L889" i="7"/>
  <c r="M889" i="7"/>
  <c r="N889" i="7"/>
  <c r="I890" i="7"/>
  <c r="J890" i="7"/>
  <c r="K890" i="7"/>
  <c r="L890" i="7"/>
  <c r="M890" i="7"/>
  <c r="N890" i="7"/>
  <c r="I885" i="7"/>
  <c r="J885" i="7"/>
  <c r="K885" i="7"/>
  <c r="L885" i="7"/>
  <c r="M885" i="7"/>
  <c r="N885" i="7"/>
  <c r="I879" i="7"/>
  <c r="J879" i="7"/>
  <c r="K879" i="7"/>
  <c r="L879" i="7"/>
  <c r="M879" i="7"/>
  <c r="N879" i="7"/>
  <c r="I880" i="7"/>
  <c r="J880" i="7"/>
  <c r="K880" i="7"/>
  <c r="L880" i="7"/>
  <c r="M880" i="7"/>
  <c r="N880" i="7"/>
  <c r="I875" i="7"/>
  <c r="J875" i="7"/>
  <c r="K875" i="7"/>
  <c r="L875" i="7"/>
  <c r="M875" i="7"/>
  <c r="N875" i="7"/>
  <c r="I876" i="7"/>
  <c r="J876" i="7"/>
  <c r="K876" i="7"/>
  <c r="L876" i="7"/>
  <c r="M876" i="7"/>
  <c r="N876" i="7"/>
  <c r="I873" i="7"/>
  <c r="J873" i="7"/>
  <c r="K873" i="7"/>
  <c r="L873" i="7"/>
  <c r="M873" i="7"/>
  <c r="N873" i="7"/>
  <c r="I871" i="7"/>
  <c r="J871" i="7"/>
  <c r="K871" i="7"/>
  <c r="L871" i="7"/>
  <c r="M871" i="7"/>
  <c r="N871" i="7"/>
  <c r="I867" i="7"/>
  <c r="J867" i="7"/>
  <c r="K867" i="7"/>
  <c r="L867" i="7"/>
  <c r="M867" i="7"/>
  <c r="N867" i="7"/>
  <c r="I868" i="7"/>
  <c r="J868" i="7"/>
  <c r="K868" i="7"/>
  <c r="L868" i="7"/>
  <c r="M868" i="7"/>
  <c r="N868" i="7"/>
  <c r="I869" i="7"/>
  <c r="J869" i="7"/>
  <c r="K869" i="7"/>
  <c r="L869" i="7"/>
  <c r="M869" i="7"/>
  <c r="N869" i="7"/>
  <c r="I863" i="7"/>
  <c r="J863" i="7"/>
  <c r="K863" i="7"/>
  <c r="L863" i="7"/>
  <c r="M863" i="7"/>
  <c r="N863" i="7"/>
  <c r="I864" i="7"/>
  <c r="J864" i="7"/>
  <c r="K864" i="7"/>
  <c r="L864" i="7"/>
  <c r="M864" i="7"/>
  <c r="N864" i="7"/>
  <c r="I865" i="7"/>
  <c r="J865" i="7"/>
  <c r="K865" i="7"/>
  <c r="L865" i="7"/>
  <c r="M865" i="7"/>
  <c r="N865" i="7"/>
  <c r="I857" i="7"/>
  <c r="J857" i="7"/>
  <c r="K857" i="7"/>
  <c r="L857" i="7"/>
  <c r="M857" i="7"/>
  <c r="N857" i="7"/>
  <c r="I858" i="7"/>
  <c r="J858" i="7"/>
  <c r="K858" i="7"/>
  <c r="L858" i="7"/>
  <c r="M858" i="7"/>
  <c r="N858" i="7"/>
  <c r="I859" i="7"/>
  <c r="J859" i="7"/>
  <c r="K859" i="7"/>
  <c r="L859" i="7"/>
  <c r="M859" i="7"/>
  <c r="N859" i="7"/>
  <c r="I853" i="7"/>
  <c r="J853" i="7"/>
  <c r="K853" i="7"/>
  <c r="L853" i="7"/>
  <c r="M853" i="7"/>
  <c r="N853" i="7"/>
  <c r="I843" i="7"/>
  <c r="J843" i="7"/>
  <c r="K843" i="7"/>
  <c r="L843" i="7"/>
  <c r="M843" i="7"/>
  <c r="N843" i="7"/>
  <c r="I844" i="7"/>
  <c r="J844" i="7"/>
  <c r="K844" i="7"/>
  <c r="L844" i="7"/>
  <c r="M844" i="7"/>
  <c r="N844" i="7"/>
  <c r="I845" i="7"/>
  <c r="J845" i="7"/>
  <c r="K845" i="7"/>
  <c r="L845" i="7"/>
  <c r="M845" i="7"/>
  <c r="N845" i="7"/>
  <c r="I839" i="7"/>
  <c r="J839" i="7"/>
  <c r="K839" i="7"/>
  <c r="L839" i="7"/>
  <c r="M839" i="7"/>
  <c r="N839" i="7"/>
  <c r="I835" i="7"/>
  <c r="J835" i="7"/>
  <c r="K835" i="7"/>
  <c r="L835" i="7"/>
  <c r="M835" i="7"/>
  <c r="N835" i="7"/>
  <c r="I836" i="7"/>
  <c r="J836" i="7"/>
  <c r="K836" i="7"/>
  <c r="L836" i="7"/>
  <c r="M836" i="7"/>
  <c r="N836" i="7"/>
  <c r="I837" i="7"/>
  <c r="J837" i="7"/>
  <c r="K837" i="7"/>
  <c r="L837" i="7"/>
  <c r="M837" i="7"/>
  <c r="N837" i="7"/>
  <c r="I832" i="7"/>
  <c r="J832" i="7"/>
  <c r="K832" i="7"/>
  <c r="L832" i="7"/>
  <c r="M832" i="7"/>
  <c r="N832" i="7"/>
  <c r="I828" i="7"/>
  <c r="J828" i="7"/>
  <c r="K828" i="7"/>
  <c r="L828" i="7"/>
  <c r="M828" i="7"/>
  <c r="N828" i="7"/>
  <c r="I825" i="7"/>
  <c r="J825" i="7"/>
  <c r="K825" i="7"/>
  <c r="L825" i="7"/>
  <c r="M825" i="7"/>
  <c r="N825" i="7"/>
  <c r="I821" i="7"/>
  <c r="J821" i="7"/>
  <c r="K821" i="7"/>
  <c r="L821" i="7"/>
  <c r="M821" i="7"/>
  <c r="N821" i="7"/>
  <c r="I822" i="7"/>
  <c r="J822" i="7"/>
  <c r="K822" i="7"/>
  <c r="L822" i="7"/>
  <c r="M822" i="7"/>
  <c r="N822" i="7"/>
  <c r="I823" i="7"/>
  <c r="J823" i="7"/>
  <c r="K823" i="7"/>
  <c r="L823" i="7"/>
  <c r="M823" i="7"/>
  <c r="N823" i="7"/>
  <c r="I818" i="7"/>
  <c r="J818" i="7"/>
  <c r="K818" i="7"/>
  <c r="L818" i="7"/>
  <c r="M818" i="7"/>
  <c r="N818" i="7"/>
  <c r="I815" i="7"/>
  <c r="J815" i="7"/>
  <c r="K815" i="7"/>
  <c r="L815" i="7"/>
  <c r="M815" i="7"/>
  <c r="N815" i="7"/>
  <c r="I816" i="7"/>
  <c r="J816" i="7"/>
  <c r="K816" i="7"/>
  <c r="L816" i="7"/>
  <c r="M816" i="7"/>
  <c r="N816" i="7"/>
  <c r="I812" i="7"/>
  <c r="J812" i="7"/>
  <c r="K812" i="7"/>
  <c r="L812" i="7"/>
  <c r="M812" i="7"/>
  <c r="N812" i="7"/>
  <c r="I813" i="7"/>
  <c r="J813" i="7"/>
  <c r="K813" i="7"/>
  <c r="L813" i="7"/>
  <c r="M813" i="7"/>
  <c r="N813" i="7"/>
  <c r="I809" i="7"/>
  <c r="J809" i="7"/>
  <c r="K809" i="7"/>
  <c r="L809" i="7"/>
  <c r="M809" i="7"/>
  <c r="N809" i="7"/>
  <c r="I810" i="7"/>
  <c r="J810" i="7"/>
  <c r="K810" i="7"/>
  <c r="L810" i="7"/>
  <c r="M810" i="7"/>
  <c r="N810" i="7"/>
  <c r="I806" i="7"/>
  <c r="J806" i="7"/>
  <c r="K806" i="7"/>
  <c r="L806" i="7"/>
  <c r="M806" i="7"/>
  <c r="N806" i="7"/>
  <c r="I802" i="7"/>
  <c r="J802" i="7"/>
  <c r="K802" i="7"/>
  <c r="L802" i="7"/>
  <c r="M802" i="7"/>
  <c r="N802" i="7"/>
  <c r="I797" i="7"/>
  <c r="J797" i="7"/>
  <c r="K797" i="7"/>
  <c r="L797" i="7"/>
  <c r="M797" i="7"/>
  <c r="N797" i="7"/>
  <c r="I798" i="7"/>
  <c r="J798" i="7"/>
  <c r="K798" i="7"/>
  <c r="L798" i="7"/>
  <c r="M798" i="7"/>
  <c r="N798" i="7"/>
  <c r="I799" i="7"/>
  <c r="J799" i="7"/>
  <c r="K799" i="7"/>
  <c r="L799" i="7"/>
  <c r="M799" i="7"/>
  <c r="N799" i="7"/>
  <c r="I800" i="7"/>
  <c r="J800" i="7"/>
  <c r="K800" i="7"/>
  <c r="L800" i="7"/>
  <c r="M800" i="7"/>
  <c r="N800" i="7"/>
  <c r="I795" i="7"/>
  <c r="J795" i="7"/>
  <c r="K795" i="7"/>
  <c r="L795" i="7"/>
  <c r="M795" i="7"/>
  <c r="N795" i="7"/>
  <c r="I793" i="7"/>
  <c r="J793" i="7"/>
  <c r="K793" i="7"/>
  <c r="L793" i="7"/>
  <c r="M793" i="7"/>
  <c r="N793" i="7"/>
  <c r="I791" i="7"/>
  <c r="J791" i="7"/>
  <c r="K791" i="7"/>
  <c r="L791" i="7"/>
  <c r="M791" i="7"/>
  <c r="N791" i="7"/>
  <c r="I783" i="7"/>
  <c r="J783" i="7"/>
  <c r="K783" i="7"/>
  <c r="L783" i="7"/>
  <c r="M783" i="7"/>
  <c r="N783" i="7"/>
  <c r="I784" i="7"/>
  <c r="J784" i="7"/>
  <c r="K784" i="7"/>
  <c r="L784" i="7"/>
  <c r="M784" i="7"/>
  <c r="N784" i="7"/>
  <c r="I785" i="7"/>
  <c r="J785" i="7"/>
  <c r="K785" i="7"/>
  <c r="L785" i="7"/>
  <c r="M785" i="7"/>
  <c r="N785" i="7"/>
  <c r="I777" i="7"/>
  <c r="J777" i="7"/>
  <c r="K777" i="7"/>
  <c r="L777" i="7"/>
  <c r="M777" i="7"/>
  <c r="N777" i="7"/>
  <c r="I773" i="7"/>
  <c r="J773" i="7"/>
  <c r="K773" i="7"/>
  <c r="L773" i="7"/>
  <c r="M773" i="7"/>
  <c r="N773" i="7"/>
  <c r="I774" i="7"/>
  <c r="J774" i="7"/>
  <c r="K774" i="7"/>
  <c r="L774" i="7"/>
  <c r="M774" i="7"/>
  <c r="N774" i="7"/>
  <c r="I763" i="7"/>
  <c r="J763" i="7"/>
  <c r="K763" i="7"/>
  <c r="L763" i="7"/>
  <c r="M763" i="7"/>
  <c r="N763" i="7"/>
  <c r="I760" i="7"/>
  <c r="J760" i="7"/>
  <c r="K760" i="7"/>
  <c r="L760" i="7"/>
  <c r="M760" i="7"/>
  <c r="N760" i="7"/>
  <c r="I758" i="7"/>
  <c r="J758" i="7"/>
  <c r="K758" i="7"/>
  <c r="L758" i="7"/>
  <c r="M758" i="7"/>
  <c r="N758" i="7"/>
  <c r="I753" i="7"/>
  <c r="J753" i="7"/>
  <c r="K753" i="7"/>
  <c r="L753" i="7"/>
  <c r="M753" i="7"/>
  <c r="N753" i="7"/>
  <c r="I754" i="7"/>
  <c r="J754" i="7"/>
  <c r="K754" i="7"/>
  <c r="L754" i="7"/>
  <c r="M754" i="7"/>
  <c r="N754" i="7"/>
  <c r="I751" i="7"/>
  <c r="J751" i="7"/>
  <c r="K751" i="7"/>
  <c r="L751" i="7"/>
  <c r="M751" i="7"/>
  <c r="N751" i="7"/>
  <c r="I749" i="7"/>
  <c r="J749" i="7"/>
  <c r="K749" i="7"/>
  <c r="L749" i="7"/>
  <c r="M749" i="7"/>
  <c r="N749" i="7"/>
  <c r="I744" i="7"/>
  <c r="J744" i="7"/>
  <c r="K744" i="7"/>
  <c r="L744" i="7"/>
  <c r="M744" i="7"/>
  <c r="N744" i="7"/>
  <c r="I745" i="7"/>
  <c r="J745" i="7"/>
  <c r="K745" i="7"/>
  <c r="L745" i="7"/>
  <c r="M745" i="7"/>
  <c r="N745" i="7"/>
  <c r="I746" i="7"/>
  <c r="J746" i="7"/>
  <c r="K746" i="7"/>
  <c r="L746" i="7"/>
  <c r="M746" i="7"/>
  <c r="N746" i="7"/>
  <c r="I741" i="7"/>
  <c r="J741" i="7"/>
  <c r="K741" i="7"/>
  <c r="L741" i="7"/>
  <c r="M741" i="7"/>
  <c r="N741" i="7"/>
  <c r="I738" i="7"/>
  <c r="J738" i="7"/>
  <c r="K738" i="7"/>
  <c r="L738" i="7"/>
  <c r="M738" i="7"/>
  <c r="N738" i="7"/>
  <c r="I735" i="7"/>
  <c r="J735" i="7"/>
  <c r="K735" i="7"/>
  <c r="L735" i="7"/>
  <c r="M735" i="7"/>
  <c r="N735" i="7"/>
  <c r="I729" i="7"/>
  <c r="J729" i="7"/>
  <c r="K729" i="7"/>
  <c r="L729" i="7"/>
  <c r="M729" i="7"/>
  <c r="N729" i="7"/>
  <c r="I730" i="7"/>
  <c r="J730" i="7"/>
  <c r="K730" i="7"/>
  <c r="L730" i="7"/>
  <c r="M730" i="7"/>
  <c r="N730" i="7"/>
  <c r="I731" i="7"/>
  <c r="J731" i="7"/>
  <c r="K731" i="7"/>
  <c r="L731" i="7"/>
  <c r="M731" i="7"/>
  <c r="N731" i="7"/>
  <c r="I722" i="7"/>
  <c r="J722" i="7"/>
  <c r="K722" i="7"/>
  <c r="L722" i="7"/>
  <c r="M722" i="7"/>
  <c r="N722" i="7"/>
  <c r="I719" i="7"/>
  <c r="J719" i="7"/>
  <c r="K719" i="7"/>
  <c r="L719" i="7"/>
  <c r="M719" i="7"/>
  <c r="N719" i="7"/>
  <c r="I717" i="7"/>
  <c r="J717" i="7"/>
  <c r="K717" i="7"/>
  <c r="L717" i="7"/>
  <c r="M717" i="7"/>
  <c r="N717" i="7"/>
  <c r="I714" i="7"/>
  <c r="J714" i="7"/>
  <c r="K714" i="7"/>
  <c r="L714" i="7"/>
  <c r="M714" i="7"/>
  <c r="N714" i="7"/>
  <c r="I708" i="7"/>
  <c r="J708" i="7"/>
  <c r="K708" i="7"/>
  <c r="L708" i="7"/>
  <c r="M708" i="7"/>
  <c r="N708" i="7"/>
  <c r="I709" i="7"/>
  <c r="J709" i="7"/>
  <c r="K709" i="7"/>
  <c r="L709" i="7"/>
  <c r="M709" i="7"/>
  <c r="N709" i="7"/>
  <c r="I704" i="7"/>
  <c r="J704" i="7"/>
  <c r="K704" i="7"/>
  <c r="L704" i="7"/>
  <c r="M704" i="7"/>
  <c r="N704" i="7"/>
  <c r="I705" i="7"/>
  <c r="J705" i="7"/>
  <c r="K705" i="7"/>
  <c r="L705" i="7"/>
  <c r="M705" i="7"/>
  <c r="N705" i="7"/>
  <c r="I706" i="7"/>
  <c r="J706" i="7"/>
  <c r="K706" i="7"/>
  <c r="L706" i="7"/>
  <c r="M706" i="7"/>
  <c r="N706" i="7"/>
  <c r="I701" i="7"/>
  <c r="J701" i="7"/>
  <c r="K701" i="7"/>
  <c r="L701" i="7"/>
  <c r="M701" i="7"/>
  <c r="N701" i="7"/>
  <c r="I698" i="7"/>
  <c r="J698" i="7"/>
  <c r="K698" i="7"/>
  <c r="L698" i="7"/>
  <c r="M698" i="7"/>
  <c r="N698" i="7"/>
  <c r="I695" i="7"/>
  <c r="J695" i="7"/>
  <c r="K695" i="7"/>
  <c r="L695" i="7"/>
  <c r="M695" i="7"/>
  <c r="N695" i="7"/>
  <c r="I696" i="7"/>
  <c r="J696" i="7"/>
  <c r="K696" i="7"/>
  <c r="L696" i="7"/>
  <c r="M696" i="7"/>
  <c r="N696" i="7"/>
  <c r="I691" i="7"/>
  <c r="J691" i="7"/>
  <c r="K691" i="7"/>
  <c r="L691" i="7"/>
  <c r="M691" i="7"/>
  <c r="N691" i="7"/>
  <c r="I692" i="7"/>
  <c r="J692" i="7"/>
  <c r="K692" i="7"/>
  <c r="L692" i="7"/>
  <c r="M692" i="7"/>
  <c r="N692" i="7"/>
  <c r="I688" i="7"/>
  <c r="J688" i="7"/>
  <c r="K688" i="7"/>
  <c r="L688" i="7"/>
  <c r="M688" i="7"/>
  <c r="N688" i="7"/>
  <c r="I689" i="7"/>
  <c r="J689" i="7"/>
  <c r="K689" i="7"/>
  <c r="L689" i="7"/>
  <c r="M689" i="7"/>
  <c r="N689" i="7"/>
  <c r="I685" i="7"/>
  <c r="J685" i="7"/>
  <c r="K685" i="7"/>
  <c r="L685" i="7"/>
  <c r="M685" i="7"/>
  <c r="N685" i="7"/>
  <c r="I686" i="7"/>
  <c r="J686" i="7"/>
  <c r="K686" i="7"/>
  <c r="L686" i="7"/>
  <c r="M686" i="7"/>
  <c r="N686" i="7"/>
  <c r="I676" i="7"/>
  <c r="J676" i="7"/>
  <c r="K676" i="7"/>
  <c r="L676" i="7"/>
  <c r="M676" i="7"/>
  <c r="N676" i="7"/>
  <c r="I677" i="7"/>
  <c r="J677" i="7"/>
  <c r="K677" i="7"/>
  <c r="L677" i="7"/>
  <c r="M677" i="7"/>
  <c r="N677" i="7"/>
  <c r="I674" i="7"/>
  <c r="J674" i="7"/>
  <c r="K674" i="7"/>
  <c r="L674" i="7"/>
  <c r="M674" i="7"/>
  <c r="N674" i="7"/>
  <c r="I668" i="7"/>
  <c r="J668" i="7"/>
  <c r="K668" i="7"/>
  <c r="L668" i="7"/>
  <c r="M668" i="7"/>
  <c r="N668" i="7"/>
  <c r="I669" i="7"/>
  <c r="J669" i="7"/>
  <c r="K669" i="7"/>
  <c r="L669" i="7"/>
  <c r="M669" i="7"/>
  <c r="N669" i="7"/>
  <c r="I670" i="7"/>
  <c r="J670" i="7"/>
  <c r="K670" i="7"/>
  <c r="L670" i="7"/>
  <c r="M670" i="7"/>
  <c r="N670" i="7"/>
  <c r="I661" i="7"/>
  <c r="J661" i="7"/>
  <c r="K661" i="7"/>
  <c r="L661" i="7"/>
  <c r="M661" i="7"/>
  <c r="N661" i="7"/>
  <c r="I659" i="7"/>
  <c r="J659" i="7"/>
  <c r="K659" i="7"/>
  <c r="L659" i="7"/>
  <c r="M659" i="7"/>
  <c r="N659" i="7"/>
  <c r="I657" i="7"/>
  <c r="J657" i="7"/>
  <c r="K657" i="7"/>
  <c r="L657" i="7"/>
  <c r="M657" i="7"/>
  <c r="N657" i="7"/>
  <c r="I655" i="7"/>
  <c r="J655" i="7"/>
  <c r="K655" i="7"/>
  <c r="L655" i="7"/>
  <c r="M655" i="7"/>
  <c r="N655" i="7"/>
  <c r="I649" i="7"/>
  <c r="J649" i="7"/>
  <c r="K649" i="7"/>
  <c r="L649" i="7"/>
  <c r="M649" i="7"/>
  <c r="N649" i="7"/>
  <c r="I646" i="7"/>
  <c r="J646" i="7"/>
  <c r="K646" i="7"/>
  <c r="L646" i="7"/>
  <c r="M646" i="7"/>
  <c r="N646" i="7"/>
  <c r="I647" i="7"/>
  <c r="J647" i="7"/>
  <c r="K647" i="7"/>
  <c r="L647" i="7"/>
  <c r="M647" i="7"/>
  <c r="N647" i="7"/>
  <c r="I643" i="7"/>
  <c r="J643" i="7"/>
  <c r="K643" i="7"/>
  <c r="L643" i="7"/>
  <c r="M643" i="7"/>
  <c r="N643" i="7"/>
  <c r="I644" i="7"/>
  <c r="J644" i="7"/>
  <c r="K644" i="7"/>
  <c r="L644" i="7"/>
  <c r="M644" i="7"/>
  <c r="N644" i="7"/>
  <c r="I639" i="7"/>
  <c r="J639" i="7"/>
  <c r="K639" i="7"/>
  <c r="L639" i="7"/>
  <c r="M639" i="7"/>
  <c r="N639" i="7"/>
  <c r="I640" i="7"/>
  <c r="J640" i="7"/>
  <c r="K640" i="7"/>
  <c r="L640" i="7"/>
  <c r="M640" i="7"/>
  <c r="N640" i="7"/>
  <c r="I641" i="7"/>
  <c r="J641" i="7"/>
  <c r="K641" i="7"/>
  <c r="L641" i="7"/>
  <c r="M641" i="7"/>
  <c r="N641" i="7"/>
  <c r="I633" i="7"/>
  <c r="J633" i="7"/>
  <c r="K633" i="7"/>
  <c r="L633" i="7"/>
  <c r="M633" i="7"/>
  <c r="N633" i="7"/>
  <c r="I634" i="7"/>
  <c r="J634" i="7"/>
  <c r="K634" i="7"/>
  <c r="L634" i="7"/>
  <c r="M634" i="7"/>
  <c r="N634" i="7"/>
  <c r="I635" i="7"/>
  <c r="J635" i="7"/>
  <c r="K635" i="7"/>
  <c r="L635" i="7"/>
  <c r="M635" i="7"/>
  <c r="N635" i="7"/>
  <c r="I636" i="7"/>
  <c r="J636" i="7"/>
  <c r="K636" i="7"/>
  <c r="L636" i="7"/>
  <c r="M636" i="7"/>
  <c r="N636" i="7"/>
  <c r="I630" i="7"/>
  <c r="J630" i="7"/>
  <c r="K630" i="7"/>
  <c r="L630" i="7"/>
  <c r="M630" i="7"/>
  <c r="N630" i="7"/>
  <c r="I631" i="7"/>
  <c r="J631" i="7"/>
  <c r="K631" i="7"/>
  <c r="L631" i="7"/>
  <c r="M631" i="7"/>
  <c r="N631" i="7"/>
  <c r="I626" i="7"/>
  <c r="J626" i="7"/>
  <c r="K626" i="7"/>
  <c r="L626" i="7"/>
  <c r="M626" i="7"/>
  <c r="N626" i="7"/>
  <c r="I627" i="7"/>
  <c r="J627" i="7"/>
  <c r="K627" i="7"/>
  <c r="L627" i="7"/>
  <c r="M627" i="7"/>
  <c r="N627" i="7"/>
  <c r="I628" i="7"/>
  <c r="J628" i="7"/>
  <c r="K628" i="7"/>
  <c r="L628" i="7"/>
  <c r="M628" i="7"/>
  <c r="N628" i="7"/>
  <c r="I619" i="7"/>
  <c r="J619" i="7"/>
  <c r="K619" i="7"/>
  <c r="L619" i="7"/>
  <c r="M619" i="7"/>
  <c r="N619" i="7"/>
  <c r="I620" i="7"/>
  <c r="J620" i="7"/>
  <c r="K620" i="7"/>
  <c r="L620" i="7"/>
  <c r="M620" i="7"/>
  <c r="N620" i="7"/>
  <c r="I614" i="7"/>
  <c r="J614" i="7"/>
  <c r="K614" i="7"/>
  <c r="L614" i="7"/>
  <c r="M614" i="7"/>
  <c r="N614" i="7"/>
  <c r="I610" i="7"/>
  <c r="J610" i="7"/>
  <c r="K610" i="7"/>
  <c r="L610" i="7"/>
  <c r="M610" i="7"/>
  <c r="N610" i="7"/>
  <c r="I611" i="7"/>
  <c r="J611" i="7"/>
  <c r="K611" i="7"/>
  <c r="L611" i="7"/>
  <c r="M611" i="7"/>
  <c r="N611" i="7"/>
  <c r="I612" i="7"/>
  <c r="J612" i="7"/>
  <c r="K612" i="7"/>
  <c r="L612" i="7"/>
  <c r="M612" i="7"/>
  <c r="N612" i="7"/>
  <c r="I605" i="7"/>
  <c r="J605" i="7"/>
  <c r="K605" i="7"/>
  <c r="L605" i="7"/>
  <c r="M605" i="7"/>
  <c r="N605" i="7"/>
  <c r="I602" i="7"/>
  <c r="J602" i="7"/>
  <c r="K602" i="7"/>
  <c r="L602" i="7"/>
  <c r="M602" i="7"/>
  <c r="N602" i="7"/>
  <c r="I600" i="7"/>
  <c r="J600" i="7"/>
  <c r="K600" i="7"/>
  <c r="L600" i="7"/>
  <c r="M600" i="7"/>
  <c r="N600" i="7"/>
  <c r="I597" i="7"/>
  <c r="J597" i="7"/>
  <c r="K597" i="7"/>
  <c r="L597" i="7"/>
  <c r="M597" i="7"/>
  <c r="N597" i="7"/>
  <c r="I590" i="7"/>
  <c r="J590" i="7"/>
  <c r="K590" i="7"/>
  <c r="L590" i="7"/>
  <c r="M590" i="7"/>
  <c r="N590" i="7"/>
  <c r="I591" i="7"/>
  <c r="J591" i="7"/>
  <c r="K591" i="7"/>
  <c r="L591" i="7"/>
  <c r="M591" i="7"/>
  <c r="N591" i="7"/>
  <c r="I592" i="7"/>
  <c r="J592" i="7"/>
  <c r="K592" i="7"/>
  <c r="L592" i="7"/>
  <c r="M592" i="7"/>
  <c r="N592" i="7"/>
  <c r="I593" i="7"/>
  <c r="J593" i="7"/>
  <c r="K593" i="7"/>
  <c r="L593" i="7"/>
  <c r="M593" i="7"/>
  <c r="N593" i="7"/>
  <c r="I594" i="7"/>
  <c r="J594" i="7"/>
  <c r="K594" i="7"/>
  <c r="L594" i="7"/>
  <c r="M594" i="7"/>
  <c r="N594" i="7"/>
  <c r="I595" i="7"/>
  <c r="J595" i="7"/>
  <c r="K595" i="7"/>
  <c r="L595" i="7"/>
  <c r="M595" i="7"/>
  <c r="N595" i="7"/>
  <c r="I583" i="7"/>
  <c r="J583" i="7"/>
  <c r="K583" i="7"/>
  <c r="L583" i="7"/>
  <c r="M583" i="7"/>
  <c r="N583" i="7"/>
  <c r="I584" i="7"/>
  <c r="J584" i="7"/>
  <c r="K584" i="7"/>
  <c r="L584" i="7"/>
  <c r="M584" i="7"/>
  <c r="N584" i="7"/>
  <c r="I585" i="7"/>
  <c r="J585" i="7"/>
  <c r="K585" i="7"/>
  <c r="L585" i="7"/>
  <c r="M585" i="7"/>
  <c r="N585" i="7"/>
  <c r="I586" i="7"/>
  <c r="J586" i="7"/>
  <c r="K586" i="7"/>
  <c r="L586" i="7"/>
  <c r="M586" i="7"/>
  <c r="N586" i="7"/>
  <c r="I575" i="7"/>
  <c r="J575" i="7"/>
  <c r="K575" i="7"/>
  <c r="L575" i="7"/>
  <c r="M575" i="7"/>
  <c r="N575" i="7"/>
  <c r="I573" i="7"/>
  <c r="J573" i="7"/>
  <c r="K573" i="7"/>
  <c r="L573" i="7"/>
  <c r="M573" i="7"/>
  <c r="N573" i="7"/>
  <c r="I570" i="7"/>
  <c r="J570" i="7"/>
  <c r="K570" i="7"/>
  <c r="L570" i="7"/>
  <c r="M570" i="7"/>
  <c r="N570" i="7"/>
  <c r="I566" i="7"/>
  <c r="J566" i="7"/>
  <c r="K566" i="7"/>
  <c r="L566" i="7"/>
  <c r="M566" i="7"/>
  <c r="N566" i="7"/>
  <c r="I564" i="7"/>
  <c r="J564" i="7"/>
  <c r="K564" i="7"/>
  <c r="L564" i="7"/>
  <c r="M564" i="7"/>
  <c r="N564" i="7"/>
  <c r="I559" i="7"/>
  <c r="J559" i="7"/>
  <c r="K559" i="7"/>
  <c r="L559" i="7"/>
  <c r="M559" i="7"/>
  <c r="N559" i="7"/>
  <c r="I560" i="7"/>
  <c r="J560" i="7"/>
  <c r="K560" i="7"/>
  <c r="L560" i="7"/>
  <c r="M560" i="7"/>
  <c r="N560" i="7"/>
  <c r="I561" i="7"/>
  <c r="J561" i="7"/>
  <c r="K561" i="7"/>
  <c r="L561" i="7"/>
  <c r="M561" i="7"/>
  <c r="N561" i="7"/>
  <c r="I562" i="7"/>
  <c r="J562" i="7"/>
  <c r="K562" i="7"/>
  <c r="L562" i="7"/>
  <c r="M562" i="7"/>
  <c r="N562" i="7"/>
  <c r="I557" i="7"/>
  <c r="J557" i="7"/>
  <c r="K557" i="7"/>
  <c r="L557" i="7"/>
  <c r="M557" i="7"/>
  <c r="N557" i="7"/>
  <c r="I550" i="7"/>
  <c r="J550" i="7"/>
  <c r="K550" i="7"/>
  <c r="L550" i="7"/>
  <c r="M550" i="7"/>
  <c r="N550" i="7"/>
  <c r="I551" i="7"/>
  <c r="J551" i="7"/>
  <c r="K551" i="7"/>
  <c r="L551" i="7"/>
  <c r="M551" i="7"/>
  <c r="N551" i="7"/>
  <c r="I552" i="7"/>
  <c r="J552" i="7"/>
  <c r="K552" i="7"/>
  <c r="L552" i="7"/>
  <c r="M552" i="7"/>
  <c r="N552" i="7"/>
  <c r="I546" i="7"/>
  <c r="J546" i="7"/>
  <c r="K546" i="7"/>
  <c r="L546" i="7"/>
  <c r="M546" i="7"/>
  <c r="N546" i="7"/>
  <c r="I547" i="7"/>
  <c r="J547" i="7"/>
  <c r="K547" i="7"/>
  <c r="L547" i="7"/>
  <c r="M547" i="7"/>
  <c r="N547" i="7"/>
  <c r="I548" i="7"/>
  <c r="J548" i="7"/>
  <c r="K548" i="7"/>
  <c r="L548" i="7"/>
  <c r="M548" i="7"/>
  <c r="N548" i="7"/>
  <c r="I538" i="7"/>
  <c r="J538" i="7"/>
  <c r="K538" i="7"/>
  <c r="L538" i="7"/>
  <c r="M538" i="7"/>
  <c r="N538" i="7"/>
  <c r="I539" i="7"/>
  <c r="J539" i="7"/>
  <c r="K539" i="7"/>
  <c r="L539" i="7"/>
  <c r="M539" i="7"/>
  <c r="N539" i="7"/>
  <c r="I540" i="7"/>
  <c r="J540" i="7"/>
  <c r="K540" i="7"/>
  <c r="L540" i="7"/>
  <c r="M540" i="7"/>
  <c r="N540" i="7"/>
  <c r="I533" i="7"/>
  <c r="J533" i="7"/>
  <c r="K533" i="7"/>
  <c r="L533" i="7"/>
  <c r="M533" i="7"/>
  <c r="N533" i="7"/>
  <c r="I534" i="7"/>
  <c r="J534" i="7"/>
  <c r="K534" i="7"/>
  <c r="L534" i="7"/>
  <c r="M534" i="7"/>
  <c r="N534" i="7"/>
  <c r="I535" i="7"/>
  <c r="J535" i="7"/>
  <c r="K535" i="7"/>
  <c r="L535" i="7"/>
  <c r="M535" i="7"/>
  <c r="N535" i="7"/>
  <c r="I531" i="7"/>
  <c r="J531" i="7"/>
  <c r="K531" i="7"/>
  <c r="L531" i="7"/>
  <c r="M531" i="7"/>
  <c r="N531" i="7"/>
  <c r="I529" i="7"/>
  <c r="J529" i="7"/>
  <c r="K529" i="7"/>
  <c r="L529" i="7"/>
  <c r="M529" i="7"/>
  <c r="N529" i="7"/>
  <c r="I526" i="7"/>
  <c r="J526" i="7"/>
  <c r="K526" i="7"/>
  <c r="L526" i="7"/>
  <c r="M526" i="7"/>
  <c r="N526" i="7"/>
  <c r="I527" i="7"/>
  <c r="J527" i="7"/>
  <c r="K527" i="7"/>
  <c r="L527" i="7"/>
  <c r="M527" i="7"/>
  <c r="N527" i="7"/>
  <c r="I524" i="7"/>
  <c r="J524" i="7"/>
  <c r="K524" i="7"/>
  <c r="L524" i="7"/>
  <c r="M524" i="7"/>
  <c r="N524" i="7"/>
  <c r="I518" i="7"/>
  <c r="J518" i="7"/>
  <c r="K518" i="7"/>
  <c r="L518" i="7"/>
  <c r="M518" i="7"/>
  <c r="N518" i="7"/>
  <c r="I519" i="7"/>
  <c r="J519" i="7"/>
  <c r="K519" i="7"/>
  <c r="L519" i="7"/>
  <c r="M519" i="7"/>
  <c r="N519" i="7"/>
  <c r="I513" i="7"/>
  <c r="J513" i="7"/>
  <c r="K513" i="7"/>
  <c r="L513" i="7"/>
  <c r="M513" i="7"/>
  <c r="N513" i="7"/>
  <c r="I511" i="7"/>
  <c r="J511" i="7"/>
  <c r="K511" i="7"/>
  <c r="L511" i="7"/>
  <c r="M511" i="7"/>
  <c r="N511" i="7"/>
  <c r="I507" i="7"/>
  <c r="J507" i="7"/>
  <c r="K507" i="7"/>
  <c r="L507" i="7"/>
  <c r="M507" i="7"/>
  <c r="N507" i="7"/>
  <c r="I505" i="7"/>
  <c r="J505" i="7"/>
  <c r="K505" i="7"/>
  <c r="L505" i="7"/>
  <c r="M505" i="7"/>
  <c r="N505" i="7"/>
  <c r="I500" i="7"/>
  <c r="J500" i="7"/>
  <c r="K500" i="7"/>
  <c r="L500" i="7"/>
  <c r="M500" i="7"/>
  <c r="N500" i="7"/>
  <c r="I501" i="7"/>
  <c r="J501" i="7"/>
  <c r="K501" i="7"/>
  <c r="L501" i="7"/>
  <c r="M501" i="7"/>
  <c r="N501" i="7"/>
  <c r="I502" i="7"/>
  <c r="J502" i="7"/>
  <c r="K502" i="7"/>
  <c r="L502" i="7"/>
  <c r="M502" i="7"/>
  <c r="N502" i="7"/>
  <c r="I503" i="7"/>
  <c r="J503" i="7"/>
  <c r="K503" i="7"/>
  <c r="L503" i="7"/>
  <c r="M503" i="7"/>
  <c r="N503" i="7"/>
  <c r="I497" i="7"/>
  <c r="J497" i="7"/>
  <c r="K497" i="7"/>
  <c r="L497" i="7"/>
  <c r="M497" i="7"/>
  <c r="N497" i="7"/>
  <c r="I498" i="7"/>
  <c r="J498" i="7"/>
  <c r="K498" i="7"/>
  <c r="L498" i="7"/>
  <c r="M498" i="7"/>
  <c r="N498" i="7"/>
  <c r="I491" i="7"/>
  <c r="J491" i="7"/>
  <c r="K491" i="7"/>
  <c r="L491" i="7"/>
  <c r="M491" i="7"/>
  <c r="N491" i="7"/>
  <c r="I492" i="7"/>
  <c r="J492" i="7"/>
  <c r="K492" i="7"/>
  <c r="L492" i="7"/>
  <c r="M492" i="7"/>
  <c r="N492" i="7"/>
  <c r="I480" i="7"/>
  <c r="J480" i="7"/>
  <c r="K480" i="7"/>
  <c r="L480" i="7"/>
  <c r="M480" i="7"/>
  <c r="N480" i="7"/>
  <c r="I478" i="7"/>
  <c r="J478" i="7"/>
  <c r="K478" i="7"/>
  <c r="L478" i="7"/>
  <c r="M478" i="7"/>
  <c r="N478" i="7"/>
  <c r="I474" i="7"/>
  <c r="J474" i="7"/>
  <c r="K474" i="7"/>
  <c r="L474" i="7"/>
  <c r="M474" i="7"/>
  <c r="N474" i="7"/>
  <c r="I475" i="7"/>
  <c r="J475" i="7"/>
  <c r="K475" i="7"/>
  <c r="L475" i="7"/>
  <c r="M475" i="7"/>
  <c r="N475" i="7"/>
  <c r="I466" i="7"/>
  <c r="J466" i="7"/>
  <c r="K466" i="7"/>
  <c r="L466" i="7"/>
  <c r="M466" i="7"/>
  <c r="N466" i="7"/>
  <c r="I463" i="7"/>
  <c r="J463" i="7"/>
  <c r="K463" i="7"/>
  <c r="L463" i="7"/>
  <c r="M463" i="7"/>
  <c r="N463" i="7"/>
  <c r="I459" i="7"/>
  <c r="J459" i="7"/>
  <c r="K459" i="7"/>
  <c r="L459" i="7"/>
  <c r="M459" i="7"/>
  <c r="N459" i="7"/>
  <c r="I460" i="7"/>
  <c r="J460" i="7"/>
  <c r="K460" i="7"/>
  <c r="L460" i="7"/>
  <c r="M460" i="7"/>
  <c r="N460" i="7"/>
  <c r="I454" i="7"/>
  <c r="J454" i="7"/>
  <c r="K454" i="7"/>
  <c r="L454" i="7"/>
  <c r="M454" i="7"/>
  <c r="N454" i="7"/>
  <c r="I455" i="7"/>
  <c r="J455" i="7"/>
  <c r="K455" i="7"/>
  <c r="L455" i="7"/>
  <c r="M455" i="7"/>
  <c r="N455" i="7"/>
  <c r="I456" i="7"/>
  <c r="J456" i="7"/>
  <c r="K456" i="7"/>
  <c r="L456" i="7"/>
  <c r="M456" i="7"/>
  <c r="N456" i="7"/>
  <c r="I444" i="7"/>
  <c r="J444" i="7"/>
  <c r="K444" i="7"/>
  <c r="L444" i="7"/>
  <c r="M444" i="7"/>
  <c r="N444" i="7"/>
  <c r="I441" i="7"/>
  <c r="J441" i="7"/>
  <c r="K441" i="7"/>
  <c r="L441" i="7"/>
  <c r="M441" i="7"/>
  <c r="N441" i="7"/>
  <c r="I442" i="7"/>
  <c r="J442" i="7"/>
  <c r="K442" i="7"/>
  <c r="L442" i="7"/>
  <c r="M442" i="7"/>
  <c r="N442" i="7"/>
  <c r="I434" i="7"/>
  <c r="J434" i="7"/>
  <c r="K434" i="7"/>
  <c r="L434" i="7"/>
  <c r="M434" i="7"/>
  <c r="N434" i="7"/>
  <c r="I435" i="7"/>
  <c r="J435" i="7"/>
  <c r="K435" i="7"/>
  <c r="L435" i="7"/>
  <c r="M435" i="7"/>
  <c r="N435" i="7"/>
  <c r="I436" i="7"/>
  <c r="J436" i="7"/>
  <c r="K436" i="7"/>
  <c r="L436" i="7"/>
  <c r="M436" i="7"/>
  <c r="N436" i="7"/>
  <c r="I430" i="7"/>
  <c r="J430" i="7"/>
  <c r="K430" i="7"/>
  <c r="L430" i="7"/>
  <c r="M430" i="7"/>
  <c r="N430" i="7"/>
  <c r="I423" i="7"/>
  <c r="J423" i="7"/>
  <c r="K423" i="7"/>
  <c r="L423" i="7"/>
  <c r="M423" i="7"/>
  <c r="N423" i="7"/>
  <c r="I424" i="7"/>
  <c r="J424" i="7"/>
  <c r="K424" i="7"/>
  <c r="L424" i="7"/>
  <c r="M424" i="7"/>
  <c r="N424" i="7"/>
  <c r="I425" i="7"/>
  <c r="J425" i="7"/>
  <c r="K425" i="7"/>
  <c r="L425" i="7"/>
  <c r="M425" i="7"/>
  <c r="N425" i="7"/>
  <c r="I426" i="7"/>
  <c r="J426" i="7"/>
  <c r="K426" i="7"/>
  <c r="L426" i="7"/>
  <c r="M426" i="7"/>
  <c r="N426" i="7"/>
  <c r="I427" i="7"/>
  <c r="J427" i="7"/>
  <c r="K427" i="7"/>
  <c r="L427" i="7"/>
  <c r="M427" i="7"/>
  <c r="N427" i="7"/>
  <c r="I421" i="7"/>
  <c r="J421" i="7"/>
  <c r="K421" i="7"/>
  <c r="L421" i="7"/>
  <c r="M421" i="7"/>
  <c r="N421" i="7"/>
  <c r="I414" i="7"/>
  <c r="J414" i="7"/>
  <c r="K414" i="7"/>
  <c r="L414" i="7"/>
  <c r="M414" i="7"/>
  <c r="N414" i="7"/>
  <c r="I411" i="7"/>
  <c r="J411" i="7"/>
  <c r="K411" i="7"/>
  <c r="L411" i="7"/>
  <c r="M411" i="7"/>
  <c r="N411" i="7"/>
  <c r="I406" i="7"/>
  <c r="J406" i="7"/>
  <c r="K406" i="7"/>
  <c r="L406" i="7"/>
  <c r="M406" i="7"/>
  <c r="N406" i="7"/>
  <c r="I404" i="7"/>
  <c r="J404" i="7"/>
  <c r="K404" i="7"/>
  <c r="L404" i="7"/>
  <c r="M404" i="7"/>
  <c r="N404" i="7"/>
  <c r="I401" i="7"/>
  <c r="J401" i="7"/>
  <c r="K401" i="7"/>
  <c r="L401" i="7"/>
  <c r="M401" i="7"/>
  <c r="N401" i="7"/>
  <c r="I398" i="7"/>
  <c r="J398" i="7"/>
  <c r="K398" i="7"/>
  <c r="L398" i="7"/>
  <c r="M398" i="7"/>
  <c r="N398" i="7"/>
  <c r="I396" i="7"/>
  <c r="J396" i="7"/>
  <c r="K396" i="7"/>
  <c r="L396" i="7"/>
  <c r="M396" i="7"/>
  <c r="N396" i="7"/>
  <c r="I394" i="7"/>
  <c r="J394" i="7"/>
  <c r="K394" i="7"/>
  <c r="L394" i="7"/>
  <c r="M394" i="7"/>
  <c r="N394" i="7"/>
  <c r="I392" i="7"/>
  <c r="J392" i="7"/>
  <c r="K392" i="7"/>
  <c r="L392" i="7"/>
  <c r="M392" i="7"/>
  <c r="N392" i="7"/>
  <c r="I384" i="7"/>
  <c r="J384" i="7"/>
  <c r="K384" i="7"/>
  <c r="L384" i="7"/>
  <c r="M384" i="7"/>
  <c r="N384" i="7"/>
  <c r="I385" i="7"/>
  <c r="J385" i="7"/>
  <c r="K385" i="7"/>
  <c r="L385" i="7"/>
  <c r="M385" i="7"/>
  <c r="N385" i="7"/>
  <c r="I386" i="7"/>
  <c r="J386" i="7"/>
  <c r="K386" i="7"/>
  <c r="L386" i="7"/>
  <c r="M386" i="7"/>
  <c r="N386" i="7"/>
  <c r="I381" i="7"/>
  <c r="J381" i="7"/>
  <c r="K381" i="7"/>
  <c r="L381" i="7"/>
  <c r="M381" i="7"/>
  <c r="N381" i="7"/>
  <c r="I382" i="7"/>
  <c r="J382" i="7"/>
  <c r="K382" i="7"/>
  <c r="L382" i="7"/>
  <c r="M382" i="7"/>
  <c r="N382" i="7"/>
  <c r="I371" i="7"/>
  <c r="J371" i="7"/>
  <c r="K371" i="7"/>
  <c r="L371" i="7"/>
  <c r="M371" i="7"/>
  <c r="N371" i="7"/>
  <c r="I367" i="7"/>
  <c r="J367" i="7"/>
  <c r="K367" i="7"/>
  <c r="L367" i="7"/>
  <c r="M367" i="7"/>
  <c r="N367" i="7"/>
  <c r="I363" i="7"/>
  <c r="J363" i="7"/>
  <c r="K363" i="7"/>
  <c r="L363" i="7"/>
  <c r="M363" i="7"/>
  <c r="N363" i="7"/>
  <c r="I361" i="7"/>
  <c r="J361" i="7"/>
  <c r="K361" i="7"/>
  <c r="L361" i="7"/>
  <c r="M361" i="7"/>
  <c r="N361" i="7"/>
  <c r="I357" i="7"/>
  <c r="J357" i="7"/>
  <c r="K357" i="7"/>
  <c r="L357" i="7"/>
  <c r="M357" i="7"/>
  <c r="N357" i="7"/>
  <c r="I358" i="7"/>
  <c r="J358" i="7"/>
  <c r="K358" i="7"/>
  <c r="L358" i="7"/>
  <c r="M358" i="7"/>
  <c r="N358" i="7"/>
  <c r="I354" i="7"/>
  <c r="J354" i="7"/>
  <c r="K354" i="7"/>
  <c r="L354" i="7"/>
  <c r="M354" i="7"/>
  <c r="N354" i="7"/>
  <c r="I348" i="7"/>
  <c r="J348" i="7"/>
  <c r="K348" i="7"/>
  <c r="L348" i="7"/>
  <c r="M348" i="7"/>
  <c r="N348" i="7"/>
  <c r="I349" i="7"/>
  <c r="J349" i="7"/>
  <c r="K349" i="7"/>
  <c r="L349" i="7"/>
  <c r="M349" i="7"/>
  <c r="N349" i="7"/>
  <c r="I344" i="7"/>
  <c r="J344" i="7"/>
  <c r="K344" i="7"/>
  <c r="L344" i="7"/>
  <c r="M344" i="7"/>
  <c r="N344" i="7"/>
  <c r="I339" i="7"/>
  <c r="J339" i="7"/>
  <c r="K339" i="7"/>
  <c r="L339" i="7"/>
  <c r="M339" i="7"/>
  <c r="N339" i="7"/>
  <c r="I340" i="7"/>
  <c r="J340" i="7"/>
  <c r="K340" i="7"/>
  <c r="L340" i="7"/>
  <c r="M340" i="7"/>
  <c r="N340" i="7"/>
  <c r="I341" i="7"/>
  <c r="J341" i="7"/>
  <c r="K341" i="7"/>
  <c r="L341" i="7"/>
  <c r="M341" i="7"/>
  <c r="N341" i="7"/>
  <c r="I342" i="7"/>
  <c r="J342" i="7"/>
  <c r="K342" i="7"/>
  <c r="L342" i="7"/>
  <c r="M342" i="7"/>
  <c r="N342" i="7"/>
  <c r="I335" i="7"/>
  <c r="J335" i="7"/>
  <c r="K335" i="7"/>
  <c r="L335" i="7"/>
  <c r="M335" i="7"/>
  <c r="N335" i="7"/>
  <c r="I336" i="7"/>
  <c r="J336" i="7"/>
  <c r="K336" i="7"/>
  <c r="L336" i="7"/>
  <c r="M336" i="7"/>
  <c r="N336" i="7"/>
  <c r="I333" i="7"/>
  <c r="J333" i="7"/>
  <c r="K333" i="7"/>
  <c r="L333" i="7"/>
  <c r="M333" i="7"/>
  <c r="N333" i="7"/>
  <c r="I328" i="7"/>
  <c r="J328" i="7"/>
  <c r="K328" i="7"/>
  <c r="L328" i="7"/>
  <c r="M328" i="7"/>
  <c r="N328" i="7"/>
  <c r="I324" i="7"/>
  <c r="J324" i="7"/>
  <c r="K324" i="7"/>
  <c r="L324" i="7"/>
  <c r="M324" i="7"/>
  <c r="N324" i="7"/>
  <c r="I325" i="7"/>
  <c r="J325" i="7"/>
  <c r="K325" i="7"/>
  <c r="L325" i="7"/>
  <c r="M325" i="7"/>
  <c r="N325" i="7"/>
  <c r="I326" i="7"/>
  <c r="J326" i="7"/>
  <c r="K326" i="7"/>
  <c r="L326" i="7"/>
  <c r="M326" i="7"/>
  <c r="N326" i="7"/>
  <c r="I321" i="7"/>
  <c r="J321" i="7"/>
  <c r="K321" i="7"/>
  <c r="L321" i="7"/>
  <c r="M321" i="7"/>
  <c r="N321" i="7"/>
  <c r="I322" i="7"/>
  <c r="J322" i="7"/>
  <c r="K322" i="7"/>
  <c r="L322" i="7"/>
  <c r="M322" i="7"/>
  <c r="N322" i="7"/>
  <c r="I319" i="7"/>
  <c r="J319" i="7"/>
  <c r="K319" i="7"/>
  <c r="L319" i="7"/>
  <c r="M319" i="7"/>
  <c r="N319" i="7"/>
  <c r="I316" i="7"/>
  <c r="J316" i="7"/>
  <c r="K316" i="7"/>
  <c r="L316" i="7"/>
  <c r="M316" i="7"/>
  <c r="N316" i="7"/>
  <c r="I310" i="7"/>
  <c r="J310" i="7"/>
  <c r="K310" i="7"/>
  <c r="L310" i="7"/>
  <c r="M310" i="7"/>
  <c r="N310" i="7"/>
  <c r="I311" i="7"/>
  <c r="J311" i="7"/>
  <c r="K311" i="7"/>
  <c r="L311" i="7"/>
  <c r="M311" i="7"/>
  <c r="N311" i="7"/>
  <c r="I301" i="7"/>
  <c r="J301" i="7"/>
  <c r="K301" i="7"/>
  <c r="L301" i="7"/>
  <c r="M301" i="7"/>
  <c r="N301" i="7"/>
  <c r="I298" i="7"/>
  <c r="J298" i="7"/>
  <c r="K298" i="7"/>
  <c r="L298" i="7"/>
  <c r="M298" i="7"/>
  <c r="N298" i="7"/>
  <c r="I299" i="7"/>
  <c r="J299" i="7"/>
  <c r="K299" i="7"/>
  <c r="L299" i="7"/>
  <c r="M299" i="7"/>
  <c r="N299" i="7"/>
  <c r="I296" i="7"/>
  <c r="J296" i="7"/>
  <c r="K296" i="7"/>
  <c r="L296" i="7"/>
  <c r="M296" i="7"/>
  <c r="N296" i="7"/>
  <c r="I287" i="7"/>
  <c r="J287" i="7"/>
  <c r="K287" i="7"/>
  <c r="L287" i="7"/>
  <c r="M287" i="7"/>
  <c r="N287" i="7"/>
  <c r="I288" i="7"/>
  <c r="J288" i="7"/>
  <c r="K288" i="7"/>
  <c r="L288" i="7"/>
  <c r="M288" i="7"/>
  <c r="N288" i="7"/>
  <c r="I289" i="7"/>
  <c r="J289" i="7"/>
  <c r="K289" i="7"/>
  <c r="L289" i="7"/>
  <c r="M289" i="7"/>
  <c r="N289" i="7"/>
  <c r="I290" i="7"/>
  <c r="J290" i="7"/>
  <c r="K290" i="7"/>
  <c r="L290" i="7"/>
  <c r="M290" i="7"/>
  <c r="N290" i="7"/>
  <c r="I291" i="7"/>
  <c r="J291" i="7"/>
  <c r="K291" i="7"/>
  <c r="L291" i="7"/>
  <c r="M291" i="7"/>
  <c r="N291" i="7"/>
  <c r="I292" i="7"/>
  <c r="J292" i="7"/>
  <c r="K292" i="7"/>
  <c r="L292" i="7"/>
  <c r="M292" i="7"/>
  <c r="N292" i="7"/>
  <c r="I293" i="7"/>
  <c r="J293" i="7"/>
  <c r="K293" i="7"/>
  <c r="L293" i="7"/>
  <c r="M293" i="7"/>
  <c r="N293" i="7"/>
  <c r="I294" i="7"/>
  <c r="J294" i="7"/>
  <c r="K294" i="7"/>
  <c r="L294" i="7"/>
  <c r="M294" i="7"/>
  <c r="N294" i="7"/>
  <c r="I281" i="7"/>
  <c r="J281" i="7"/>
  <c r="K281" i="7"/>
  <c r="L281" i="7"/>
  <c r="M281" i="7"/>
  <c r="N281" i="7"/>
  <c r="I279" i="7"/>
  <c r="J279" i="7"/>
  <c r="K279" i="7"/>
  <c r="L279" i="7"/>
  <c r="M279" i="7"/>
  <c r="N279" i="7"/>
  <c r="I277" i="7"/>
  <c r="J277" i="7"/>
  <c r="K277" i="7"/>
  <c r="L277" i="7"/>
  <c r="M277" i="7"/>
  <c r="N277" i="7"/>
  <c r="I274" i="7"/>
  <c r="J274" i="7"/>
  <c r="K274" i="7"/>
  <c r="L274" i="7"/>
  <c r="M274" i="7"/>
  <c r="N274" i="7"/>
  <c r="I275" i="7"/>
  <c r="J275" i="7"/>
  <c r="K275" i="7"/>
  <c r="L275" i="7"/>
  <c r="M275" i="7"/>
  <c r="N275" i="7"/>
  <c r="I267" i="7"/>
  <c r="J267" i="7"/>
  <c r="K267" i="7"/>
  <c r="L267" i="7"/>
  <c r="M267" i="7"/>
  <c r="N267" i="7"/>
  <c r="I268" i="7"/>
  <c r="J268" i="7"/>
  <c r="K268" i="7"/>
  <c r="L268" i="7"/>
  <c r="M268" i="7"/>
  <c r="N268" i="7"/>
  <c r="I264" i="7"/>
  <c r="J264" i="7"/>
  <c r="K264" i="7"/>
  <c r="L264" i="7"/>
  <c r="M264" i="7"/>
  <c r="N264" i="7"/>
  <c r="I258" i="7"/>
  <c r="J258" i="7"/>
  <c r="K258" i="7"/>
  <c r="L258" i="7"/>
  <c r="M258" i="7"/>
  <c r="N258" i="7"/>
  <c r="I259" i="7"/>
  <c r="J259" i="7"/>
  <c r="K259" i="7"/>
  <c r="L259" i="7"/>
  <c r="M259" i="7"/>
  <c r="N259" i="7"/>
  <c r="I256" i="7"/>
  <c r="J256" i="7"/>
  <c r="K256" i="7"/>
  <c r="L256" i="7"/>
  <c r="M256" i="7"/>
  <c r="N256" i="7"/>
  <c r="I251" i="7"/>
  <c r="J251" i="7"/>
  <c r="K251" i="7"/>
  <c r="L251" i="7"/>
  <c r="M251" i="7"/>
  <c r="N251" i="7"/>
  <c r="I243" i="7"/>
  <c r="J243" i="7"/>
  <c r="K243" i="7"/>
  <c r="L243" i="7"/>
  <c r="M243" i="7"/>
  <c r="N243" i="7"/>
  <c r="I237" i="7"/>
  <c r="J237" i="7"/>
  <c r="K237" i="7"/>
  <c r="L237" i="7"/>
  <c r="M237" i="7"/>
  <c r="N237" i="7"/>
  <c r="I233" i="7"/>
  <c r="J233" i="7"/>
  <c r="K233" i="7"/>
  <c r="L233" i="7"/>
  <c r="M233" i="7"/>
  <c r="N233" i="7"/>
  <c r="I229" i="7"/>
  <c r="J229" i="7"/>
  <c r="K229" i="7"/>
  <c r="L229" i="7"/>
  <c r="M229" i="7"/>
  <c r="N229" i="7"/>
  <c r="I230" i="7"/>
  <c r="J230" i="7"/>
  <c r="K230" i="7"/>
  <c r="L230" i="7"/>
  <c r="M230" i="7"/>
  <c r="N230" i="7"/>
  <c r="I231" i="7"/>
  <c r="J231" i="7"/>
  <c r="K231" i="7"/>
  <c r="L231" i="7"/>
  <c r="M231" i="7"/>
  <c r="N231" i="7"/>
  <c r="I224" i="7"/>
  <c r="J224" i="7"/>
  <c r="K224" i="7"/>
  <c r="L224" i="7"/>
  <c r="M224" i="7"/>
  <c r="N224" i="7"/>
  <c r="I222" i="7"/>
  <c r="J222" i="7"/>
  <c r="K222" i="7"/>
  <c r="L222" i="7"/>
  <c r="M222" i="7"/>
  <c r="N222" i="7"/>
  <c r="I220" i="7"/>
  <c r="J220" i="7"/>
  <c r="K220" i="7"/>
  <c r="L220" i="7"/>
  <c r="M220" i="7"/>
  <c r="N220" i="7"/>
  <c r="I217" i="7"/>
  <c r="J217" i="7"/>
  <c r="K217" i="7"/>
  <c r="L217" i="7"/>
  <c r="M217" i="7"/>
  <c r="N217" i="7"/>
  <c r="I215" i="7"/>
  <c r="J215" i="7"/>
  <c r="K215" i="7"/>
  <c r="L215" i="7"/>
  <c r="M215" i="7"/>
  <c r="N215" i="7"/>
  <c r="I210" i="7"/>
  <c r="J210" i="7"/>
  <c r="K210" i="7"/>
  <c r="L210" i="7"/>
  <c r="M210" i="7"/>
  <c r="N210" i="7"/>
  <c r="I211" i="7"/>
  <c r="J211" i="7"/>
  <c r="K211" i="7"/>
  <c r="L211" i="7"/>
  <c r="M211" i="7"/>
  <c r="N211" i="7"/>
  <c r="I205" i="7"/>
  <c r="J205" i="7"/>
  <c r="K205" i="7"/>
  <c r="L205" i="7"/>
  <c r="M205" i="7"/>
  <c r="N205" i="7"/>
  <c r="I203" i="7"/>
  <c r="J203" i="7"/>
  <c r="K203" i="7"/>
  <c r="L203" i="7"/>
  <c r="M203" i="7"/>
  <c r="N203" i="7"/>
  <c r="I201" i="7"/>
  <c r="J201" i="7"/>
  <c r="K201" i="7"/>
  <c r="L201" i="7"/>
  <c r="M201" i="7"/>
  <c r="N201" i="7"/>
  <c r="I196" i="7"/>
  <c r="J196" i="7"/>
  <c r="K196" i="7"/>
  <c r="L196" i="7"/>
  <c r="M196" i="7"/>
  <c r="N196" i="7"/>
  <c r="I197" i="7"/>
  <c r="J197" i="7"/>
  <c r="K197" i="7"/>
  <c r="L197" i="7"/>
  <c r="M197" i="7"/>
  <c r="N197" i="7"/>
  <c r="I198" i="7"/>
  <c r="J198" i="7"/>
  <c r="K198" i="7"/>
  <c r="L198" i="7"/>
  <c r="M198" i="7"/>
  <c r="N198" i="7"/>
  <c r="I193" i="7"/>
  <c r="J193" i="7"/>
  <c r="K193" i="7"/>
  <c r="L193" i="7"/>
  <c r="M193" i="7"/>
  <c r="N193" i="7"/>
  <c r="I188" i="7"/>
  <c r="J188" i="7"/>
  <c r="K188" i="7"/>
  <c r="L188" i="7"/>
  <c r="M188" i="7"/>
  <c r="N188" i="7"/>
  <c r="I189" i="7"/>
  <c r="J189" i="7"/>
  <c r="K189" i="7"/>
  <c r="L189" i="7"/>
  <c r="M189" i="7"/>
  <c r="N189" i="7"/>
  <c r="I190" i="7"/>
  <c r="J190" i="7"/>
  <c r="K190" i="7"/>
  <c r="L190" i="7"/>
  <c r="M190" i="7"/>
  <c r="N190" i="7"/>
  <c r="I186" i="7"/>
  <c r="J186" i="7"/>
  <c r="K186" i="7"/>
  <c r="L186" i="7"/>
  <c r="M186" i="7"/>
  <c r="N186" i="7"/>
  <c r="I183" i="7"/>
  <c r="J183" i="7"/>
  <c r="K183" i="7"/>
  <c r="L183" i="7"/>
  <c r="M183" i="7"/>
  <c r="N183" i="7"/>
  <c r="I184" i="7"/>
  <c r="J184" i="7"/>
  <c r="K184" i="7"/>
  <c r="L184" i="7"/>
  <c r="M184" i="7"/>
  <c r="N184" i="7"/>
  <c r="I175" i="7"/>
  <c r="J175" i="7"/>
  <c r="K175" i="7"/>
  <c r="L175" i="7"/>
  <c r="M175" i="7"/>
  <c r="N175" i="7"/>
  <c r="I169" i="7"/>
  <c r="J169" i="7"/>
  <c r="K169" i="7"/>
  <c r="L169" i="7"/>
  <c r="M169" i="7"/>
  <c r="N169" i="7"/>
  <c r="I170" i="7"/>
  <c r="J170" i="7"/>
  <c r="K170" i="7"/>
  <c r="L170" i="7"/>
  <c r="M170" i="7"/>
  <c r="N170" i="7"/>
  <c r="I165" i="7"/>
  <c r="J165" i="7"/>
  <c r="K165" i="7"/>
  <c r="L165" i="7"/>
  <c r="M165" i="7"/>
  <c r="N165" i="7"/>
  <c r="I166" i="7"/>
  <c r="J166" i="7"/>
  <c r="K166" i="7"/>
  <c r="L166" i="7"/>
  <c r="M166" i="7"/>
  <c r="N166" i="7"/>
  <c r="I167" i="7"/>
  <c r="J167" i="7"/>
  <c r="K167" i="7"/>
  <c r="L167" i="7"/>
  <c r="M167" i="7"/>
  <c r="N167" i="7"/>
  <c r="I163" i="7"/>
  <c r="J163" i="7"/>
  <c r="K163" i="7"/>
  <c r="L163" i="7"/>
  <c r="M163" i="7"/>
  <c r="N163" i="7"/>
  <c r="I157" i="7"/>
  <c r="J157" i="7"/>
  <c r="K157" i="7"/>
  <c r="L157" i="7"/>
  <c r="M157" i="7"/>
  <c r="N157" i="7"/>
  <c r="I158" i="7"/>
  <c r="J158" i="7"/>
  <c r="K158" i="7"/>
  <c r="L158" i="7"/>
  <c r="M158" i="7"/>
  <c r="N158" i="7"/>
  <c r="I159" i="7"/>
  <c r="J159" i="7"/>
  <c r="K159" i="7"/>
  <c r="L159" i="7"/>
  <c r="M159" i="7"/>
  <c r="N159" i="7"/>
  <c r="I144" i="7"/>
  <c r="J144" i="7"/>
  <c r="K144" i="7"/>
  <c r="L144" i="7"/>
  <c r="M144" i="7"/>
  <c r="N144" i="7"/>
  <c r="I145" i="7"/>
  <c r="J145" i="7"/>
  <c r="K145" i="7"/>
  <c r="L145" i="7"/>
  <c r="M145" i="7"/>
  <c r="N145" i="7"/>
  <c r="I137" i="7"/>
  <c r="J137" i="7"/>
  <c r="K137" i="7"/>
  <c r="L137" i="7"/>
  <c r="M137" i="7"/>
  <c r="N137" i="7"/>
  <c r="I133" i="7"/>
  <c r="J133" i="7"/>
  <c r="K133" i="7"/>
  <c r="L133" i="7"/>
  <c r="M133" i="7"/>
  <c r="N133" i="7"/>
  <c r="I134" i="7"/>
  <c r="J134" i="7"/>
  <c r="K134" i="7"/>
  <c r="L134" i="7"/>
  <c r="M134" i="7"/>
  <c r="N134" i="7"/>
  <c r="I130" i="7"/>
  <c r="J130" i="7"/>
  <c r="K130" i="7"/>
  <c r="L130" i="7"/>
  <c r="M130" i="7"/>
  <c r="N130" i="7"/>
  <c r="I125" i="7"/>
  <c r="J125" i="7"/>
  <c r="K125" i="7"/>
  <c r="L125" i="7"/>
  <c r="M125" i="7"/>
  <c r="N125" i="7"/>
  <c r="I122" i="7"/>
  <c r="J122" i="7"/>
  <c r="K122" i="7"/>
  <c r="L122" i="7"/>
  <c r="M122" i="7"/>
  <c r="N122" i="7"/>
  <c r="I123" i="7"/>
  <c r="J123" i="7"/>
  <c r="K123" i="7"/>
  <c r="L123" i="7"/>
  <c r="M123" i="7"/>
  <c r="N123" i="7"/>
  <c r="I113" i="7"/>
  <c r="J113" i="7"/>
  <c r="K113" i="7"/>
  <c r="L113" i="7"/>
  <c r="M113" i="7"/>
  <c r="N113" i="7"/>
  <c r="I114" i="7"/>
  <c r="J114" i="7"/>
  <c r="K114" i="7"/>
  <c r="L114" i="7"/>
  <c r="M114" i="7"/>
  <c r="N114" i="7"/>
  <c r="I115" i="7"/>
  <c r="J115" i="7"/>
  <c r="K115" i="7"/>
  <c r="L115" i="7"/>
  <c r="M115" i="7"/>
  <c r="N115" i="7"/>
  <c r="I111" i="7"/>
  <c r="J111" i="7"/>
  <c r="K111" i="7"/>
  <c r="L111" i="7"/>
  <c r="M111" i="7"/>
  <c r="N111" i="7"/>
  <c r="I109" i="7"/>
  <c r="J109" i="7"/>
  <c r="K109" i="7"/>
  <c r="L109" i="7"/>
  <c r="M109" i="7"/>
  <c r="N109" i="7"/>
  <c r="I107" i="7"/>
  <c r="J107" i="7"/>
  <c r="K107" i="7"/>
  <c r="L107" i="7"/>
  <c r="M107" i="7"/>
  <c r="N107" i="7"/>
  <c r="I105" i="7"/>
  <c r="J105" i="7"/>
  <c r="K105" i="7"/>
  <c r="L105" i="7"/>
  <c r="M105" i="7"/>
  <c r="N105" i="7"/>
  <c r="I103" i="7"/>
  <c r="J103" i="7"/>
  <c r="K103" i="7"/>
  <c r="L103" i="7"/>
  <c r="M103" i="7"/>
  <c r="N103" i="7"/>
  <c r="I101" i="7"/>
  <c r="J101" i="7"/>
  <c r="K101" i="7"/>
  <c r="L101" i="7"/>
  <c r="M101" i="7"/>
  <c r="N101" i="7"/>
  <c r="I96" i="7"/>
  <c r="J96" i="7"/>
  <c r="K96" i="7"/>
  <c r="L96" i="7"/>
  <c r="M96" i="7"/>
  <c r="N96" i="7"/>
  <c r="I94" i="7"/>
  <c r="J94" i="7"/>
  <c r="K94" i="7"/>
  <c r="L94" i="7"/>
  <c r="M94" i="7"/>
  <c r="N94" i="7"/>
  <c r="I91" i="7"/>
  <c r="J91" i="7"/>
  <c r="K91" i="7"/>
  <c r="L91" i="7"/>
  <c r="M91" i="7"/>
  <c r="N91" i="7"/>
  <c r="I86" i="7"/>
  <c r="J86" i="7"/>
  <c r="K86" i="7"/>
  <c r="L86" i="7"/>
  <c r="M86" i="7"/>
  <c r="N86" i="7"/>
  <c r="I87" i="7"/>
  <c r="J87" i="7"/>
  <c r="K87" i="7"/>
  <c r="L87" i="7"/>
  <c r="M87" i="7"/>
  <c r="N87" i="7"/>
  <c r="I88" i="7"/>
  <c r="J88" i="7"/>
  <c r="K88" i="7"/>
  <c r="L88" i="7"/>
  <c r="M88" i="7"/>
  <c r="N88" i="7"/>
  <c r="I89" i="7"/>
  <c r="J89" i="7"/>
  <c r="K89" i="7"/>
  <c r="L89" i="7"/>
  <c r="M89" i="7"/>
  <c r="N89" i="7"/>
  <c r="I80" i="7"/>
  <c r="J80" i="7"/>
  <c r="K80" i="7"/>
  <c r="L80" i="7"/>
  <c r="M80" i="7"/>
  <c r="N80" i="7"/>
  <c r="I81" i="7"/>
  <c r="J81" i="7"/>
  <c r="K81" i="7"/>
  <c r="L81" i="7"/>
  <c r="M81" i="7"/>
  <c r="N81" i="7"/>
  <c r="I82" i="7"/>
  <c r="J82" i="7"/>
  <c r="K82" i="7"/>
  <c r="L82" i="7"/>
  <c r="M82" i="7"/>
  <c r="N82" i="7"/>
  <c r="I83" i="7"/>
  <c r="J83" i="7"/>
  <c r="K83" i="7"/>
  <c r="L83" i="7"/>
  <c r="M83" i="7"/>
  <c r="N83" i="7"/>
  <c r="I74" i="7"/>
  <c r="J74" i="7"/>
  <c r="K74" i="7"/>
  <c r="L74" i="7"/>
  <c r="M74" i="7"/>
  <c r="N74" i="7"/>
  <c r="I72" i="7"/>
  <c r="J72" i="7"/>
  <c r="K72" i="7"/>
  <c r="L72" i="7"/>
  <c r="M72" i="7"/>
  <c r="N72" i="7"/>
  <c r="I65" i="7"/>
  <c r="J65" i="7"/>
  <c r="K65" i="7"/>
  <c r="L65" i="7"/>
  <c r="M65" i="7"/>
  <c r="N65" i="7"/>
  <c r="I66" i="7"/>
  <c r="J66" i="7"/>
  <c r="K66" i="7"/>
  <c r="L66" i="7"/>
  <c r="M66" i="7"/>
  <c r="N66" i="7"/>
  <c r="I67" i="7"/>
  <c r="J67" i="7"/>
  <c r="K67" i="7"/>
  <c r="L67" i="7"/>
  <c r="M67" i="7"/>
  <c r="N67" i="7"/>
  <c r="I61" i="7"/>
  <c r="J61" i="7"/>
  <c r="K61" i="7"/>
  <c r="L61" i="7"/>
  <c r="M61" i="7"/>
  <c r="N61" i="7"/>
  <c r="I55" i="7"/>
  <c r="J55" i="7"/>
  <c r="K55" i="7"/>
  <c r="L55" i="7"/>
  <c r="M55" i="7"/>
  <c r="N55" i="7"/>
  <c r="I45" i="7"/>
  <c r="J45" i="7"/>
  <c r="K45" i="7"/>
  <c r="L45" i="7"/>
  <c r="M45" i="7"/>
  <c r="N45" i="7"/>
  <c r="I43" i="7"/>
  <c r="J43" i="7"/>
  <c r="K43" i="7"/>
  <c r="L43" i="7"/>
  <c r="M43" i="7"/>
  <c r="N43" i="7"/>
  <c r="I41" i="7"/>
  <c r="J41" i="7"/>
  <c r="K41" i="7"/>
  <c r="L41" i="7"/>
  <c r="M41" i="7"/>
  <c r="N41" i="7"/>
  <c r="I34" i="7"/>
  <c r="J34" i="7"/>
  <c r="K34" i="7"/>
  <c r="L34" i="7"/>
  <c r="M34" i="7"/>
  <c r="N34" i="7"/>
  <c r="I35" i="7"/>
  <c r="J35" i="7"/>
  <c r="K35" i="7"/>
  <c r="L35" i="7"/>
  <c r="M35" i="7"/>
  <c r="N35" i="7"/>
  <c r="I36" i="7"/>
  <c r="J36" i="7"/>
  <c r="K36" i="7"/>
  <c r="L36" i="7"/>
  <c r="M36" i="7"/>
  <c r="N36" i="7"/>
  <c r="I30" i="7"/>
  <c r="J30" i="7"/>
  <c r="K30" i="7"/>
  <c r="L30" i="7"/>
  <c r="M30" i="7"/>
  <c r="N30" i="7"/>
  <c r="I22" i="7"/>
  <c r="J22" i="7"/>
  <c r="K22" i="7"/>
  <c r="L22" i="7"/>
  <c r="M22" i="7"/>
  <c r="N22" i="7"/>
  <c r="I15" i="7"/>
  <c r="J15" i="7"/>
  <c r="K15" i="7"/>
  <c r="L15" i="7"/>
  <c r="M15" i="7"/>
  <c r="N15" i="7"/>
  <c r="I16" i="7"/>
  <c r="J16" i="7"/>
  <c r="K16" i="7"/>
  <c r="L16" i="7"/>
  <c r="M16" i="7"/>
  <c r="N16" i="7"/>
  <c r="I6" i="7"/>
  <c r="J6" i="7"/>
  <c r="K6" i="7"/>
  <c r="L6" i="7"/>
  <c r="M6" i="7"/>
  <c r="N6" i="7"/>
  <c r="I4" i="7"/>
  <c r="J4" i="7"/>
  <c r="K4" i="7"/>
  <c r="L4" i="7"/>
  <c r="M4" i="7"/>
  <c r="N4" i="7"/>
  <c r="I2" i="7"/>
  <c r="J2" i="7"/>
  <c r="K2" i="7"/>
  <c r="L2" i="7"/>
  <c r="M2" i="7"/>
  <c r="N2" i="7"/>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507" i="3"/>
  <c r="H508" i="3"/>
  <c r="H509" i="3"/>
  <c r="H510" i="3"/>
  <c r="H511" i="3"/>
  <c r="H512" i="3"/>
  <c r="H513" i="3"/>
  <c r="H514" i="3"/>
  <c r="H515" i="3"/>
  <c r="H516" i="3"/>
  <c r="H517" i="3"/>
  <c r="H518" i="3"/>
  <c r="H519" i="3"/>
  <c r="H520" i="3"/>
  <c r="H521" i="3"/>
  <c r="H522" i="3"/>
  <c r="H523" i="3"/>
  <c r="H524" i="3"/>
  <c r="H525" i="3"/>
  <c r="H526" i="3"/>
  <c r="H527" i="3"/>
  <c r="H528" i="3"/>
  <c r="H529" i="3"/>
  <c r="H530" i="3"/>
  <c r="H531" i="3"/>
  <c r="H532" i="3"/>
  <c r="H533" i="3"/>
  <c r="H534" i="3"/>
  <c r="H535" i="3"/>
  <c r="H536" i="3"/>
  <c r="H537" i="3"/>
  <c r="H538" i="3"/>
  <c r="H539" i="3"/>
  <c r="H540" i="3"/>
  <c r="H541" i="3"/>
  <c r="H542" i="3"/>
  <c r="H543" i="3"/>
  <c r="H544" i="3"/>
  <c r="H545" i="3"/>
  <c r="H546" i="3"/>
  <c r="H547" i="3"/>
  <c r="H548" i="3"/>
  <c r="H549" i="3"/>
  <c r="H550" i="3"/>
  <c r="H551" i="3"/>
  <c r="H552" i="3"/>
  <c r="H553" i="3"/>
  <c r="H554" i="3"/>
  <c r="H555" i="3"/>
  <c r="H556" i="3"/>
  <c r="H557" i="3"/>
  <c r="H558" i="3"/>
  <c r="H559" i="3"/>
  <c r="H560" i="3"/>
  <c r="H561" i="3"/>
  <c r="H562" i="3"/>
  <c r="H563" i="3"/>
  <c r="H564" i="3"/>
  <c r="H565" i="3"/>
  <c r="H566" i="3"/>
  <c r="H567" i="3"/>
  <c r="H568" i="3"/>
  <c r="H569" i="3"/>
  <c r="H570" i="3"/>
  <c r="H571" i="3"/>
  <c r="H572" i="3"/>
  <c r="H573" i="3"/>
  <c r="H574" i="3"/>
  <c r="H575" i="3"/>
  <c r="H576" i="3"/>
  <c r="H577" i="3"/>
  <c r="H578" i="3"/>
  <c r="H579" i="3"/>
  <c r="H580" i="3"/>
  <c r="H581" i="3"/>
  <c r="H582" i="3"/>
  <c r="H583" i="3"/>
  <c r="H584" i="3"/>
  <c r="H585" i="3"/>
  <c r="H586" i="3"/>
  <c r="H587" i="3"/>
  <c r="H588" i="3"/>
  <c r="H589" i="3"/>
  <c r="H590" i="3"/>
  <c r="H591" i="3"/>
  <c r="H592" i="3"/>
  <c r="H593" i="3"/>
  <c r="H594" i="3"/>
  <c r="H595" i="3"/>
  <c r="H596" i="3"/>
  <c r="H597" i="3"/>
  <c r="H598" i="3"/>
  <c r="H599" i="3"/>
  <c r="H600" i="3"/>
  <c r="H601" i="3"/>
  <c r="H602" i="3"/>
  <c r="H603" i="3"/>
  <c r="H604" i="3"/>
  <c r="H605" i="3"/>
  <c r="H606" i="3"/>
  <c r="H607" i="3"/>
  <c r="H608" i="3"/>
  <c r="H609" i="3"/>
  <c r="H610" i="3"/>
  <c r="H611" i="3"/>
  <c r="H612" i="3"/>
  <c r="H613" i="3"/>
  <c r="H614" i="3"/>
  <c r="H615" i="3"/>
  <c r="H616" i="3"/>
  <c r="H617" i="3"/>
  <c r="H618" i="3"/>
  <c r="H619" i="3"/>
  <c r="H620" i="3"/>
  <c r="H621" i="3"/>
  <c r="H622" i="3"/>
  <c r="H623" i="3"/>
  <c r="H624" i="3"/>
  <c r="H625" i="3"/>
  <c r="H626" i="3"/>
  <c r="H627" i="3"/>
  <c r="H628" i="3"/>
  <c r="H629" i="3"/>
  <c r="H630" i="3"/>
  <c r="H631" i="3"/>
  <c r="H632" i="3"/>
  <c r="H633" i="3"/>
  <c r="H634" i="3"/>
  <c r="H635" i="3"/>
  <c r="H636" i="3"/>
  <c r="H637" i="3"/>
  <c r="H638" i="3"/>
  <c r="H639" i="3"/>
  <c r="H640" i="3"/>
  <c r="H641" i="3"/>
  <c r="H642" i="3"/>
  <c r="H643" i="3"/>
  <c r="H644" i="3"/>
  <c r="H645" i="3"/>
  <c r="H646" i="3"/>
  <c r="H647" i="3"/>
  <c r="H648" i="3"/>
  <c r="H649" i="3"/>
  <c r="H650" i="3"/>
  <c r="H651" i="3"/>
  <c r="H652" i="3"/>
  <c r="H653" i="3"/>
  <c r="H654" i="3"/>
  <c r="H655" i="3"/>
  <c r="H656" i="3"/>
  <c r="H657" i="3"/>
  <c r="H658" i="3"/>
  <c r="H659" i="3"/>
  <c r="H660" i="3"/>
  <c r="H661" i="3"/>
  <c r="H662" i="3"/>
  <c r="H663" i="3"/>
  <c r="H664" i="3"/>
  <c r="H665" i="3"/>
  <c r="H666" i="3"/>
  <c r="H667" i="3"/>
  <c r="H668" i="3"/>
  <c r="H669" i="3"/>
  <c r="H670" i="3"/>
  <c r="H671" i="3"/>
  <c r="H672" i="3"/>
  <c r="H673" i="3"/>
  <c r="H674" i="3"/>
  <c r="H675" i="3"/>
  <c r="H676" i="3"/>
  <c r="H677" i="3"/>
  <c r="H678" i="3"/>
  <c r="H679" i="3"/>
  <c r="H680" i="3"/>
  <c r="H681" i="3"/>
  <c r="H682" i="3"/>
  <c r="H683" i="3"/>
  <c r="H684" i="3"/>
  <c r="H685" i="3"/>
  <c r="H686" i="3"/>
  <c r="H687" i="3"/>
  <c r="H688" i="3"/>
  <c r="H689" i="3"/>
  <c r="H690" i="3"/>
  <c r="H691" i="3"/>
  <c r="H692" i="3"/>
  <c r="H693" i="3"/>
  <c r="H694" i="3"/>
  <c r="H695" i="3"/>
  <c r="H696" i="3"/>
  <c r="H697" i="3"/>
  <c r="H698" i="3"/>
  <c r="H699" i="3"/>
  <c r="H700" i="3"/>
  <c r="H701" i="3"/>
  <c r="H702" i="3"/>
  <c r="H703" i="3"/>
  <c r="H704" i="3"/>
  <c r="H705" i="3"/>
  <c r="H706" i="3"/>
  <c r="H707" i="3"/>
  <c r="H708" i="3"/>
  <c r="H709" i="3"/>
  <c r="H710" i="3"/>
  <c r="H711" i="3"/>
  <c r="H712" i="3"/>
  <c r="H713" i="3"/>
  <c r="H714" i="3"/>
  <c r="H715" i="3"/>
  <c r="H716" i="3"/>
  <c r="H717" i="3"/>
  <c r="H718" i="3"/>
  <c r="H719" i="3"/>
  <c r="H720" i="3"/>
  <c r="H721" i="3"/>
  <c r="H722" i="3"/>
  <c r="H723" i="3"/>
  <c r="H724" i="3"/>
  <c r="H725" i="3"/>
  <c r="H726" i="3"/>
  <c r="H727" i="3"/>
  <c r="H728" i="3"/>
  <c r="H729" i="3"/>
  <c r="H730" i="3"/>
  <c r="H731" i="3"/>
  <c r="H732" i="3"/>
  <c r="H733" i="3"/>
  <c r="H734" i="3"/>
  <c r="H735" i="3"/>
  <c r="H736" i="3"/>
  <c r="H737" i="3"/>
  <c r="H738" i="3"/>
  <c r="H739" i="3"/>
  <c r="H740" i="3"/>
  <c r="H741" i="3"/>
  <c r="H742" i="3"/>
  <c r="H743" i="3"/>
  <c r="H744" i="3"/>
  <c r="H745" i="3"/>
  <c r="H746" i="3"/>
  <c r="H747" i="3"/>
  <c r="H748" i="3"/>
  <c r="H749" i="3"/>
  <c r="H750" i="3"/>
  <c r="H751" i="3"/>
  <c r="H752" i="3"/>
  <c r="H753" i="3"/>
  <c r="H754" i="3"/>
  <c r="H755" i="3"/>
  <c r="H756" i="3"/>
  <c r="H757" i="3"/>
  <c r="H758" i="3"/>
  <c r="H759" i="3"/>
  <c r="H760" i="3"/>
  <c r="H761" i="3"/>
  <c r="H762" i="3"/>
  <c r="H763" i="3"/>
  <c r="H764" i="3"/>
  <c r="H765" i="3"/>
  <c r="H766" i="3"/>
  <c r="H767" i="3"/>
  <c r="H768" i="3"/>
  <c r="H769" i="3"/>
  <c r="H770" i="3"/>
  <c r="H771" i="3"/>
  <c r="H772" i="3"/>
  <c r="H773" i="3"/>
  <c r="H774" i="3"/>
  <c r="H775" i="3"/>
  <c r="H776" i="3"/>
  <c r="H777" i="3"/>
  <c r="H778" i="3"/>
  <c r="H779" i="3"/>
  <c r="H780" i="3"/>
  <c r="H781" i="3"/>
  <c r="H782" i="3"/>
  <c r="H783" i="3"/>
  <c r="H784" i="3"/>
  <c r="H785" i="3"/>
  <c r="H786" i="3"/>
  <c r="H787" i="3"/>
  <c r="H788" i="3"/>
  <c r="H789" i="3"/>
  <c r="H790" i="3"/>
  <c r="H791" i="3"/>
  <c r="H792" i="3"/>
  <c r="H793" i="3"/>
  <c r="H794" i="3"/>
  <c r="H795" i="3"/>
  <c r="H796" i="3"/>
  <c r="H797" i="3"/>
  <c r="H798" i="3"/>
  <c r="H799" i="3"/>
  <c r="H800" i="3"/>
  <c r="H801" i="3"/>
  <c r="H802" i="3"/>
  <c r="H803" i="3"/>
  <c r="H804" i="3"/>
  <c r="H805" i="3"/>
  <c r="H806" i="3"/>
  <c r="H807" i="3"/>
  <c r="H808" i="3"/>
  <c r="H809" i="3"/>
  <c r="H810" i="3"/>
  <c r="H811" i="3"/>
  <c r="H812" i="3"/>
  <c r="H813" i="3"/>
  <c r="H814" i="3"/>
  <c r="H815" i="3"/>
  <c r="H816" i="3"/>
  <c r="H817" i="3"/>
  <c r="H818" i="3"/>
  <c r="H819" i="3"/>
  <c r="H820" i="3"/>
  <c r="H821" i="3"/>
  <c r="H822" i="3"/>
  <c r="H823" i="3"/>
  <c r="H824" i="3"/>
  <c r="H825" i="3"/>
  <c r="H826" i="3"/>
  <c r="H827" i="3"/>
  <c r="H828" i="3"/>
  <c r="H829" i="3"/>
  <c r="H830" i="3"/>
  <c r="H831" i="3"/>
  <c r="H832" i="3"/>
  <c r="H833" i="3"/>
  <c r="H834" i="3"/>
  <c r="H835" i="3"/>
  <c r="H836" i="3"/>
  <c r="H837" i="3"/>
  <c r="H838" i="3"/>
  <c r="H839" i="3"/>
  <c r="H840" i="3"/>
  <c r="H841" i="3"/>
  <c r="H842" i="3"/>
  <c r="H843" i="3"/>
  <c r="H844" i="3"/>
  <c r="H845" i="3"/>
  <c r="H846" i="3"/>
  <c r="H847" i="3"/>
  <c r="H848" i="3"/>
  <c r="H849" i="3"/>
  <c r="H850" i="3"/>
  <c r="H851" i="3"/>
  <c r="H852" i="3"/>
  <c r="H853" i="3"/>
  <c r="H854" i="3"/>
  <c r="H855" i="3"/>
  <c r="H856" i="3"/>
  <c r="H857" i="3"/>
  <c r="H858" i="3"/>
  <c r="H859" i="3"/>
  <c r="H860" i="3"/>
  <c r="H861" i="3"/>
  <c r="H862" i="3"/>
  <c r="H863" i="3"/>
  <c r="H864" i="3"/>
  <c r="H865" i="3"/>
  <c r="H866" i="3"/>
  <c r="H867" i="3"/>
  <c r="H868" i="3"/>
  <c r="H869" i="3"/>
  <c r="H870" i="3"/>
  <c r="H871" i="3"/>
  <c r="H872" i="3"/>
  <c r="H873" i="3"/>
  <c r="H874" i="3"/>
  <c r="H875" i="3"/>
  <c r="H876" i="3"/>
  <c r="H877" i="3"/>
  <c r="H878" i="3"/>
  <c r="H879" i="3"/>
  <c r="H880" i="3"/>
  <c r="H881" i="3"/>
  <c r="H882" i="3"/>
  <c r="H883" i="3"/>
  <c r="H884" i="3"/>
  <c r="H885" i="3"/>
  <c r="H886" i="3"/>
  <c r="H887" i="3"/>
  <c r="H888" i="3"/>
  <c r="H889" i="3"/>
  <c r="H890" i="3"/>
  <c r="H891" i="3"/>
  <c r="H892" i="3"/>
  <c r="H893" i="3"/>
  <c r="H894" i="3"/>
  <c r="H895" i="3"/>
  <c r="H896" i="3"/>
  <c r="H897" i="3"/>
  <c r="H898" i="3"/>
  <c r="H899" i="3"/>
  <c r="H900" i="3"/>
  <c r="H901" i="3"/>
  <c r="H902" i="3"/>
  <c r="H903" i="3"/>
  <c r="H904" i="3"/>
  <c r="H905" i="3"/>
  <c r="H906" i="3"/>
  <c r="H907" i="3"/>
  <c r="H908" i="3"/>
  <c r="H909" i="3"/>
  <c r="H910" i="3"/>
  <c r="H911" i="3"/>
  <c r="H912" i="3"/>
  <c r="H913" i="3"/>
  <c r="H914" i="3"/>
  <c r="H915" i="3"/>
  <c r="H916" i="3"/>
  <c r="H917" i="3"/>
  <c r="H918" i="3"/>
  <c r="H919" i="3"/>
  <c r="H920" i="3"/>
  <c r="H921" i="3"/>
  <c r="H922" i="3"/>
  <c r="H923" i="3"/>
  <c r="H924" i="3"/>
  <c r="H925" i="3"/>
  <c r="H926" i="3"/>
  <c r="H927" i="3"/>
  <c r="H928" i="3"/>
  <c r="H929" i="3"/>
  <c r="H930" i="3"/>
  <c r="H931" i="3"/>
  <c r="H932" i="3"/>
  <c r="H933" i="3"/>
  <c r="H934" i="3"/>
  <c r="H935" i="3"/>
  <c r="H936" i="3"/>
  <c r="H937" i="3"/>
  <c r="H938" i="3"/>
  <c r="H939" i="3"/>
  <c r="H940" i="3"/>
  <c r="H941" i="3"/>
  <c r="H942" i="3"/>
  <c r="H943" i="3"/>
  <c r="H944" i="3"/>
  <c r="H945" i="3"/>
  <c r="H946" i="3"/>
  <c r="H947" i="3"/>
  <c r="H948" i="3"/>
  <c r="H949" i="3"/>
  <c r="H950" i="3"/>
  <c r="H951" i="3"/>
  <c r="H952" i="3"/>
  <c r="H953" i="3"/>
  <c r="H954" i="3"/>
  <c r="H955" i="3"/>
  <c r="H956" i="3"/>
  <c r="H957" i="3"/>
  <c r="H958" i="3"/>
  <c r="H959" i="3"/>
  <c r="H960" i="3"/>
  <c r="H961" i="3"/>
  <c r="H962" i="3"/>
  <c r="H963" i="3"/>
  <c r="H964" i="3"/>
  <c r="H965" i="3"/>
  <c r="H966" i="3"/>
  <c r="H967" i="3"/>
  <c r="H968" i="3"/>
  <c r="H969" i="3"/>
  <c r="H970" i="3"/>
  <c r="H971" i="3"/>
  <c r="H972" i="3"/>
  <c r="H973" i="3"/>
  <c r="H974" i="3"/>
  <c r="H975" i="3"/>
  <c r="H976" i="3"/>
  <c r="H977" i="3"/>
  <c r="H978" i="3"/>
  <c r="H979" i="3"/>
  <c r="H980" i="3"/>
  <c r="H981" i="3"/>
  <c r="H982" i="3"/>
  <c r="H983" i="3"/>
  <c r="H984" i="3"/>
  <c r="H985" i="3"/>
  <c r="H986" i="3"/>
  <c r="H987" i="3"/>
  <c r="H988" i="3"/>
  <c r="H989" i="3"/>
  <c r="H990" i="3"/>
  <c r="H991" i="3"/>
  <c r="H992" i="3"/>
  <c r="H993" i="3"/>
  <c r="H994" i="3"/>
  <c r="H995" i="3"/>
  <c r="H996" i="3"/>
  <c r="H997" i="3"/>
  <c r="H998" i="3"/>
  <c r="H999" i="3"/>
  <c r="H1000" i="3"/>
  <c r="H1001" i="3"/>
  <c r="D2" i="4"/>
  <c r="D3" i="4"/>
  <c r="D4" i="4"/>
  <c r="D5" i="4"/>
  <c r="D6" i="4"/>
  <c r="D7" i="4"/>
  <c r="D8" i="4"/>
  <c r="D9" i="4"/>
  <c r="D10" i="4"/>
  <c r="D11" i="4"/>
  <c r="G2" i="3"/>
  <c r="C3" i="2" a="1"/>
  <c r="C3" i="2" s="1"/>
  <c r="C2" i="2" a="1"/>
  <c r="C2" i="2" s="1"/>
  <c r="N3" i="7"/>
  <c r="N5" i="7"/>
  <c r="N7" i="7"/>
  <c r="N8" i="7"/>
  <c r="N9" i="7"/>
  <c r="N10" i="7"/>
  <c r="N11" i="7"/>
  <c r="N12" i="7"/>
  <c r="N13" i="7"/>
  <c r="N14" i="7"/>
  <c r="N17" i="7"/>
  <c r="N18" i="7"/>
  <c r="N19" i="7"/>
  <c r="N20" i="7"/>
  <c r="N21" i="7"/>
  <c r="N23" i="7"/>
  <c r="N24" i="7"/>
  <c r="N25" i="7"/>
  <c r="N26" i="7"/>
  <c r="N27" i="7"/>
  <c r="N28" i="7"/>
  <c r="N29" i="7"/>
  <c r="N31" i="7"/>
  <c r="N32" i="7"/>
  <c r="N33" i="7"/>
  <c r="N37" i="7"/>
  <c r="N38" i="7"/>
  <c r="N39" i="7"/>
  <c r="N40" i="7"/>
  <c r="N42" i="7"/>
  <c r="N44" i="7"/>
  <c r="N46" i="7"/>
  <c r="N47" i="7"/>
  <c r="N48" i="7"/>
  <c r="N49" i="7"/>
  <c r="N50" i="7"/>
  <c r="N51" i="7"/>
  <c r="N52" i="7"/>
  <c r="N53" i="7"/>
  <c r="N54" i="7"/>
  <c r="N56" i="7"/>
  <c r="N57" i="7"/>
  <c r="N58" i="7"/>
  <c r="N59" i="7"/>
  <c r="N60" i="7"/>
  <c r="N62" i="7"/>
  <c r="N63" i="7"/>
  <c r="N64" i="7"/>
  <c r="N68" i="7"/>
  <c r="N69" i="7"/>
  <c r="N70" i="7"/>
  <c r="N71" i="7"/>
  <c r="N73" i="7"/>
  <c r="N75" i="7"/>
  <c r="N76" i="7"/>
  <c r="N77" i="7"/>
  <c r="N78" i="7"/>
  <c r="N79" i="7"/>
  <c r="N84" i="7"/>
  <c r="N85" i="7"/>
  <c r="N90" i="7"/>
  <c r="N92" i="7"/>
  <c r="N93" i="7"/>
  <c r="N95" i="7"/>
  <c r="N97" i="7"/>
  <c r="N98" i="7"/>
  <c r="N99" i="7"/>
  <c r="N100" i="7"/>
  <c r="N102" i="7"/>
  <c r="N104" i="7"/>
  <c r="N106" i="7"/>
  <c r="N108" i="7"/>
  <c r="N110" i="7"/>
  <c r="N112" i="7"/>
  <c r="N116" i="7"/>
  <c r="N117" i="7"/>
  <c r="N118" i="7"/>
  <c r="N119" i="7"/>
  <c r="N120" i="7"/>
  <c r="N121" i="7"/>
  <c r="N124" i="7"/>
  <c r="N126" i="7"/>
  <c r="N127" i="7"/>
  <c r="N128" i="7"/>
  <c r="N129" i="7"/>
  <c r="N131" i="7"/>
  <c r="N132" i="7"/>
  <c r="N135" i="7"/>
  <c r="N136" i="7"/>
  <c r="N138" i="7"/>
  <c r="N139" i="7"/>
  <c r="N140" i="7"/>
  <c r="N141" i="7"/>
  <c r="N142" i="7"/>
  <c r="N143" i="7"/>
  <c r="N146" i="7"/>
  <c r="N147" i="7"/>
  <c r="N148" i="7"/>
  <c r="N149" i="7"/>
  <c r="N150" i="7"/>
  <c r="N151" i="7"/>
  <c r="N152" i="7"/>
  <c r="N153" i="7"/>
  <c r="N154" i="7"/>
  <c r="N155" i="7"/>
  <c r="N156" i="7"/>
  <c r="N160" i="7"/>
  <c r="N161" i="7"/>
  <c r="N162" i="7"/>
  <c r="N164" i="7"/>
  <c r="N168" i="7"/>
  <c r="N171" i="7"/>
  <c r="N172" i="7"/>
  <c r="N173" i="7"/>
  <c r="N174" i="7"/>
  <c r="N176" i="7"/>
  <c r="N177" i="7"/>
  <c r="N178" i="7"/>
  <c r="N179" i="7"/>
  <c r="N180" i="7"/>
  <c r="N181" i="7"/>
  <c r="N182" i="7"/>
  <c r="N185" i="7"/>
  <c r="N187" i="7"/>
  <c r="N191" i="7"/>
  <c r="N192" i="7"/>
  <c r="N194" i="7"/>
  <c r="N195" i="7"/>
  <c r="N199" i="7"/>
  <c r="N200" i="7"/>
  <c r="N202" i="7"/>
  <c r="N204" i="7"/>
  <c r="N206" i="7"/>
  <c r="N207" i="7"/>
  <c r="N208" i="7"/>
  <c r="N209" i="7"/>
  <c r="N212" i="7"/>
  <c r="N213" i="7"/>
  <c r="N214" i="7"/>
  <c r="N216" i="7"/>
  <c r="N218" i="7"/>
  <c r="N219" i="7"/>
  <c r="N221" i="7"/>
  <c r="N223" i="7"/>
  <c r="N225" i="7"/>
  <c r="N226" i="7"/>
  <c r="N227" i="7"/>
  <c r="N228" i="7"/>
  <c r="N232" i="7"/>
  <c r="N234" i="7"/>
  <c r="N235" i="7"/>
  <c r="N236" i="7"/>
  <c r="N238" i="7"/>
  <c r="N239" i="7"/>
  <c r="N240" i="7"/>
  <c r="N241" i="7"/>
  <c r="N242" i="7"/>
  <c r="N244" i="7"/>
  <c r="N245" i="7"/>
  <c r="N246" i="7"/>
  <c r="N247" i="7"/>
  <c r="N248" i="7"/>
  <c r="N249" i="7"/>
  <c r="N250" i="7"/>
  <c r="N252" i="7"/>
  <c r="N253" i="7"/>
  <c r="N254" i="7"/>
  <c r="N255" i="7"/>
  <c r="N257" i="7"/>
  <c r="N260" i="7"/>
  <c r="N261" i="7"/>
  <c r="N262" i="7"/>
  <c r="N263" i="7"/>
  <c r="N265" i="7"/>
  <c r="N266" i="7"/>
  <c r="N269" i="7"/>
  <c r="N270" i="7"/>
  <c r="N271" i="7"/>
  <c r="N272" i="7"/>
  <c r="N273" i="7"/>
  <c r="N276" i="7"/>
  <c r="N278" i="7"/>
  <c r="N280" i="7"/>
  <c r="N282" i="7"/>
  <c r="N283" i="7"/>
  <c r="N284" i="7"/>
  <c r="N285" i="7"/>
  <c r="N286" i="7"/>
  <c r="N295" i="7"/>
  <c r="N297" i="7"/>
  <c r="N300" i="7"/>
  <c r="N302" i="7"/>
  <c r="N303" i="7"/>
  <c r="N304" i="7"/>
  <c r="N305" i="7"/>
  <c r="N306" i="7"/>
  <c r="N307" i="7"/>
  <c r="N308" i="7"/>
  <c r="N309" i="7"/>
  <c r="N312" i="7"/>
  <c r="N313" i="7"/>
  <c r="N314" i="7"/>
  <c r="N315" i="7"/>
  <c r="N317" i="7"/>
  <c r="N318" i="7"/>
  <c r="N320" i="7"/>
  <c r="N323" i="7"/>
  <c r="N327" i="7"/>
  <c r="N329" i="7"/>
  <c r="N330" i="7"/>
  <c r="N331" i="7"/>
  <c r="N332" i="7"/>
  <c r="N334" i="7"/>
  <c r="N337" i="7"/>
  <c r="N338" i="7"/>
  <c r="N343" i="7"/>
  <c r="N345" i="7"/>
  <c r="N346" i="7"/>
  <c r="N347" i="7"/>
  <c r="N350" i="7"/>
  <c r="N351" i="7"/>
  <c r="N352" i="7"/>
  <c r="N353" i="7"/>
  <c r="N355" i="7"/>
  <c r="N356" i="7"/>
  <c r="N359" i="7"/>
  <c r="N360" i="7"/>
  <c r="N362" i="7"/>
  <c r="N364" i="7"/>
  <c r="N365" i="7"/>
  <c r="N366" i="7"/>
  <c r="N368" i="7"/>
  <c r="N369" i="7"/>
  <c r="N370" i="7"/>
  <c r="N372" i="7"/>
  <c r="N373" i="7"/>
  <c r="N374" i="7"/>
  <c r="N375" i="7"/>
  <c r="N376" i="7"/>
  <c r="N377" i="7"/>
  <c r="N378" i="7"/>
  <c r="N379" i="7"/>
  <c r="N380" i="7"/>
  <c r="N383" i="7"/>
  <c r="N387" i="7"/>
  <c r="N388" i="7"/>
  <c r="N389" i="7"/>
  <c r="N390" i="7"/>
  <c r="N391" i="7"/>
  <c r="N393" i="7"/>
  <c r="N395" i="7"/>
  <c r="N397" i="7"/>
  <c r="N399" i="7"/>
  <c r="N400" i="7"/>
  <c r="N402" i="7"/>
  <c r="N403" i="7"/>
  <c r="N405" i="7"/>
  <c r="N407" i="7"/>
  <c r="N408" i="7"/>
  <c r="N409" i="7"/>
  <c r="N410" i="7"/>
  <c r="N412" i="7"/>
  <c r="N413" i="7"/>
  <c r="N415" i="7"/>
  <c r="N416" i="7"/>
  <c r="N417" i="7"/>
  <c r="N418" i="7"/>
  <c r="N419" i="7"/>
  <c r="N420" i="7"/>
  <c r="N422" i="7"/>
  <c r="N428" i="7"/>
  <c r="N429" i="7"/>
  <c r="N431" i="7"/>
  <c r="N432" i="7"/>
  <c r="N433" i="7"/>
  <c r="N437" i="7"/>
  <c r="N438" i="7"/>
  <c r="N439" i="7"/>
  <c r="N440" i="7"/>
  <c r="N443" i="7"/>
  <c r="N445" i="7"/>
  <c r="N446" i="7"/>
  <c r="N447" i="7"/>
  <c r="N448" i="7"/>
  <c r="N449" i="7"/>
  <c r="N450" i="7"/>
  <c r="N451" i="7"/>
  <c r="N452" i="7"/>
  <c r="N453" i="7"/>
  <c r="N457" i="7"/>
  <c r="N458" i="7"/>
  <c r="N461" i="7"/>
  <c r="N462" i="7"/>
  <c r="N464" i="7"/>
  <c r="N465" i="7"/>
  <c r="N467" i="7"/>
  <c r="N468" i="7"/>
  <c r="N469" i="7"/>
  <c r="N470" i="7"/>
  <c r="N471" i="7"/>
  <c r="N472" i="7"/>
  <c r="N473" i="7"/>
  <c r="N476" i="7"/>
  <c r="N477" i="7"/>
  <c r="N479" i="7"/>
  <c r="N481" i="7"/>
  <c r="N482" i="7"/>
  <c r="N483" i="7"/>
  <c r="N484" i="7"/>
  <c r="N485" i="7"/>
  <c r="N486" i="7"/>
  <c r="N487" i="7"/>
  <c r="N488" i="7"/>
  <c r="N489" i="7"/>
  <c r="N490" i="7"/>
  <c r="N493" i="7"/>
  <c r="N494" i="7"/>
  <c r="N495" i="7"/>
  <c r="N496" i="7"/>
  <c r="N499" i="7"/>
  <c r="N504" i="7"/>
  <c r="N506" i="7"/>
  <c r="N508" i="7"/>
  <c r="N509" i="7"/>
  <c r="N510" i="7"/>
  <c r="N512" i="7"/>
  <c r="N514" i="7"/>
  <c r="N515" i="7"/>
  <c r="N516" i="7"/>
  <c r="N517" i="7"/>
  <c r="N520" i="7"/>
  <c r="N521" i="7"/>
  <c r="N522" i="7"/>
  <c r="N523" i="7"/>
  <c r="N525" i="7"/>
  <c r="N528" i="7"/>
  <c r="N530" i="7"/>
  <c r="N532" i="7"/>
  <c r="N536" i="7"/>
  <c r="N537" i="7"/>
  <c r="N541" i="7"/>
  <c r="N542" i="7"/>
  <c r="N543" i="7"/>
  <c r="N544" i="7"/>
  <c r="N545" i="7"/>
  <c r="N549" i="7"/>
  <c r="N553" i="7"/>
  <c r="N554" i="7"/>
  <c r="N555" i="7"/>
  <c r="N556" i="7"/>
  <c r="N558" i="7"/>
  <c r="N563" i="7"/>
  <c r="N565" i="7"/>
  <c r="N567" i="7"/>
  <c r="N568" i="7"/>
  <c r="N569" i="7"/>
  <c r="N571" i="7"/>
  <c r="N572" i="7"/>
  <c r="N574" i="7"/>
  <c r="N576" i="7"/>
  <c r="N577" i="7"/>
  <c r="N578" i="7"/>
  <c r="N579" i="7"/>
  <c r="N580" i="7"/>
  <c r="N581" i="7"/>
  <c r="N582" i="7"/>
  <c r="N587" i="7"/>
  <c r="N588" i="7"/>
  <c r="N589" i="7"/>
  <c r="N596" i="7"/>
  <c r="N598" i="7"/>
  <c r="N599" i="7"/>
  <c r="N601" i="7"/>
  <c r="N603" i="7"/>
  <c r="N604" i="7"/>
  <c r="N606" i="7"/>
  <c r="N607" i="7"/>
  <c r="N608" i="7"/>
  <c r="N609" i="7"/>
  <c r="N613" i="7"/>
  <c r="N615" i="7"/>
  <c r="N616" i="7"/>
  <c r="N617" i="7"/>
  <c r="N618" i="7"/>
  <c r="N621" i="7"/>
  <c r="N622" i="7"/>
  <c r="N623" i="7"/>
  <c r="N624" i="7"/>
  <c r="N625" i="7"/>
  <c r="N629" i="7"/>
  <c r="N632" i="7"/>
  <c r="N637" i="7"/>
  <c r="N638" i="7"/>
  <c r="N642" i="7"/>
  <c r="N645" i="7"/>
  <c r="N648" i="7"/>
  <c r="N650" i="7"/>
  <c r="N651" i="7"/>
  <c r="N652" i="7"/>
  <c r="N653" i="7"/>
  <c r="N654" i="7"/>
  <c r="N656" i="7"/>
  <c r="N658" i="7"/>
  <c r="N660" i="7"/>
  <c r="N662" i="7"/>
  <c r="N663" i="7"/>
  <c r="N664" i="7"/>
  <c r="N665" i="7"/>
  <c r="N666" i="7"/>
  <c r="N667" i="7"/>
  <c r="N671" i="7"/>
  <c r="N672" i="7"/>
  <c r="N673" i="7"/>
  <c r="N675" i="7"/>
  <c r="N678" i="7"/>
  <c r="N679" i="7"/>
  <c r="N680" i="7"/>
  <c r="N681" i="7"/>
  <c r="N682" i="7"/>
  <c r="N683" i="7"/>
  <c r="N684" i="7"/>
  <c r="N687" i="7"/>
  <c r="N690" i="7"/>
  <c r="N693" i="7"/>
  <c r="N694" i="7"/>
  <c r="N697" i="7"/>
  <c r="N699" i="7"/>
  <c r="N700" i="7"/>
  <c r="N702" i="7"/>
  <c r="N703" i="7"/>
  <c r="N707" i="7"/>
  <c r="N710" i="7"/>
  <c r="N711" i="7"/>
  <c r="N712" i="7"/>
  <c r="N713" i="7"/>
  <c r="N715" i="7"/>
  <c r="N716" i="7"/>
  <c r="N718" i="7"/>
  <c r="N720" i="7"/>
  <c r="N721" i="7"/>
  <c r="N723" i="7"/>
  <c r="N724" i="7"/>
  <c r="N725" i="7"/>
  <c r="N726" i="7"/>
  <c r="N727" i="7"/>
  <c r="N728" i="7"/>
  <c r="N732" i="7"/>
  <c r="N733" i="7"/>
  <c r="N734" i="7"/>
  <c r="N736" i="7"/>
  <c r="N737" i="7"/>
  <c r="N739" i="7"/>
  <c r="N740" i="7"/>
  <c r="N742" i="7"/>
  <c r="N743" i="7"/>
  <c r="N747" i="7"/>
  <c r="N748" i="7"/>
  <c r="N750" i="7"/>
  <c r="N752" i="7"/>
  <c r="N755" i="7"/>
  <c r="N756" i="7"/>
  <c r="N757" i="7"/>
  <c r="N759" i="7"/>
  <c r="N761" i="7"/>
  <c r="N762" i="7"/>
  <c r="N764" i="7"/>
  <c r="N765" i="7"/>
  <c r="N766" i="7"/>
  <c r="N767" i="7"/>
  <c r="N768" i="7"/>
  <c r="N769" i="7"/>
  <c r="N770" i="7"/>
  <c r="N771" i="7"/>
  <c r="N772" i="7"/>
  <c r="N775" i="7"/>
  <c r="N776" i="7"/>
  <c r="N778" i="7"/>
  <c r="N779" i="7"/>
  <c r="N780" i="7"/>
  <c r="N781" i="7"/>
  <c r="N782" i="7"/>
  <c r="N786" i="7"/>
  <c r="N787" i="7"/>
  <c r="N788" i="7"/>
  <c r="N789" i="7"/>
  <c r="N790" i="7"/>
  <c r="N792" i="7"/>
  <c r="N794" i="7"/>
  <c r="N796" i="7"/>
  <c r="N801" i="7"/>
  <c r="N803" i="7"/>
  <c r="N804" i="7"/>
  <c r="N805" i="7"/>
  <c r="N807" i="7"/>
  <c r="N808" i="7"/>
  <c r="N811" i="7"/>
  <c r="N814" i="7"/>
  <c r="N817" i="7"/>
  <c r="N819" i="7"/>
  <c r="N820" i="7"/>
  <c r="N824" i="7"/>
  <c r="N826" i="7"/>
  <c r="N827" i="7"/>
  <c r="N829" i="7"/>
  <c r="N830" i="7"/>
  <c r="N831" i="7"/>
  <c r="N833" i="7"/>
  <c r="N834" i="7"/>
  <c r="N838" i="7"/>
  <c r="N840" i="7"/>
  <c r="N841" i="7"/>
  <c r="N842" i="7"/>
  <c r="N846" i="7"/>
  <c r="N847" i="7"/>
  <c r="N848" i="7"/>
  <c r="N849" i="7"/>
  <c r="N850" i="7"/>
  <c r="N851" i="7"/>
  <c r="N852" i="7"/>
  <c r="N854" i="7"/>
  <c r="N855" i="7"/>
  <c r="N856" i="7"/>
  <c r="N860" i="7"/>
  <c r="N861" i="7"/>
  <c r="N862" i="7"/>
  <c r="N866" i="7"/>
  <c r="N870" i="7"/>
  <c r="N872" i="7"/>
  <c r="N874" i="7"/>
  <c r="N877" i="7"/>
  <c r="N878" i="7"/>
  <c r="N881" i="7"/>
  <c r="N882" i="7"/>
  <c r="N883" i="7"/>
  <c r="N884" i="7"/>
  <c r="N886" i="7"/>
  <c r="N887" i="7"/>
  <c r="N888" i="7"/>
  <c r="N891" i="7"/>
  <c r="N893" i="7"/>
  <c r="N894" i="7"/>
  <c r="N896" i="7"/>
  <c r="N899" i="7"/>
  <c r="N901" i="7"/>
  <c r="N902" i="7"/>
  <c r="N903" i="7"/>
  <c r="N904" i="7"/>
  <c r="N905" i="7"/>
  <c r="N906" i="7"/>
  <c r="N910" i="7"/>
  <c r="N911" i="7"/>
  <c r="N912" i="7"/>
  <c r="N914" i="7"/>
  <c r="N916" i="7"/>
  <c r="N919" i="7"/>
  <c r="N920" i="7"/>
  <c r="N921" i="7"/>
  <c r="N922" i="7"/>
  <c r="N923" i="7"/>
  <c r="N924" i="7"/>
  <c r="N926" i="7"/>
  <c r="N927" i="7"/>
  <c r="N928" i="7"/>
  <c r="N929" i="7"/>
  <c r="N930" i="7"/>
  <c r="N931" i="7"/>
  <c r="N932" i="7"/>
  <c r="N933" i="7"/>
  <c r="N935" i="7"/>
  <c r="N936" i="7"/>
  <c r="N937" i="7"/>
  <c r="N939" i="7"/>
  <c r="N940" i="7"/>
  <c r="N947" i="7"/>
  <c r="N948" i="7"/>
  <c r="N953" i="7"/>
  <c r="N957" i="7"/>
  <c r="N958" i="7"/>
  <c r="N959" i="7"/>
  <c r="N960" i="7"/>
  <c r="N961" i="7"/>
  <c r="N962" i="7"/>
  <c r="N963" i="7"/>
  <c r="N965" i="7"/>
  <c r="N966" i="7"/>
  <c r="N969" i="7"/>
  <c r="N970" i="7"/>
  <c r="N971" i="7"/>
  <c r="N972" i="7"/>
  <c r="N973" i="7"/>
  <c r="N975" i="7"/>
  <c r="N977" i="7"/>
  <c r="N979" i="7"/>
  <c r="N980" i="7"/>
  <c r="N981" i="7"/>
  <c r="N982" i="7"/>
  <c r="N983" i="7"/>
  <c r="N984" i="7"/>
  <c r="N985" i="7"/>
  <c r="N986" i="7"/>
  <c r="N987" i="7"/>
  <c r="N988" i="7"/>
  <c r="N989" i="7"/>
  <c r="N992" i="7"/>
  <c r="N993" i="7"/>
  <c r="N996" i="7"/>
  <c r="N1000" i="7"/>
  <c r="N1001" i="7"/>
  <c r="N2" i="6"/>
  <c r="N3" i="6"/>
  <c r="N4" i="6"/>
  <c r="N5" i="6"/>
  <c r="N6" i="6"/>
  <c r="N7" i="6"/>
  <c r="N8"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N48" i="6"/>
  <c r="N49" i="6"/>
  <c r="N50" i="6"/>
  <c r="N51" i="6"/>
  <c r="N52" i="6"/>
  <c r="N53" i="6"/>
  <c r="N54" i="6"/>
  <c r="N55" i="6"/>
  <c r="N56" i="6"/>
  <c r="N57" i="6"/>
  <c r="N58" i="6"/>
  <c r="N59" i="6"/>
  <c r="N60" i="6"/>
  <c r="N61" i="6"/>
  <c r="N62" i="6"/>
  <c r="N63" i="6"/>
  <c r="N64" i="6"/>
  <c r="N65" i="6"/>
  <c r="N66" i="6"/>
  <c r="N67" i="6"/>
  <c r="N68" i="6"/>
  <c r="N69" i="6"/>
  <c r="N70" i="6"/>
  <c r="N71" i="6"/>
  <c r="N72" i="6"/>
  <c r="N73" i="6"/>
  <c r="N74" i="6"/>
  <c r="N75" i="6"/>
  <c r="N76" i="6"/>
  <c r="N77" i="6"/>
  <c r="N78" i="6"/>
  <c r="N79" i="6"/>
  <c r="N80" i="6"/>
  <c r="N81" i="6"/>
  <c r="N82" i="6"/>
  <c r="N83" i="6"/>
  <c r="N84" i="6"/>
  <c r="N85" i="6"/>
  <c r="N86" i="6"/>
  <c r="N87" i="6"/>
  <c r="N88" i="6"/>
  <c r="N89" i="6"/>
  <c r="N90" i="6"/>
  <c r="N91" i="6"/>
  <c r="N92" i="6"/>
  <c r="N93" i="6"/>
  <c r="N94" i="6"/>
  <c r="N95" i="6"/>
  <c r="N96" i="6"/>
  <c r="N97" i="6"/>
  <c r="N98" i="6"/>
  <c r="N99" i="6"/>
  <c r="N100" i="6"/>
  <c r="N101" i="6"/>
  <c r="N102" i="6"/>
  <c r="N103" i="6"/>
  <c r="N104" i="6"/>
  <c r="N105" i="6"/>
  <c r="N106" i="6"/>
  <c r="N107" i="6"/>
  <c r="N108" i="6"/>
  <c r="N109" i="6"/>
  <c r="N110" i="6"/>
  <c r="N111" i="6"/>
  <c r="N112" i="6"/>
  <c r="N113" i="6"/>
  <c r="N114" i="6"/>
  <c r="N115" i="6"/>
  <c r="N116" i="6"/>
  <c r="N117" i="6"/>
  <c r="N118" i="6"/>
  <c r="N119" i="6"/>
  <c r="N120" i="6"/>
  <c r="N121" i="6"/>
  <c r="N122" i="6"/>
  <c r="N123" i="6"/>
  <c r="N124" i="6"/>
  <c r="N125" i="6"/>
  <c r="N126" i="6"/>
  <c r="N127" i="6"/>
  <c r="N128" i="6"/>
  <c r="N129" i="6"/>
  <c r="N130" i="6"/>
  <c r="N131" i="6"/>
  <c r="N132" i="6"/>
  <c r="N133" i="6"/>
  <c r="N134" i="6"/>
  <c r="N135" i="6"/>
  <c r="N136" i="6"/>
  <c r="N137" i="6"/>
  <c r="N138" i="6"/>
  <c r="N139" i="6"/>
  <c r="N140" i="6"/>
  <c r="N141" i="6"/>
  <c r="N142" i="6"/>
  <c r="N143" i="6"/>
  <c r="N144" i="6"/>
  <c r="N145" i="6"/>
  <c r="N146" i="6"/>
  <c r="N147" i="6"/>
  <c r="N148" i="6"/>
  <c r="N149" i="6"/>
  <c r="N150" i="6"/>
  <c r="N151" i="6"/>
  <c r="N152" i="6"/>
  <c r="N153" i="6"/>
  <c r="N154" i="6"/>
  <c r="N155" i="6"/>
  <c r="N156" i="6"/>
  <c r="N157" i="6"/>
  <c r="N158" i="6"/>
  <c r="N159" i="6"/>
  <c r="N160" i="6"/>
  <c r="N161" i="6"/>
  <c r="N162" i="6"/>
  <c r="N163" i="6"/>
  <c r="N164" i="6"/>
  <c r="N165" i="6"/>
  <c r="N166" i="6"/>
  <c r="N167" i="6"/>
  <c r="N168" i="6"/>
  <c r="N169" i="6"/>
  <c r="N170" i="6"/>
  <c r="N171" i="6"/>
  <c r="N172" i="6"/>
  <c r="N173" i="6"/>
  <c r="N174" i="6"/>
  <c r="N175" i="6"/>
  <c r="N176" i="6"/>
  <c r="N177" i="6"/>
  <c r="N178" i="6"/>
  <c r="N179" i="6"/>
  <c r="N180" i="6"/>
  <c r="N181" i="6"/>
  <c r="N182" i="6"/>
  <c r="N183" i="6"/>
  <c r="N184" i="6"/>
  <c r="N185" i="6"/>
  <c r="N186" i="6"/>
  <c r="N187" i="6"/>
  <c r="N188" i="6"/>
  <c r="N189" i="6"/>
  <c r="N190" i="6"/>
  <c r="N191" i="6"/>
  <c r="N192" i="6"/>
  <c r="N193" i="6"/>
  <c r="N194" i="6"/>
  <c r="N195" i="6"/>
  <c r="N196" i="6"/>
  <c r="N197" i="6"/>
  <c r="N198" i="6"/>
  <c r="N199" i="6"/>
  <c r="N200" i="6"/>
  <c r="N201" i="6"/>
  <c r="N202" i="6"/>
  <c r="N203" i="6"/>
  <c r="N204" i="6"/>
  <c r="N205" i="6"/>
  <c r="N206" i="6"/>
  <c r="N207" i="6"/>
  <c r="N208" i="6"/>
  <c r="N209" i="6"/>
  <c r="N210" i="6"/>
  <c r="N211" i="6"/>
  <c r="N212" i="6"/>
  <c r="N213" i="6"/>
  <c r="N214" i="6"/>
  <c r="N215" i="6"/>
  <c r="N216" i="6"/>
  <c r="N217" i="6"/>
  <c r="N218" i="6"/>
  <c r="N219" i="6"/>
  <c r="N220" i="6"/>
  <c r="N221" i="6"/>
  <c r="N222" i="6"/>
  <c r="N223" i="6"/>
  <c r="N224" i="6"/>
  <c r="N225" i="6"/>
  <c r="N226" i="6"/>
  <c r="N227" i="6"/>
  <c r="N228" i="6"/>
  <c r="N229" i="6"/>
  <c r="N230" i="6"/>
  <c r="N231" i="6"/>
  <c r="N232" i="6"/>
  <c r="N233" i="6"/>
  <c r="N234" i="6"/>
  <c r="N235" i="6"/>
  <c r="N236" i="6"/>
  <c r="N237" i="6"/>
  <c r="N238" i="6"/>
  <c r="N239" i="6"/>
  <c r="N240" i="6"/>
  <c r="N241" i="6"/>
  <c r="N242" i="6"/>
  <c r="N243" i="6"/>
  <c r="N244" i="6"/>
  <c r="N245" i="6"/>
  <c r="N246" i="6"/>
  <c r="N247" i="6"/>
  <c r="N248" i="6"/>
  <c r="N249" i="6"/>
  <c r="N250" i="6"/>
  <c r="N251" i="6"/>
  <c r="N252" i="6"/>
  <c r="N253" i="6"/>
  <c r="N254" i="6"/>
  <c r="N255" i="6"/>
  <c r="N256" i="6"/>
  <c r="N257" i="6"/>
  <c r="N258" i="6"/>
  <c r="N259" i="6"/>
  <c r="N260" i="6"/>
  <c r="N261" i="6"/>
  <c r="N262" i="6"/>
  <c r="N263" i="6"/>
  <c r="N264" i="6"/>
  <c r="N265" i="6"/>
  <c r="N266" i="6"/>
  <c r="N267" i="6"/>
  <c r="N268" i="6"/>
  <c r="N269" i="6"/>
  <c r="N270" i="6"/>
  <c r="N271" i="6"/>
  <c r="N272" i="6"/>
  <c r="N273" i="6"/>
  <c r="N274" i="6"/>
  <c r="N275" i="6"/>
  <c r="N276" i="6"/>
  <c r="N277" i="6"/>
  <c r="N278" i="6"/>
  <c r="N279" i="6"/>
  <c r="N280" i="6"/>
  <c r="N281" i="6"/>
  <c r="N282" i="6"/>
  <c r="N283" i="6"/>
  <c r="N284" i="6"/>
  <c r="N285" i="6"/>
  <c r="N286" i="6"/>
  <c r="N287" i="6"/>
  <c r="N288" i="6"/>
  <c r="N289" i="6"/>
  <c r="N290" i="6"/>
  <c r="N291" i="6"/>
  <c r="N292" i="6"/>
  <c r="N293" i="6"/>
  <c r="N294" i="6"/>
  <c r="N295" i="6"/>
  <c r="N296" i="6"/>
  <c r="N297" i="6"/>
  <c r="N298" i="6"/>
  <c r="N299" i="6"/>
  <c r="N300" i="6"/>
  <c r="N301" i="6"/>
  <c r="N302" i="6"/>
  <c r="N303" i="6"/>
  <c r="N304" i="6"/>
  <c r="N305" i="6"/>
  <c r="N306" i="6"/>
  <c r="N307" i="6"/>
  <c r="N308" i="6"/>
  <c r="N309" i="6"/>
  <c r="N310" i="6"/>
  <c r="N311" i="6"/>
  <c r="N312" i="6"/>
  <c r="N313" i="6"/>
  <c r="N314" i="6"/>
  <c r="N315" i="6"/>
  <c r="N316" i="6"/>
  <c r="N317" i="6"/>
  <c r="N318" i="6"/>
  <c r="N319" i="6"/>
  <c r="N320" i="6"/>
  <c r="N321" i="6"/>
  <c r="N322" i="6"/>
  <c r="N323" i="6"/>
  <c r="N324" i="6"/>
  <c r="N325" i="6"/>
  <c r="N326" i="6"/>
  <c r="N327" i="6"/>
  <c r="N328" i="6"/>
  <c r="N329" i="6"/>
  <c r="N330" i="6"/>
  <c r="N331" i="6"/>
  <c r="N332" i="6"/>
  <c r="N333" i="6"/>
  <c r="N334" i="6"/>
  <c r="N335" i="6"/>
  <c r="N336" i="6"/>
  <c r="N337" i="6"/>
  <c r="N338" i="6"/>
  <c r="N339" i="6"/>
  <c r="N340" i="6"/>
  <c r="N341" i="6"/>
  <c r="N342" i="6"/>
  <c r="N343" i="6"/>
  <c r="N344" i="6"/>
  <c r="N345" i="6"/>
  <c r="N346" i="6"/>
  <c r="N347" i="6"/>
  <c r="N348" i="6"/>
  <c r="N349" i="6"/>
  <c r="N350" i="6"/>
  <c r="N351" i="6"/>
  <c r="N352" i="6"/>
  <c r="N353" i="6"/>
  <c r="N354" i="6"/>
  <c r="N355" i="6"/>
  <c r="N356" i="6"/>
  <c r="N357" i="6"/>
  <c r="N358" i="6"/>
  <c r="N359" i="6"/>
  <c r="N360" i="6"/>
  <c r="N361" i="6"/>
  <c r="N362" i="6"/>
  <c r="N363" i="6"/>
  <c r="N364" i="6"/>
  <c r="N365" i="6"/>
  <c r="N366" i="6"/>
  <c r="N367" i="6"/>
  <c r="N368" i="6"/>
  <c r="N369" i="6"/>
  <c r="N370" i="6"/>
  <c r="N371" i="6"/>
  <c r="N372" i="6"/>
  <c r="N373" i="6"/>
  <c r="N374" i="6"/>
  <c r="N375" i="6"/>
  <c r="N376" i="6"/>
  <c r="N377" i="6"/>
  <c r="N378" i="6"/>
  <c r="N379" i="6"/>
  <c r="N380" i="6"/>
  <c r="N381" i="6"/>
  <c r="N382" i="6"/>
  <c r="N383" i="6"/>
  <c r="N384" i="6"/>
  <c r="N385" i="6"/>
  <c r="N386" i="6"/>
  <c r="N387" i="6"/>
  <c r="N388" i="6"/>
  <c r="N389" i="6"/>
  <c r="N390" i="6"/>
  <c r="N391" i="6"/>
  <c r="N392" i="6"/>
  <c r="N393" i="6"/>
  <c r="N394" i="6"/>
  <c r="N395" i="6"/>
  <c r="N396" i="6"/>
  <c r="N397" i="6"/>
  <c r="N398" i="6"/>
  <c r="N399" i="6"/>
  <c r="N400" i="6"/>
  <c r="N401" i="6"/>
  <c r="N402" i="6"/>
  <c r="N403" i="6"/>
  <c r="N404" i="6"/>
  <c r="N405" i="6"/>
  <c r="N406" i="6"/>
  <c r="N407" i="6"/>
  <c r="N408" i="6"/>
  <c r="N409" i="6"/>
  <c r="N410" i="6"/>
  <c r="N411" i="6"/>
  <c r="N412" i="6"/>
  <c r="N413" i="6"/>
  <c r="N414" i="6"/>
  <c r="N415" i="6"/>
  <c r="N416" i="6"/>
  <c r="N417" i="6"/>
  <c r="N418" i="6"/>
  <c r="N419" i="6"/>
  <c r="N420" i="6"/>
  <c r="N421" i="6"/>
  <c r="N422" i="6"/>
  <c r="N423" i="6"/>
  <c r="N424" i="6"/>
  <c r="N425" i="6"/>
  <c r="N426" i="6"/>
  <c r="N427" i="6"/>
  <c r="N428" i="6"/>
  <c r="N429" i="6"/>
  <c r="N430" i="6"/>
  <c r="N431" i="6"/>
  <c r="N432" i="6"/>
  <c r="N433" i="6"/>
  <c r="N434" i="6"/>
  <c r="N435" i="6"/>
  <c r="N436" i="6"/>
  <c r="N437" i="6"/>
  <c r="N438" i="6"/>
  <c r="N439" i="6"/>
  <c r="N440" i="6"/>
  <c r="N441" i="6"/>
  <c r="N442" i="6"/>
  <c r="N443" i="6"/>
  <c r="N444" i="6"/>
  <c r="N445" i="6"/>
  <c r="N446" i="6"/>
  <c r="N447" i="6"/>
  <c r="N448" i="6"/>
  <c r="N449" i="6"/>
  <c r="N450" i="6"/>
  <c r="N451" i="6"/>
  <c r="N452" i="6"/>
  <c r="N453" i="6"/>
  <c r="N454" i="6"/>
  <c r="N455" i="6"/>
  <c r="N456" i="6"/>
  <c r="N457" i="6"/>
  <c r="N458" i="6"/>
  <c r="N459" i="6"/>
  <c r="N460" i="6"/>
  <c r="N461" i="6"/>
  <c r="N462" i="6"/>
  <c r="N463" i="6"/>
  <c r="N464" i="6"/>
  <c r="N465" i="6"/>
  <c r="N466" i="6"/>
  <c r="N467" i="6"/>
  <c r="N468" i="6"/>
  <c r="N469" i="6"/>
  <c r="N470" i="6"/>
  <c r="N471" i="6"/>
  <c r="N472" i="6"/>
  <c r="N473" i="6"/>
  <c r="N474" i="6"/>
  <c r="N475" i="6"/>
  <c r="N476" i="6"/>
  <c r="N477" i="6"/>
  <c r="N478" i="6"/>
  <c r="N479" i="6"/>
  <c r="N480" i="6"/>
  <c r="N481" i="6"/>
  <c r="N482" i="6"/>
  <c r="N483" i="6"/>
  <c r="N484" i="6"/>
  <c r="N485" i="6"/>
  <c r="N486" i="6"/>
  <c r="N487" i="6"/>
  <c r="N488" i="6"/>
  <c r="N489" i="6"/>
  <c r="N490" i="6"/>
  <c r="N491" i="6"/>
  <c r="N492" i="6"/>
  <c r="N493" i="6"/>
  <c r="N494" i="6"/>
  <c r="N495" i="6"/>
  <c r="N496" i="6"/>
  <c r="N497" i="6"/>
  <c r="N498" i="6"/>
  <c r="N499" i="6"/>
  <c r="N500" i="6"/>
  <c r="N501" i="6"/>
  <c r="N502" i="6"/>
  <c r="N503" i="6"/>
  <c r="N504" i="6"/>
  <c r="N505" i="6"/>
  <c r="N506" i="6"/>
  <c r="N507" i="6"/>
  <c r="N508" i="6"/>
  <c r="N509" i="6"/>
  <c r="N510" i="6"/>
  <c r="N511" i="6"/>
  <c r="N512" i="6"/>
  <c r="N513" i="6"/>
  <c r="N514" i="6"/>
  <c r="N515" i="6"/>
  <c r="N516" i="6"/>
  <c r="N517" i="6"/>
  <c r="N518" i="6"/>
  <c r="N519" i="6"/>
  <c r="N520" i="6"/>
  <c r="N521" i="6"/>
  <c r="N522" i="6"/>
  <c r="N523" i="6"/>
  <c r="N524" i="6"/>
  <c r="N525" i="6"/>
  <c r="N526" i="6"/>
  <c r="N527" i="6"/>
  <c r="N528" i="6"/>
  <c r="N529" i="6"/>
  <c r="N530" i="6"/>
  <c r="N531" i="6"/>
  <c r="N532" i="6"/>
  <c r="N533" i="6"/>
  <c r="N534" i="6"/>
  <c r="N535" i="6"/>
  <c r="N536" i="6"/>
  <c r="N537" i="6"/>
  <c r="N538" i="6"/>
  <c r="N539" i="6"/>
  <c r="N540" i="6"/>
  <c r="N541" i="6"/>
  <c r="N542" i="6"/>
  <c r="N543" i="6"/>
  <c r="N544" i="6"/>
  <c r="N545" i="6"/>
  <c r="N546" i="6"/>
  <c r="N547" i="6"/>
  <c r="N548" i="6"/>
  <c r="N549" i="6"/>
  <c r="N550" i="6"/>
  <c r="N551" i="6"/>
  <c r="N552" i="6"/>
  <c r="N553" i="6"/>
  <c r="N554" i="6"/>
  <c r="N555" i="6"/>
  <c r="N556" i="6"/>
  <c r="N557" i="6"/>
  <c r="N558" i="6"/>
  <c r="N559" i="6"/>
  <c r="N560" i="6"/>
  <c r="N561" i="6"/>
  <c r="N562" i="6"/>
  <c r="N563" i="6"/>
  <c r="N564" i="6"/>
  <c r="N565" i="6"/>
  <c r="N566" i="6"/>
  <c r="N567" i="6"/>
  <c r="N568" i="6"/>
  <c r="N569" i="6"/>
  <c r="N570" i="6"/>
  <c r="N571" i="6"/>
  <c r="N572" i="6"/>
  <c r="N573" i="6"/>
  <c r="N574" i="6"/>
  <c r="N575" i="6"/>
  <c r="N576" i="6"/>
  <c r="N577" i="6"/>
  <c r="N578" i="6"/>
  <c r="N579" i="6"/>
  <c r="N580" i="6"/>
  <c r="N581" i="6"/>
  <c r="N582" i="6"/>
  <c r="N583" i="6"/>
  <c r="N584" i="6"/>
  <c r="N585" i="6"/>
  <c r="N586" i="6"/>
  <c r="N587" i="6"/>
  <c r="N588" i="6"/>
  <c r="N589" i="6"/>
  <c r="N590" i="6"/>
  <c r="N591" i="6"/>
  <c r="N592" i="6"/>
  <c r="N593" i="6"/>
  <c r="N594" i="6"/>
  <c r="N595" i="6"/>
  <c r="N596" i="6"/>
  <c r="N597" i="6"/>
  <c r="N598" i="6"/>
  <c r="N599" i="6"/>
  <c r="N600" i="6"/>
  <c r="N601" i="6"/>
  <c r="N602" i="6"/>
  <c r="N603" i="6"/>
  <c r="N604" i="6"/>
  <c r="N605" i="6"/>
  <c r="N606" i="6"/>
  <c r="N607" i="6"/>
  <c r="N608" i="6"/>
  <c r="N609" i="6"/>
  <c r="M1001" i="7"/>
  <c r="L1001" i="7"/>
  <c r="K1001" i="7"/>
  <c r="I1001" i="7"/>
  <c r="M1000" i="7"/>
  <c r="L1000" i="7"/>
  <c r="K1000" i="7"/>
  <c r="I1000" i="7"/>
  <c r="M996" i="7"/>
  <c r="L996" i="7"/>
  <c r="K996" i="7"/>
  <c r="I996" i="7"/>
  <c r="M993" i="7"/>
  <c r="L993" i="7"/>
  <c r="K993" i="7"/>
  <c r="I993" i="7"/>
  <c r="M992" i="7"/>
  <c r="L992" i="7"/>
  <c r="K992" i="7"/>
  <c r="I992" i="7"/>
  <c r="M989" i="7"/>
  <c r="L989" i="7"/>
  <c r="K989" i="7"/>
  <c r="I989" i="7"/>
  <c r="M988" i="7"/>
  <c r="L988" i="7"/>
  <c r="K988" i="7"/>
  <c r="I988" i="7"/>
  <c r="M987" i="7"/>
  <c r="L987" i="7"/>
  <c r="K987" i="7"/>
  <c r="I987" i="7"/>
  <c r="M986" i="7"/>
  <c r="L986" i="7"/>
  <c r="K986" i="7"/>
  <c r="I986" i="7"/>
  <c r="M985" i="7"/>
  <c r="L985" i="7"/>
  <c r="K985" i="7"/>
  <c r="J985" i="7"/>
  <c r="I985" i="7"/>
  <c r="M984" i="7"/>
  <c r="L984" i="7"/>
  <c r="K984" i="7"/>
  <c r="I984" i="7"/>
  <c r="M983" i="7"/>
  <c r="L983" i="7"/>
  <c r="K983" i="7"/>
  <c r="I983" i="7"/>
  <c r="M982" i="7"/>
  <c r="L982" i="7"/>
  <c r="K982" i="7"/>
  <c r="I982" i="7"/>
  <c r="M981" i="7"/>
  <c r="L981" i="7"/>
  <c r="K981" i="7"/>
  <c r="I981" i="7"/>
  <c r="M980" i="7"/>
  <c r="L980" i="7"/>
  <c r="K980" i="7"/>
  <c r="I980" i="7"/>
  <c r="M979" i="7"/>
  <c r="L979" i="7"/>
  <c r="K979" i="7"/>
  <c r="I979" i="7"/>
  <c r="M977" i="7"/>
  <c r="L977" i="7"/>
  <c r="K977" i="7"/>
  <c r="I977" i="7"/>
  <c r="M975" i="7"/>
  <c r="L975" i="7"/>
  <c r="K975" i="7"/>
  <c r="I975" i="7"/>
  <c r="M973" i="7"/>
  <c r="L973" i="7"/>
  <c r="K973" i="7"/>
  <c r="I973" i="7"/>
  <c r="M972" i="7"/>
  <c r="L972" i="7"/>
  <c r="K972" i="7"/>
  <c r="I972" i="7"/>
  <c r="M971" i="7"/>
  <c r="L971" i="7"/>
  <c r="K971" i="7"/>
  <c r="I971" i="7"/>
  <c r="M970" i="7"/>
  <c r="L970" i="7"/>
  <c r="K970" i="7"/>
  <c r="I970" i="7"/>
  <c r="M969" i="7"/>
  <c r="L969" i="7"/>
  <c r="K969" i="7"/>
  <c r="I969" i="7"/>
  <c r="M966" i="7"/>
  <c r="L966" i="7"/>
  <c r="K966" i="7"/>
  <c r="I966" i="7"/>
  <c r="M965" i="7"/>
  <c r="L965" i="7"/>
  <c r="K965" i="7"/>
  <c r="I965" i="7"/>
  <c r="M963" i="7"/>
  <c r="L963" i="7"/>
  <c r="K963" i="7"/>
  <c r="I963" i="7"/>
  <c r="M962" i="7"/>
  <c r="L962" i="7"/>
  <c r="K962" i="7"/>
  <c r="I962" i="7"/>
  <c r="M961" i="7"/>
  <c r="L961" i="7"/>
  <c r="K961" i="7"/>
  <c r="I961" i="7"/>
  <c r="M960" i="7"/>
  <c r="L960" i="7"/>
  <c r="K960" i="7"/>
  <c r="I960" i="7"/>
  <c r="M959" i="7"/>
  <c r="L959" i="7"/>
  <c r="K959" i="7"/>
  <c r="I959" i="7"/>
  <c r="M958" i="7"/>
  <c r="L958" i="7"/>
  <c r="K958" i="7"/>
  <c r="I958" i="7"/>
  <c r="M957" i="7"/>
  <c r="L957" i="7"/>
  <c r="K957" i="7"/>
  <c r="I957" i="7"/>
  <c r="M953" i="7"/>
  <c r="L953" i="7"/>
  <c r="K953" i="7"/>
  <c r="I953" i="7"/>
  <c r="M948" i="7"/>
  <c r="L948" i="7"/>
  <c r="K948" i="7"/>
  <c r="I948" i="7"/>
  <c r="M947" i="7"/>
  <c r="L947" i="7"/>
  <c r="K947" i="7"/>
  <c r="I947" i="7"/>
  <c r="M940" i="7"/>
  <c r="L940" i="7"/>
  <c r="K940" i="7"/>
  <c r="J940" i="7"/>
  <c r="I940" i="7"/>
  <c r="M939" i="7"/>
  <c r="L939" i="7"/>
  <c r="K939" i="7"/>
  <c r="I939" i="7"/>
  <c r="M937" i="7"/>
  <c r="L937" i="7"/>
  <c r="K937" i="7"/>
  <c r="I937" i="7"/>
  <c r="M936" i="7"/>
  <c r="L936" i="7"/>
  <c r="K936" i="7"/>
  <c r="I936" i="7"/>
  <c r="M935" i="7"/>
  <c r="L935" i="7"/>
  <c r="K935" i="7"/>
  <c r="I935" i="7"/>
  <c r="M933" i="7"/>
  <c r="L933" i="7"/>
  <c r="K933" i="7"/>
  <c r="I933" i="7"/>
  <c r="M932" i="7"/>
  <c r="L932" i="7"/>
  <c r="K932" i="7"/>
  <c r="I932" i="7"/>
  <c r="M931" i="7"/>
  <c r="L931" i="7"/>
  <c r="K931" i="7"/>
  <c r="I931" i="7"/>
  <c r="M930" i="7"/>
  <c r="L930" i="7"/>
  <c r="K930" i="7"/>
  <c r="I930" i="7"/>
  <c r="M929" i="7"/>
  <c r="L929" i="7"/>
  <c r="K929" i="7"/>
  <c r="I929" i="7"/>
  <c r="M928" i="7"/>
  <c r="L928" i="7"/>
  <c r="K928" i="7"/>
  <c r="I928" i="7"/>
  <c r="M927" i="7"/>
  <c r="L927" i="7"/>
  <c r="K927" i="7"/>
  <c r="I927" i="7"/>
  <c r="M926" i="7"/>
  <c r="L926" i="7"/>
  <c r="K926" i="7"/>
  <c r="I926" i="7"/>
  <c r="M924" i="7"/>
  <c r="L924" i="7"/>
  <c r="K924" i="7"/>
  <c r="I924" i="7"/>
  <c r="M923" i="7"/>
  <c r="L923" i="7"/>
  <c r="K923" i="7"/>
  <c r="I923" i="7"/>
  <c r="M922" i="7"/>
  <c r="L922" i="7"/>
  <c r="K922" i="7"/>
  <c r="I922" i="7"/>
  <c r="M921" i="7"/>
  <c r="L921" i="7"/>
  <c r="K921" i="7"/>
  <c r="I921" i="7"/>
  <c r="M920" i="7"/>
  <c r="L920" i="7"/>
  <c r="K920" i="7"/>
  <c r="I920" i="7"/>
  <c r="M919" i="7"/>
  <c r="L919" i="7"/>
  <c r="K919" i="7"/>
  <c r="I919" i="7"/>
  <c r="M916" i="7"/>
  <c r="L916" i="7"/>
  <c r="K916" i="7"/>
  <c r="I916" i="7"/>
  <c r="M914" i="7"/>
  <c r="L914" i="7"/>
  <c r="K914" i="7"/>
  <c r="I914" i="7"/>
  <c r="M912" i="7"/>
  <c r="L912" i="7"/>
  <c r="K912" i="7"/>
  <c r="I912" i="7"/>
  <c r="M911" i="7"/>
  <c r="L911" i="7"/>
  <c r="K911" i="7"/>
  <c r="I911" i="7"/>
  <c r="M910" i="7"/>
  <c r="L910" i="7"/>
  <c r="K910" i="7"/>
  <c r="I910" i="7"/>
  <c r="M906" i="7"/>
  <c r="L906" i="7"/>
  <c r="K906" i="7"/>
  <c r="I906" i="7"/>
  <c r="M905" i="7"/>
  <c r="L905" i="7"/>
  <c r="K905" i="7"/>
  <c r="I905" i="7"/>
  <c r="M904" i="7"/>
  <c r="L904" i="7"/>
  <c r="K904" i="7"/>
  <c r="I904" i="7"/>
  <c r="M903" i="7"/>
  <c r="L903" i="7"/>
  <c r="K903" i="7"/>
  <c r="I903" i="7"/>
  <c r="M902" i="7"/>
  <c r="L902" i="7"/>
  <c r="K902" i="7"/>
  <c r="I902" i="7"/>
  <c r="M901" i="7"/>
  <c r="L901" i="7"/>
  <c r="K901" i="7"/>
  <c r="I901" i="7"/>
  <c r="M899" i="7"/>
  <c r="L899" i="7"/>
  <c r="K899" i="7"/>
  <c r="I899" i="7"/>
  <c r="M896" i="7"/>
  <c r="L896" i="7"/>
  <c r="K896" i="7"/>
  <c r="J896" i="7"/>
  <c r="I896" i="7"/>
  <c r="M894" i="7"/>
  <c r="L894" i="7"/>
  <c r="K894" i="7"/>
  <c r="I894" i="7"/>
  <c r="M893" i="7"/>
  <c r="L893" i="7"/>
  <c r="K893" i="7"/>
  <c r="I893" i="7"/>
  <c r="M891" i="7"/>
  <c r="L891" i="7"/>
  <c r="K891" i="7"/>
  <c r="I891" i="7"/>
  <c r="M888" i="7"/>
  <c r="L888" i="7"/>
  <c r="K888" i="7"/>
  <c r="I888" i="7"/>
  <c r="M887" i="7"/>
  <c r="L887" i="7"/>
  <c r="K887" i="7"/>
  <c r="I887" i="7"/>
  <c r="M886" i="7"/>
  <c r="L886" i="7"/>
  <c r="K886" i="7"/>
  <c r="I886" i="7"/>
  <c r="M884" i="7"/>
  <c r="L884" i="7"/>
  <c r="K884" i="7"/>
  <c r="I884" i="7"/>
  <c r="M883" i="7"/>
  <c r="L883" i="7"/>
  <c r="K883" i="7"/>
  <c r="I883" i="7"/>
  <c r="M882" i="7"/>
  <c r="L882" i="7"/>
  <c r="K882" i="7"/>
  <c r="I882" i="7"/>
  <c r="M881" i="7"/>
  <c r="L881" i="7"/>
  <c r="K881" i="7"/>
  <c r="I881" i="7"/>
  <c r="M878" i="7"/>
  <c r="L878" i="7"/>
  <c r="K878" i="7"/>
  <c r="I878" i="7"/>
  <c r="M877" i="7"/>
  <c r="L877" i="7"/>
  <c r="K877" i="7"/>
  <c r="I877" i="7"/>
  <c r="M874" i="7"/>
  <c r="L874" i="7"/>
  <c r="K874" i="7"/>
  <c r="I874" i="7"/>
  <c r="M872" i="7"/>
  <c r="L872" i="7"/>
  <c r="K872" i="7"/>
  <c r="I872" i="7"/>
  <c r="M870" i="7"/>
  <c r="L870" i="7"/>
  <c r="K870" i="7"/>
  <c r="I870" i="7"/>
  <c r="M866" i="7"/>
  <c r="L866" i="7"/>
  <c r="K866" i="7"/>
  <c r="I866" i="7"/>
  <c r="M862" i="7"/>
  <c r="L862" i="7"/>
  <c r="K862" i="7"/>
  <c r="I862" i="7"/>
  <c r="M861" i="7"/>
  <c r="L861" i="7"/>
  <c r="K861" i="7"/>
  <c r="I861" i="7"/>
  <c r="M860" i="7"/>
  <c r="L860" i="7"/>
  <c r="K860" i="7"/>
  <c r="I860" i="7"/>
  <c r="M856" i="7"/>
  <c r="L856" i="7"/>
  <c r="K856" i="7"/>
  <c r="I856" i="7"/>
  <c r="M855" i="7"/>
  <c r="L855" i="7"/>
  <c r="K855" i="7"/>
  <c r="I855" i="7"/>
  <c r="M854" i="7"/>
  <c r="L854" i="7"/>
  <c r="K854" i="7"/>
  <c r="I854" i="7"/>
  <c r="M852" i="7"/>
  <c r="L852" i="7"/>
  <c r="K852" i="7"/>
  <c r="I852" i="7"/>
  <c r="M851" i="7"/>
  <c r="L851" i="7"/>
  <c r="K851" i="7"/>
  <c r="I851" i="7"/>
  <c r="M850" i="7"/>
  <c r="L850" i="7"/>
  <c r="K850" i="7"/>
  <c r="I850" i="7"/>
  <c r="M849" i="7"/>
  <c r="L849" i="7"/>
  <c r="K849" i="7"/>
  <c r="I849" i="7"/>
  <c r="M848" i="7"/>
  <c r="L848" i="7"/>
  <c r="K848" i="7"/>
  <c r="I848" i="7"/>
  <c r="M847" i="7"/>
  <c r="L847" i="7"/>
  <c r="K847" i="7"/>
  <c r="I847" i="7"/>
  <c r="M846" i="7"/>
  <c r="L846" i="7"/>
  <c r="K846" i="7"/>
  <c r="I846" i="7"/>
  <c r="M842" i="7"/>
  <c r="L842" i="7"/>
  <c r="K842" i="7"/>
  <c r="I842" i="7"/>
  <c r="M841" i="7"/>
  <c r="L841" i="7"/>
  <c r="K841" i="7"/>
  <c r="I841" i="7"/>
  <c r="M840" i="7"/>
  <c r="L840" i="7"/>
  <c r="K840" i="7"/>
  <c r="I840" i="7"/>
  <c r="M838" i="7"/>
  <c r="L838" i="7"/>
  <c r="K838" i="7"/>
  <c r="I838" i="7"/>
  <c r="M834" i="7"/>
  <c r="L834" i="7"/>
  <c r="K834" i="7"/>
  <c r="I834" i="7"/>
  <c r="M833" i="7"/>
  <c r="L833" i="7"/>
  <c r="K833" i="7"/>
  <c r="I833" i="7"/>
  <c r="M831" i="7"/>
  <c r="L831" i="7"/>
  <c r="K831" i="7"/>
  <c r="I831" i="7"/>
  <c r="M830" i="7"/>
  <c r="L830" i="7"/>
  <c r="K830" i="7"/>
  <c r="I830" i="7"/>
  <c r="M829" i="7"/>
  <c r="L829" i="7"/>
  <c r="K829" i="7"/>
  <c r="I829" i="7"/>
  <c r="M827" i="7"/>
  <c r="L827" i="7"/>
  <c r="K827" i="7"/>
  <c r="I827" i="7"/>
  <c r="M826" i="7"/>
  <c r="L826" i="7"/>
  <c r="K826" i="7"/>
  <c r="I826" i="7"/>
  <c r="M824" i="7"/>
  <c r="L824" i="7"/>
  <c r="K824" i="7"/>
  <c r="I824" i="7"/>
  <c r="M820" i="7"/>
  <c r="L820" i="7"/>
  <c r="K820" i="7"/>
  <c r="I820" i="7"/>
  <c r="M819" i="7"/>
  <c r="L819" i="7"/>
  <c r="K819" i="7"/>
  <c r="I819" i="7"/>
  <c r="M817" i="7"/>
  <c r="L817" i="7"/>
  <c r="K817" i="7"/>
  <c r="I817" i="7"/>
  <c r="M814" i="7"/>
  <c r="L814" i="7"/>
  <c r="K814" i="7"/>
  <c r="I814" i="7"/>
  <c r="M811" i="7"/>
  <c r="L811" i="7"/>
  <c r="K811" i="7"/>
  <c r="I811" i="7"/>
  <c r="M808" i="7"/>
  <c r="L808" i="7"/>
  <c r="K808" i="7"/>
  <c r="I808" i="7"/>
  <c r="M807" i="7"/>
  <c r="L807" i="7"/>
  <c r="K807" i="7"/>
  <c r="I807" i="7"/>
  <c r="M805" i="7"/>
  <c r="L805" i="7"/>
  <c r="K805" i="7"/>
  <c r="I805" i="7"/>
  <c r="M804" i="7"/>
  <c r="L804" i="7"/>
  <c r="K804" i="7"/>
  <c r="I804" i="7"/>
  <c r="M803" i="7"/>
  <c r="L803" i="7"/>
  <c r="K803" i="7"/>
  <c r="I803" i="7"/>
  <c r="M801" i="7"/>
  <c r="L801" i="7"/>
  <c r="K801" i="7"/>
  <c r="I801" i="7"/>
  <c r="M796" i="7"/>
  <c r="L796" i="7"/>
  <c r="K796" i="7"/>
  <c r="I796" i="7"/>
  <c r="M794" i="7"/>
  <c r="L794" i="7"/>
  <c r="K794" i="7"/>
  <c r="I794" i="7"/>
  <c r="M792" i="7"/>
  <c r="L792" i="7"/>
  <c r="K792" i="7"/>
  <c r="I792" i="7"/>
  <c r="M790" i="7"/>
  <c r="L790" i="7"/>
  <c r="K790" i="7"/>
  <c r="I790" i="7"/>
  <c r="M789" i="7"/>
  <c r="L789" i="7"/>
  <c r="K789" i="7"/>
  <c r="I789" i="7"/>
  <c r="M788" i="7"/>
  <c r="L788" i="7"/>
  <c r="K788" i="7"/>
  <c r="I788" i="7"/>
  <c r="M787" i="7"/>
  <c r="L787" i="7"/>
  <c r="K787" i="7"/>
  <c r="I787" i="7"/>
  <c r="M786" i="7"/>
  <c r="L786" i="7"/>
  <c r="K786" i="7"/>
  <c r="I786" i="7"/>
  <c r="M782" i="7"/>
  <c r="L782" i="7"/>
  <c r="K782" i="7"/>
  <c r="I782" i="7"/>
  <c r="M781" i="7"/>
  <c r="L781" i="7"/>
  <c r="K781" i="7"/>
  <c r="I781" i="7"/>
  <c r="M780" i="7"/>
  <c r="L780" i="7"/>
  <c r="K780" i="7"/>
  <c r="I780" i="7"/>
  <c r="M779" i="7"/>
  <c r="L779" i="7"/>
  <c r="K779" i="7"/>
  <c r="I779" i="7"/>
  <c r="M778" i="7"/>
  <c r="L778" i="7"/>
  <c r="K778" i="7"/>
  <c r="I778" i="7"/>
  <c r="M776" i="7"/>
  <c r="L776" i="7"/>
  <c r="K776" i="7"/>
  <c r="I776" i="7"/>
  <c r="M775" i="7"/>
  <c r="L775" i="7"/>
  <c r="K775" i="7"/>
  <c r="I775" i="7"/>
  <c r="M772" i="7"/>
  <c r="L772" i="7"/>
  <c r="K772" i="7"/>
  <c r="I772" i="7"/>
  <c r="M771" i="7"/>
  <c r="L771" i="7"/>
  <c r="K771" i="7"/>
  <c r="I771" i="7"/>
  <c r="M770" i="7"/>
  <c r="L770" i="7"/>
  <c r="K770" i="7"/>
  <c r="I770" i="7"/>
  <c r="M769" i="7"/>
  <c r="L769" i="7"/>
  <c r="K769" i="7"/>
  <c r="I769" i="7"/>
  <c r="M768" i="7"/>
  <c r="L768" i="7"/>
  <c r="K768" i="7"/>
  <c r="I768" i="7"/>
  <c r="M767" i="7"/>
  <c r="L767" i="7"/>
  <c r="K767" i="7"/>
  <c r="I767" i="7"/>
  <c r="M766" i="7"/>
  <c r="L766" i="7"/>
  <c r="K766" i="7"/>
  <c r="I766" i="7"/>
  <c r="M765" i="7"/>
  <c r="L765" i="7"/>
  <c r="K765" i="7"/>
  <c r="I765" i="7"/>
  <c r="M764" i="7"/>
  <c r="L764" i="7"/>
  <c r="K764" i="7"/>
  <c r="I764" i="7"/>
  <c r="M762" i="7"/>
  <c r="L762" i="7"/>
  <c r="K762" i="7"/>
  <c r="I762" i="7"/>
  <c r="M761" i="7"/>
  <c r="L761" i="7"/>
  <c r="K761" i="7"/>
  <c r="I761" i="7"/>
  <c r="M759" i="7"/>
  <c r="L759" i="7"/>
  <c r="K759" i="7"/>
  <c r="I759" i="7"/>
  <c r="M757" i="7"/>
  <c r="L757" i="7"/>
  <c r="K757" i="7"/>
  <c r="I757" i="7"/>
  <c r="M756" i="7"/>
  <c r="L756" i="7"/>
  <c r="K756" i="7"/>
  <c r="I756" i="7"/>
  <c r="M755" i="7"/>
  <c r="L755" i="7"/>
  <c r="K755" i="7"/>
  <c r="I755" i="7"/>
  <c r="M752" i="7"/>
  <c r="L752" i="7"/>
  <c r="K752" i="7"/>
  <c r="I752" i="7"/>
  <c r="M750" i="7"/>
  <c r="L750" i="7"/>
  <c r="K750" i="7"/>
  <c r="I750" i="7"/>
  <c r="M748" i="7"/>
  <c r="L748" i="7"/>
  <c r="K748" i="7"/>
  <c r="I748" i="7"/>
  <c r="M747" i="7"/>
  <c r="L747" i="7"/>
  <c r="K747" i="7"/>
  <c r="I747" i="7"/>
  <c r="M743" i="7"/>
  <c r="L743" i="7"/>
  <c r="K743" i="7"/>
  <c r="I743" i="7"/>
  <c r="M742" i="7"/>
  <c r="L742" i="7"/>
  <c r="K742" i="7"/>
  <c r="I742" i="7"/>
  <c r="M740" i="7"/>
  <c r="L740" i="7"/>
  <c r="K740" i="7"/>
  <c r="I740" i="7"/>
  <c r="M739" i="7"/>
  <c r="L739" i="7"/>
  <c r="K739" i="7"/>
  <c r="I739" i="7"/>
  <c r="M737" i="7"/>
  <c r="L737" i="7"/>
  <c r="K737" i="7"/>
  <c r="I737" i="7"/>
  <c r="M736" i="7"/>
  <c r="L736" i="7"/>
  <c r="K736" i="7"/>
  <c r="I736" i="7"/>
  <c r="M734" i="7"/>
  <c r="L734" i="7"/>
  <c r="K734" i="7"/>
  <c r="I734" i="7"/>
  <c r="M733" i="7"/>
  <c r="L733" i="7"/>
  <c r="K733" i="7"/>
  <c r="I733" i="7"/>
  <c r="M732" i="7"/>
  <c r="L732" i="7"/>
  <c r="K732" i="7"/>
  <c r="I732" i="7"/>
  <c r="M728" i="7"/>
  <c r="L728" i="7"/>
  <c r="K728" i="7"/>
  <c r="I728" i="7"/>
  <c r="M727" i="7"/>
  <c r="L727" i="7"/>
  <c r="K727" i="7"/>
  <c r="I727" i="7"/>
  <c r="M726" i="7"/>
  <c r="L726" i="7"/>
  <c r="K726" i="7"/>
  <c r="I726" i="7"/>
  <c r="M725" i="7"/>
  <c r="L725" i="7"/>
  <c r="K725" i="7"/>
  <c r="I725" i="7"/>
  <c r="M724" i="7"/>
  <c r="L724" i="7"/>
  <c r="K724" i="7"/>
  <c r="I724" i="7"/>
  <c r="M723" i="7"/>
  <c r="L723" i="7"/>
  <c r="K723" i="7"/>
  <c r="I723" i="7"/>
  <c r="M721" i="7"/>
  <c r="L721" i="7"/>
  <c r="K721" i="7"/>
  <c r="I721" i="7"/>
  <c r="M720" i="7"/>
  <c r="L720" i="7"/>
  <c r="K720" i="7"/>
  <c r="I720" i="7"/>
  <c r="M718" i="7"/>
  <c r="L718" i="7"/>
  <c r="K718" i="7"/>
  <c r="I718" i="7"/>
  <c r="M716" i="7"/>
  <c r="L716" i="7"/>
  <c r="K716" i="7"/>
  <c r="I716" i="7"/>
  <c r="M715" i="7"/>
  <c r="L715" i="7"/>
  <c r="K715" i="7"/>
  <c r="I715" i="7"/>
  <c r="M713" i="7"/>
  <c r="L713" i="7"/>
  <c r="K713" i="7"/>
  <c r="I713" i="7"/>
  <c r="M712" i="7"/>
  <c r="L712" i="7"/>
  <c r="K712" i="7"/>
  <c r="I712" i="7"/>
  <c r="M711" i="7"/>
  <c r="L711" i="7"/>
  <c r="K711" i="7"/>
  <c r="I711" i="7"/>
  <c r="M710" i="7"/>
  <c r="L710" i="7"/>
  <c r="K710" i="7"/>
  <c r="I710" i="7"/>
  <c r="M707" i="7"/>
  <c r="L707" i="7"/>
  <c r="K707" i="7"/>
  <c r="I707" i="7"/>
  <c r="M703" i="7"/>
  <c r="L703" i="7"/>
  <c r="K703" i="7"/>
  <c r="I703" i="7"/>
  <c r="M702" i="7"/>
  <c r="L702" i="7"/>
  <c r="K702" i="7"/>
  <c r="I702" i="7"/>
  <c r="M700" i="7"/>
  <c r="L700" i="7"/>
  <c r="K700" i="7"/>
  <c r="I700" i="7"/>
  <c r="M699" i="7"/>
  <c r="L699" i="7"/>
  <c r="K699" i="7"/>
  <c r="I699" i="7"/>
  <c r="M697" i="7"/>
  <c r="L697" i="7"/>
  <c r="K697" i="7"/>
  <c r="I697" i="7"/>
  <c r="M694" i="7"/>
  <c r="L694" i="7"/>
  <c r="K694" i="7"/>
  <c r="I694" i="7"/>
  <c r="M693" i="7"/>
  <c r="L693" i="7"/>
  <c r="K693" i="7"/>
  <c r="I693" i="7"/>
  <c r="M690" i="7"/>
  <c r="L690" i="7"/>
  <c r="K690" i="7"/>
  <c r="I690" i="7"/>
  <c r="M687" i="7"/>
  <c r="L687" i="7"/>
  <c r="K687" i="7"/>
  <c r="I687" i="7"/>
  <c r="M684" i="7"/>
  <c r="L684" i="7"/>
  <c r="K684" i="7"/>
  <c r="I684" i="7"/>
  <c r="M683" i="7"/>
  <c r="L683" i="7"/>
  <c r="K683" i="7"/>
  <c r="I683" i="7"/>
  <c r="M682" i="7"/>
  <c r="L682" i="7"/>
  <c r="K682" i="7"/>
  <c r="I682" i="7"/>
  <c r="M681" i="7"/>
  <c r="L681" i="7"/>
  <c r="K681" i="7"/>
  <c r="I681" i="7"/>
  <c r="M680" i="7"/>
  <c r="L680" i="7"/>
  <c r="K680" i="7"/>
  <c r="I680" i="7"/>
  <c r="M679" i="7"/>
  <c r="L679" i="7"/>
  <c r="K679" i="7"/>
  <c r="I679" i="7"/>
  <c r="M678" i="7"/>
  <c r="L678" i="7"/>
  <c r="K678" i="7"/>
  <c r="I678" i="7"/>
  <c r="M675" i="7"/>
  <c r="L675" i="7"/>
  <c r="K675" i="7"/>
  <c r="I675" i="7"/>
  <c r="M673" i="7"/>
  <c r="L673" i="7"/>
  <c r="K673" i="7"/>
  <c r="I673" i="7"/>
  <c r="M672" i="7"/>
  <c r="L672" i="7"/>
  <c r="K672" i="7"/>
  <c r="I672" i="7"/>
  <c r="M671" i="7"/>
  <c r="L671" i="7"/>
  <c r="K671" i="7"/>
  <c r="I671" i="7"/>
  <c r="M667" i="7"/>
  <c r="L667" i="7"/>
  <c r="K667" i="7"/>
  <c r="I667" i="7"/>
  <c r="M666" i="7"/>
  <c r="L666" i="7"/>
  <c r="K666" i="7"/>
  <c r="I666" i="7"/>
  <c r="M665" i="7"/>
  <c r="L665" i="7"/>
  <c r="K665" i="7"/>
  <c r="I665" i="7"/>
  <c r="M664" i="7"/>
  <c r="L664" i="7"/>
  <c r="K664" i="7"/>
  <c r="I664" i="7"/>
  <c r="M663" i="7"/>
  <c r="L663" i="7"/>
  <c r="K663" i="7"/>
  <c r="I663" i="7"/>
  <c r="M662" i="7"/>
  <c r="L662" i="7"/>
  <c r="K662" i="7"/>
  <c r="I662" i="7"/>
  <c r="M660" i="7"/>
  <c r="L660" i="7"/>
  <c r="K660" i="7"/>
  <c r="I660" i="7"/>
  <c r="M658" i="7"/>
  <c r="L658" i="7"/>
  <c r="K658" i="7"/>
  <c r="I658" i="7"/>
  <c r="M656" i="7"/>
  <c r="L656" i="7"/>
  <c r="K656" i="7"/>
  <c r="I656" i="7"/>
  <c r="M654" i="7"/>
  <c r="L654" i="7"/>
  <c r="K654" i="7"/>
  <c r="I654" i="7"/>
  <c r="M653" i="7"/>
  <c r="L653" i="7"/>
  <c r="K653" i="7"/>
  <c r="I653" i="7"/>
  <c r="M652" i="7"/>
  <c r="L652" i="7"/>
  <c r="K652" i="7"/>
  <c r="I652" i="7"/>
  <c r="M651" i="7"/>
  <c r="L651" i="7"/>
  <c r="K651" i="7"/>
  <c r="I651" i="7"/>
  <c r="M650" i="7"/>
  <c r="L650" i="7"/>
  <c r="K650" i="7"/>
  <c r="I650" i="7"/>
  <c r="M648" i="7"/>
  <c r="L648" i="7"/>
  <c r="K648" i="7"/>
  <c r="I648" i="7"/>
  <c r="M645" i="7"/>
  <c r="L645" i="7"/>
  <c r="K645" i="7"/>
  <c r="I645" i="7"/>
  <c r="M642" i="7"/>
  <c r="L642" i="7"/>
  <c r="K642" i="7"/>
  <c r="I642" i="7"/>
  <c r="M638" i="7"/>
  <c r="L638" i="7"/>
  <c r="K638" i="7"/>
  <c r="I638" i="7"/>
  <c r="M637" i="7"/>
  <c r="L637" i="7"/>
  <c r="K637" i="7"/>
  <c r="I637" i="7"/>
  <c r="M632" i="7"/>
  <c r="L632" i="7"/>
  <c r="K632" i="7"/>
  <c r="I632" i="7"/>
  <c r="M629" i="7"/>
  <c r="L629" i="7"/>
  <c r="K629" i="7"/>
  <c r="I629" i="7"/>
  <c r="M625" i="7"/>
  <c r="L625" i="7"/>
  <c r="K625" i="7"/>
  <c r="I625" i="7"/>
  <c r="M624" i="7"/>
  <c r="L624" i="7"/>
  <c r="K624" i="7"/>
  <c r="I624" i="7"/>
  <c r="M623" i="7"/>
  <c r="L623" i="7"/>
  <c r="K623" i="7"/>
  <c r="I623" i="7"/>
  <c r="M622" i="7"/>
  <c r="L622" i="7"/>
  <c r="K622" i="7"/>
  <c r="I622" i="7"/>
  <c r="M621" i="7"/>
  <c r="L621" i="7"/>
  <c r="K621" i="7"/>
  <c r="I621" i="7"/>
  <c r="M618" i="7"/>
  <c r="L618" i="7"/>
  <c r="K618" i="7"/>
  <c r="I618" i="7"/>
  <c r="M617" i="7"/>
  <c r="L617" i="7"/>
  <c r="K617" i="7"/>
  <c r="I617" i="7"/>
  <c r="M616" i="7"/>
  <c r="L616" i="7"/>
  <c r="K616" i="7"/>
  <c r="J616" i="7"/>
  <c r="I616" i="7"/>
  <c r="M615" i="7"/>
  <c r="L615" i="7"/>
  <c r="K615" i="7"/>
  <c r="I615" i="7"/>
  <c r="M613" i="7"/>
  <c r="L613" i="7"/>
  <c r="K613" i="7"/>
  <c r="I613" i="7"/>
  <c r="M609" i="7"/>
  <c r="L609" i="7"/>
  <c r="K609" i="7"/>
  <c r="I609" i="7"/>
  <c r="M608" i="7"/>
  <c r="L608" i="7"/>
  <c r="K608" i="7"/>
  <c r="I608" i="7"/>
  <c r="M607" i="7"/>
  <c r="L607" i="7"/>
  <c r="K607" i="7"/>
  <c r="I607" i="7"/>
  <c r="M606" i="7"/>
  <c r="L606" i="7"/>
  <c r="K606" i="7"/>
  <c r="I606" i="7"/>
  <c r="M604" i="7"/>
  <c r="L604" i="7"/>
  <c r="K604" i="7"/>
  <c r="I604" i="7"/>
  <c r="M603" i="7"/>
  <c r="L603" i="7"/>
  <c r="K603" i="7"/>
  <c r="I603" i="7"/>
  <c r="M601" i="7"/>
  <c r="L601" i="7"/>
  <c r="K601" i="7"/>
  <c r="I601" i="7"/>
  <c r="M599" i="7"/>
  <c r="L599" i="7"/>
  <c r="K599" i="7"/>
  <c r="I599" i="7"/>
  <c r="M598" i="7"/>
  <c r="L598" i="7"/>
  <c r="K598" i="7"/>
  <c r="I598" i="7"/>
  <c r="M596" i="7"/>
  <c r="L596" i="7"/>
  <c r="K596" i="7"/>
  <c r="J596" i="7"/>
  <c r="I596" i="7"/>
  <c r="M589" i="7"/>
  <c r="L589" i="7"/>
  <c r="K589" i="7"/>
  <c r="I589" i="7"/>
  <c r="M588" i="7"/>
  <c r="L588" i="7"/>
  <c r="K588" i="7"/>
  <c r="I588" i="7"/>
  <c r="M587" i="7"/>
  <c r="L587" i="7"/>
  <c r="K587" i="7"/>
  <c r="I587" i="7"/>
  <c r="M582" i="7"/>
  <c r="L582" i="7"/>
  <c r="K582" i="7"/>
  <c r="I582" i="7"/>
  <c r="M581" i="7"/>
  <c r="L581" i="7"/>
  <c r="K581" i="7"/>
  <c r="I581" i="7"/>
  <c r="M580" i="7"/>
  <c r="L580" i="7"/>
  <c r="K580" i="7"/>
  <c r="I580" i="7"/>
  <c r="M579" i="7"/>
  <c r="L579" i="7"/>
  <c r="K579" i="7"/>
  <c r="I579" i="7"/>
  <c r="M578" i="7"/>
  <c r="L578" i="7"/>
  <c r="K578" i="7"/>
  <c r="I578" i="7"/>
  <c r="M577" i="7"/>
  <c r="L577" i="7"/>
  <c r="K577" i="7"/>
  <c r="I577" i="7"/>
  <c r="M576" i="7"/>
  <c r="L576" i="7"/>
  <c r="K576" i="7"/>
  <c r="I576" i="7"/>
  <c r="M574" i="7"/>
  <c r="L574" i="7"/>
  <c r="K574" i="7"/>
  <c r="I574" i="7"/>
  <c r="M572" i="7"/>
  <c r="L572" i="7"/>
  <c r="K572" i="7"/>
  <c r="I572" i="7"/>
  <c r="M571" i="7"/>
  <c r="L571" i="7"/>
  <c r="K571" i="7"/>
  <c r="I571" i="7"/>
  <c r="M569" i="7"/>
  <c r="L569" i="7"/>
  <c r="K569" i="7"/>
  <c r="I569" i="7"/>
  <c r="M568" i="7"/>
  <c r="L568" i="7"/>
  <c r="K568" i="7"/>
  <c r="I568" i="7"/>
  <c r="M567" i="7"/>
  <c r="L567" i="7"/>
  <c r="K567" i="7"/>
  <c r="I567" i="7"/>
  <c r="M565" i="7"/>
  <c r="L565" i="7"/>
  <c r="K565" i="7"/>
  <c r="I565" i="7"/>
  <c r="M563" i="7"/>
  <c r="L563" i="7"/>
  <c r="K563" i="7"/>
  <c r="I563" i="7"/>
  <c r="M558" i="7"/>
  <c r="L558" i="7"/>
  <c r="K558" i="7"/>
  <c r="I558" i="7"/>
  <c r="M556" i="7"/>
  <c r="L556" i="7"/>
  <c r="K556" i="7"/>
  <c r="I556" i="7"/>
  <c r="M555" i="7"/>
  <c r="L555" i="7"/>
  <c r="K555" i="7"/>
  <c r="I555" i="7"/>
  <c r="M554" i="7"/>
  <c r="L554" i="7"/>
  <c r="K554" i="7"/>
  <c r="I554" i="7"/>
  <c r="M553" i="7"/>
  <c r="L553" i="7"/>
  <c r="K553" i="7"/>
  <c r="I553" i="7"/>
  <c r="M549" i="7"/>
  <c r="L549" i="7"/>
  <c r="K549" i="7"/>
  <c r="I549" i="7"/>
  <c r="M545" i="7"/>
  <c r="L545" i="7"/>
  <c r="K545" i="7"/>
  <c r="I545" i="7"/>
  <c r="M544" i="7"/>
  <c r="L544" i="7"/>
  <c r="K544" i="7"/>
  <c r="J544" i="7"/>
  <c r="I544" i="7"/>
  <c r="M543" i="7"/>
  <c r="L543" i="7"/>
  <c r="K543" i="7"/>
  <c r="I543" i="7"/>
  <c r="M542" i="7"/>
  <c r="L542" i="7"/>
  <c r="K542" i="7"/>
  <c r="I542" i="7"/>
  <c r="M541" i="7"/>
  <c r="L541" i="7"/>
  <c r="K541" i="7"/>
  <c r="I541" i="7"/>
  <c r="M537" i="7"/>
  <c r="L537" i="7"/>
  <c r="K537" i="7"/>
  <c r="I537" i="7"/>
  <c r="M536" i="7"/>
  <c r="L536" i="7"/>
  <c r="K536" i="7"/>
  <c r="I536" i="7"/>
  <c r="M532" i="7"/>
  <c r="L532" i="7"/>
  <c r="K532" i="7"/>
  <c r="I532" i="7"/>
  <c r="M530" i="7"/>
  <c r="L530" i="7"/>
  <c r="K530" i="7"/>
  <c r="I530" i="7"/>
  <c r="M528" i="7"/>
  <c r="L528" i="7"/>
  <c r="K528" i="7"/>
  <c r="I528" i="7"/>
  <c r="M525" i="7"/>
  <c r="L525" i="7"/>
  <c r="K525" i="7"/>
  <c r="I525" i="7"/>
  <c r="M523" i="7"/>
  <c r="L523" i="7"/>
  <c r="K523" i="7"/>
  <c r="I523" i="7"/>
  <c r="M522" i="7"/>
  <c r="L522" i="7"/>
  <c r="K522" i="7"/>
  <c r="I522" i="7"/>
  <c r="M521" i="7"/>
  <c r="L521" i="7"/>
  <c r="K521" i="7"/>
  <c r="I521" i="7"/>
  <c r="M520" i="7"/>
  <c r="L520" i="7"/>
  <c r="K520" i="7"/>
  <c r="I520" i="7"/>
  <c r="M517" i="7"/>
  <c r="L517" i="7"/>
  <c r="K517" i="7"/>
  <c r="I517" i="7"/>
  <c r="M516" i="7"/>
  <c r="L516" i="7"/>
  <c r="K516" i="7"/>
  <c r="I516" i="7"/>
  <c r="M515" i="7"/>
  <c r="L515" i="7"/>
  <c r="K515" i="7"/>
  <c r="I515" i="7"/>
  <c r="M514" i="7"/>
  <c r="L514" i="7"/>
  <c r="K514" i="7"/>
  <c r="I514" i="7"/>
  <c r="M512" i="7"/>
  <c r="L512" i="7"/>
  <c r="K512" i="7"/>
  <c r="I512" i="7"/>
  <c r="M510" i="7"/>
  <c r="L510" i="7"/>
  <c r="K510" i="7"/>
  <c r="I510" i="7"/>
  <c r="M509" i="7"/>
  <c r="L509" i="7"/>
  <c r="K509" i="7"/>
  <c r="I509" i="7"/>
  <c r="M508" i="7"/>
  <c r="L508" i="7"/>
  <c r="K508" i="7"/>
  <c r="I508" i="7"/>
  <c r="M506" i="7"/>
  <c r="L506" i="7"/>
  <c r="K506" i="7"/>
  <c r="I506" i="7"/>
  <c r="M504" i="7"/>
  <c r="L504" i="7"/>
  <c r="K504" i="7"/>
  <c r="I504" i="7"/>
  <c r="M499" i="7"/>
  <c r="L499" i="7"/>
  <c r="K499" i="7"/>
  <c r="I499" i="7"/>
  <c r="M496" i="7"/>
  <c r="L496" i="7"/>
  <c r="K496" i="7"/>
  <c r="I496" i="7"/>
  <c r="M495" i="7"/>
  <c r="L495" i="7"/>
  <c r="K495" i="7"/>
  <c r="I495" i="7"/>
  <c r="M494" i="7"/>
  <c r="L494" i="7"/>
  <c r="K494" i="7"/>
  <c r="I494" i="7"/>
  <c r="M493" i="7"/>
  <c r="L493" i="7"/>
  <c r="K493" i="7"/>
  <c r="I493" i="7"/>
  <c r="M490" i="7"/>
  <c r="L490" i="7"/>
  <c r="K490" i="7"/>
  <c r="I490" i="7"/>
  <c r="M489" i="7"/>
  <c r="L489" i="7"/>
  <c r="K489" i="7"/>
  <c r="I489" i="7"/>
  <c r="M488" i="7"/>
  <c r="L488" i="7"/>
  <c r="K488" i="7"/>
  <c r="I488" i="7"/>
  <c r="M487" i="7"/>
  <c r="L487" i="7"/>
  <c r="K487" i="7"/>
  <c r="I487" i="7"/>
  <c r="M486" i="7"/>
  <c r="L486" i="7"/>
  <c r="K486" i="7"/>
  <c r="I486" i="7"/>
  <c r="M485" i="7"/>
  <c r="L485" i="7"/>
  <c r="K485" i="7"/>
  <c r="I485" i="7"/>
  <c r="M484" i="7"/>
  <c r="L484" i="7"/>
  <c r="K484" i="7"/>
  <c r="I484" i="7"/>
  <c r="M483" i="7"/>
  <c r="L483" i="7"/>
  <c r="K483" i="7"/>
  <c r="I483" i="7"/>
  <c r="M482" i="7"/>
  <c r="L482" i="7"/>
  <c r="K482" i="7"/>
  <c r="I482" i="7"/>
  <c r="M481" i="7"/>
  <c r="L481" i="7"/>
  <c r="K481" i="7"/>
  <c r="I481" i="7"/>
  <c r="M479" i="7"/>
  <c r="L479" i="7"/>
  <c r="K479" i="7"/>
  <c r="I479" i="7"/>
  <c r="M477" i="7"/>
  <c r="L477" i="7"/>
  <c r="K477" i="7"/>
  <c r="I477" i="7"/>
  <c r="M476" i="7"/>
  <c r="L476" i="7"/>
  <c r="K476" i="7"/>
  <c r="I476" i="7"/>
  <c r="M473" i="7"/>
  <c r="L473" i="7"/>
  <c r="K473" i="7"/>
  <c r="I473" i="7"/>
  <c r="M472" i="7"/>
  <c r="L472" i="7"/>
  <c r="K472" i="7"/>
  <c r="I472" i="7"/>
  <c r="M471" i="7"/>
  <c r="L471" i="7"/>
  <c r="K471" i="7"/>
  <c r="I471" i="7"/>
  <c r="M470" i="7"/>
  <c r="L470" i="7"/>
  <c r="K470" i="7"/>
  <c r="I470" i="7"/>
  <c r="M469" i="7"/>
  <c r="L469" i="7"/>
  <c r="K469" i="7"/>
  <c r="I469" i="7"/>
  <c r="M468" i="7"/>
  <c r="L468" i="7"/>
  <c r="K468" i="7"/>
  <c r="I468" i="7"/>
  <c r="M467" i="7"/>
  <c r="L467" i="7"/>
  <c r="K467" i="7"/>
  <c r="I467" i="7"/>
  <c r="M465" i="7"/>
  <c r="L465" i="7"/>
  <c r="K465" i="7"/>
  <c r="I465" i="7"/>
  <c r="M464" i="7"/>
  <c r="L464" i="7"/>
  <c r="K464" i="7"/>
  <c r="I464" i="7"/>
  <c r="M462" i="7"/>
  <c r="L462" i="7"/>
  <c r="K462" i="7"/>
  <c r="I462" i="7"/>
  <c r="M461" i="7"/>
  <c r="L461" i="7"/>
  <c r="K461" i="7"/>
  <c r="I461" i="7"/>
  <c r="M458" i="7"/>
  <c r="L458" i="7"/>
  <c r="K458" i="7"/>
  <c r="I458" i="7"/>
  <c r="M457" i="7"/>
  <c r="L457" i="7"/>
  <c r="K457" i="7"/>
  <c r="I457" i="7"/>
  <c r="M453" i="7"/>
  <c r="L453" i="7"/>
  <c r="K453" i="7"/>
  <c r="I453" i="7"/>
  <c r="M452" i="7"/>
  <c r="L452" i="7"/>
  <c r="K452" i="7"/>
  <c r="I452" i="7"/>
  <c r="M451" i="7"/>
  <c r="L451" i="7"/>
  <c r="K451" i="7"/>
  <c r="I451" i="7"/>
  <c r="M450" i="7"/>
  <c r="L450" i="7"/>
  <c r="K450" i="7"/>
  <c r="I450" i="7"/>
  <c r="M449" i="7"/>
  <c r="L449" i="7"/>
  <c r="K449" i="7"/>
  <c r="I449" i="7"/>
  <c r="M448" i="7"/>
  <c r="L448" i="7"/>
  <c r="K448" i="7"/>
  <c r="I448" i="7"/>
  <c r="M447" i="7"/>
  <c r="L447" i="7"/>
  <c r="K447" i="7"/>
  <c r="I447" i="7"/>
  <c r="M446" i="7"/>
  <c r="L446" i="7"/>
  <c r="K446" i="7"/>
  <c r="I446" i="7"/>
  <c r="M445" i="7"/>
  <c r="L445" i="7"/>
  <c r="K445" i="7"/>
  <c r="I445" i="7"/>
  <c r="M443" i="7"/>
  <c r="L443" i="7"/>
  <c r="K443" i="7"/>
  <c r="I443" i="7"/>
  <c r="M440" i="7"/>
  <c r="L440" i="7"/>
  <c r="K440" i="7"/>
  <c r="I440" i="7"/>
  <c r="M439" i="7"/>
  <c r="L439" i="7"/>
  <c r="K439" i="7"/>
  <c r="I439" i="7"/>
  <c r="M438" i="7"/>
  <c r="L438" i="7"/>
  <c r="K438" i="7"/>
  <c r="I438" i="7"/>
  <c r="M437" i="7"/>
  <c r="L437" i="7"/>
  <c r="K437" i="7"/>
  <c r="I437" i="7"/>
  <c r="M433" i="7"/>
  <c r="L433" i="7"/>
  <c r="K433" i="7"/>
  <c r="I433" i="7"/>
  <c r="M432" i="7"/>
  <c r="L432" i="7"/>
  <c r="K432" i="7"/>
  <c r="I432" i="7"/>
  <c r="M431" i="7"/>
  <c r="L431" i="7"/>
  <c r="K431" i="7"/>
  <c r="I431" i="7"/>
  <c r="M429" i="7"/>
  <c r="L429" i="7"/>
  <c r="K429" i="7"/>
  <c r="I429" i="7"/>
  <c r="M428" i="7"/>
  <c r="L428" i="7"/>
  <c r="K428" i="7"/>
  <c r="I428" i="7"/>
  <c r="M422" i="7"/>
  <c r="L422" i="7"/>
  <c r="K422" i="7"/>
  <c r="I422" i="7"/>
  <c r="M420" i="7"/>
  <c r="L420" i="7"/>
  <c r="K420" i="7"/>
  <c r="I420" i="7"/>
  <c r="M419" i="7"/>
  <c r="L419" i="7"/>
  <c r="K419" i="7"/>
  <c r="I419" i="7"/>
  <c r="M418" i="7"/>
  <c r="L418" i="7"/>
  <c r="K418" i="7"/>
  <c r="I418" i="7"/>
  <c r="M417" i="7"/>
  <c r="L417" i="7"/>
  <c r="K417" i="7"/>
  <c r="I417" i="7"/>
  <c r="M416" i="7"/>
  <c r="L416" i="7"/>
  <c r="K416" i="7"/>
  <c r="I416" i="7"/>
  <c r="M415" i="7"/>
  <c r="L415" i="7"/>
  <c r="K415" i="7"/>
  <c r="I415" i="7"/>
  <c r="M413" i="7"/>
  <c r="L413" i="7"/>
  <c r="K413" i="7"/>
  <c r="I413" i="7"/>
  <c r="M412" i="7"/>
  <c r="L412" i="7"/>
  <c r="K412" i="7"/>
  <c r="I412" i="7"/>
  <c r="M410" i="7"/>
  <c r="L410" i="7"/>
  <c r="K410" i="7"/>
  <c r="I410" i="7"/>
  <c r="M409" i="7"/>
  <c r="L409" i="7"/>
  <c r="K409" i="7"/>
  <c r="I409" i="7"/>
  <c r="M408" i="7"/>
  <c r="L408" i="7"/>
  <c r="K408" i="7"/>
  <c r="I408" i="7"/>
  <c r="M407" i="7"/>
  <c r="L407" i="7"/>
  <c r="K407" i="7"/>
  <c r="I407" i="7"/>
  <c r="M405" i="7"/>
  <c r="L405" i="7"/>
  <c r="K405" i="7"/>
  <c r="I405" i="7"/>
  <c r="M403" i="7"/>
  <c r="L403" i="7"/>
  <c r="K403" i="7"/>
  <c r="I403" i="7"/>
  <c r="M402" i="7"/>
  <c r="L402" i="7"/>
  <c r="K402" i="7"/>
  <c r="I402" i="7"/>
  <c r="M400" i="7"/>
  <c r="L400" i="7"/>
  <c r="K400" i="7"/>
  <c r="I400" i="7"/>
  <c r="M399" i="7"/>
  <c r="L399" i="7"/>
  <c r="K399" i="7"/>
  <c r="I399" i="7"/>
  <c r="M397" i="7"/>
  <c r="L397" i="7"/>
  <c r="K397" i="7"/>
  <c r="I397" i="7"/>
  <c r="M395" i="7"/>
  <c r="L395" i="7"/>
  <c r="K395" i="7"/>
  <c r="I395" i="7"/>
  <c r="M393" i="7"/>
  <c r="L393" i="7"/>
  <c r="K393" i="7"/>
  <c r="I393" i="7"/>
  <c r="M391" i="7"/>
  <c r="L391" i="7"/>
  <c r="K391" i="7"/>
  <c r="I391" i="7"/>
  <c r="M390" i="7"/>
  <c r="L390" i="7"/>
  <c r="K390" i="7"/>
  <c r="I390" i="7"/>
  <c r="M389" i="7"/>
  <c r="L389" i="7"/>
  <c r="K389" i="7"/>
  <c r="I389" i="7"/>
  <c r="M388" i="7"/>
  <c r="L388" i="7"/>
  <c r="K388" i="7"/>
  <c r="I388" i="7"/>
  <c r="M387" i="7"/>
  <c r="L387" i="7"/>
  <c r="K387" i="7"/>
  <c r="I387" i="7"/>
  <c r="M383" i="7"/>
  <c r="L383" i="7"/>
  <c r="K383" i="7"/>
  <c r="I383" i="7"/>
  <c r="M380" i="7"/>
  <c r="L380" i="7"/>
  <c r="K380" i="7"/>
  <c r="I380" i="7"/>
  <c r="M379" i="7"/>
  <c r="L379" i="7"/>
  <c r="K379" i="7"/>
  <c r="I379" i="7"/>
  <c r="M378" i="7"/>
  <c r="L378" i="7"/>
  <c r="K378" i="7"/>
  <c r="I378" i="7"/>
  <c r="M377" i="7"/>
  <c r="L377" i="7"/>
  <c r="K377" i="7"/>
  <c r="I377" i="7"/>
  <c r="M376" i="7"/>
  <c r="L376" i="7"/>
  <c r="K376" i="7"/>
  <c r="I376" i="7"/>
  <c r="M375" i="7"/>
  <c r="L375" i="7"/>
  <c r="K375" i="7"/>
  <c r="I375" i="7"/>
  <c r="M374" i="7"/>
  <c r="L374" i="7"/>
  <c r="K374" i="7"/>
  <c r="J374" i="7"/>
  <c r="I374" i="7"/>
  <c r="M373" i="7"/>
  <c r="L373" i="7"/>
  <c r="K373" i="7"/>
  <c r="I373" i="7"/>
  <c r="M372" i="7"/>
  <c r="L372" i="7"/>
  <c r="K372" i="7"/>
  <c r="I372" i="7"/>
  <c r="M370" i="7"/>
  <c r="L370" i="7"/>
  <c r="K370" i="7"/>
  <c r="I370" i="7"/>
  <c r="M369" i="7"/>
  <c r="L369" i="7"/>
  <c r="K369" i="7"/>
  <c r="I369" i="7"/>
  <c r="M368" i="7"/>
  <c r="L368" i="7"/>
  <c r="K368" i="7"/>
  <c r="I368" i="7"/>
  <c r="M366" i="7"/>
  <c r="L366" i="7"/>
  <c r="K366" i="7"/>
  <c r="I366" i="7"/>
  <c r="M365" i="7"/>
  <c r="L365" i="7"/>
  <c r="K365" i="7"/>
  <c r="I365" i="7"/>
  <c r="M364" i="7"/>
  <c r="L364" i="7"/>
  <c r="K364" i="7"/>
  <c r="I364" i="7"/>
  <c r="M362" i="7"/>
  <c r="L362" i="7"/>
  <c r="K362" i="7"/>
  <c r="I362" i="7"/>
  <c r="M360" i="7"/>
  <c r="L360" i="7"/>
  <c r="K360" i="7"/>
  <c r="I360" i="7"/>
  <c r="M359" i="7"/>
  <c r="L359" i="7"/>
  <c r="K359" i="7"/>
  <c r="I359" i="7"/>
  <c r="M356" i="7"/>
  <c r="L356" i="7"/>
  <c r="K356" i="7"/>
  <c r="I356" i="7"/>
  <c r="M355" i="7"/>
  <c r="L355" i="7"/>
  <c r="K355" i="7"/>
  <c r="I355" i="7"/>
  <c r="M353" i="7"/>
  <c r="L353" i="7"/>
  <c r="K353" i="7"/>
  <c r="I353" i="7"/>
  <c r="M352" i="7"/>
  <c r="L352" i="7"/>
  <c r="K352" i="7"/>
  <c r="I352" i="7"/>
  <c r="M351" i="7"/>
  <c r="L351" i="7"/>
  <c r="K351" i="7"/>
  <c r="I351" i="7"/>
  <c r="M350" i="7"/>
  <c r="L350" i="7"/>
  <c r="K350" i="7"/>
  <c r="I350" i="7"/>
  <c r="M347" i="7"/>
  <c r="L347" i="7"/>
  <c r="K347" i="7"/>
  <c r="I347" i="7"/>
  <c r="M346" i="7"/>
  <c r="L346" i="7"/>
  <c r="K346" i="7"/>
  <c r="I346" i="7"/>
  <c r="M345" i="7"/>
  <c r="L345" i="7"/>
  <c r="K345" i="7"/>
  <c r="I345" i="7"/>
  <c r="M343" i="7"/>
  <c r="L343" i="7"/>
  <c r="K343" i="7"/>
  <c r="I343" i="7"/>
  <c r="M338" i="7"/>
  <c r="L338" i="7"/>
  <c r="K338" i="7"/>
  <c r="I338" i="7"/>
  <c r="M337" i="7"/>
  <c r="L337" i="7"/>
  <c r="K337" i="7"/>
  <c r="I337" i="7"/>
  <c r="M334" i="7"/>
  <c r="L334" i="7"/>
  <c r="K334" i="7"/>
  <c r="I334" i="7"/>
  <c r="M332" i="7"/>
  <c r="L332" i="7"/>
  <c r="K332" i="7"/>
  <c r="I332" i="7"/>
  <c r="M331" i="7"/>
  <c r="L331" i="7"/>
  <c r="K331" i="7"/>
  <c r="I331" i="7"/>
  <c r="M330" i="7"/>
  <c r="L330" i="7"/>
  <c r="K330" i="7"/>
  <c r="J330" i="7"/>
  <c r="I330" i="7"/>
  <c r="M329" i="7"/>
  <c r="L329" i="7"/>
  <c r="K329" i="7"/>
  <c r="I329" i="7"/>
  <c r="M327" i="7"/>
  <c r="L327" i="7"/>
  <c r="K327" i="7"/>
  <c r="I327" i="7"/>
  <c r="M323" i="7"/>
  <c r="L323" i="7"/>
  <c r="K323" i="7"/>
  <c r="I323" i="7"/>
  <c r="M320" i="7"/>
  <c r="L320" i="7"/>
  <c r="K320" i="7"/>
  <c r="I320" i="7"/>
  <c r="M318" i="7"/>
  <c r="L318" i="7"/>
  <c r="K318" i="7"/>
  <c r="I318" i="7"/>
  <c r="M317" i="7"/>
  <c r="L317" i="7"/>
  <c r="K317" i="7"/>
  <c r="I317" i="7"/>
  <c r="M315" i="7"/>
  <c r="L315" i="7"/>
  <c r="K315" i="7"/>
  <c r="I315" i="7"/>
  <c r="M314" i="7"/>
  <c r="L314" i="7"/>
  <c r="K314" i="7"/>
  <c r="I314" i="7"/>
  <c r="M313" i="7"/>
  <c r="L313" i="7"/>
  <c r="K313" i="7"/>
  <c r="I313" i="7"/>
  <c r="M312" i="7"/>
  <c r="L312" i="7"/>
  <c r="K312" i="7"/>
  <c r="I312" i="7"/>
  <c r="M309" i="7"/>
  <c r="L309" i="7"/>
  <c r="K309" i="7"/>
  <c r="I309" i="7"/>
  <c r="M308" i="7"/>
  <c r="L308" i="7"/>
  <c r="K308" i="7"/>
  <c r="I308" i="7"/>
  <c r="M307" i="7"/>
  <c r="L307" i="7"/>
  <c r="K307" i="7"/>
  <c r="I307" i="7"/>
  <c r="M306" i="7"/>
  <c r="L306" i="7"/>
  <c r="K306" i="7"/>
  <c r="I306" i="7"/>
  <c r="M305" i="7"/>
  <c r="L305" i="7"/>
  <c r="K305" i="7"/>
  <c r="I305" i="7"/>
  <c r="M304" i="7"/>
  <c r="L304" i="7"/>
  <c r="K304" i="7"/>
  <c r="I304" i="7"/>
  <c r="M303" i="7"/>
  <c r="L303" i="7"/>
  <c r="K303" i="7"/>
  <c r="I303" i="7"/>
  <c r="M302" i="7"/>
  <c r="L302" i="7"/>
  <c r="K302" i="7"/>
  <c r="I302" i="7"/>
  <c r="M300" i="7"/>
  <c r="L300" i="7"/>
  <c r="K300" i="7"/>
  <c r="I300" i="7"/>
  <c r="M297" i="7"/>
  <c r="L297" i="7"/>
  <c r="K297" i="7"/>
  <c r="I297" i="7"/>
  <c r="M295" i="7"/>
  <c r="L295" i="7"/>
  <c r="K295" i="7"/>
  <c r="I295" i="7"/>
  <c r="M286" i="7"/>
  <c r="L286" i="7"/>
  <c r="K286" i="7"/>
  <c r="J286" i="7"/>
  <c r="I286" i="7"/>
  <c r="M285" i="7"/>
  <c r="L285" i="7"/>
  <c r="K285" i="7"/>
  <c r="I285" i="7"/>
  <c r="M284" i="7"/>
  <c r="L284" i="7"/>
  <c r="K284" i="7"/>
  <c r="I284" i="7"/>
  <c r="M283" i="7"/>
  <c r="L283" i="7"/>
  <c r="K283" i="7"/>
  <c r="I283" i="7"/>
  <c r="M282" i="7"/>
  <c r="L282" i="7"/>
  <c r="K282" i="7"/>
  <c r="I282" i="7"/>
  <c r="M280" i="7"/>
  <c r="L280" i="7"/>
  <c r="K280" i="7"/>
  <c r="I280" i="7"/>
  <c r="M278" i="7"/>
  <c r="L278" i="7"/>
  <c r="K278" i="7"/>
  <c r="I278" i="7"/>
  <c r="M276" i="7"/>
  <c r="L276" i="7"/>
  <c r="K276" i="7"/>
  <c r="I276" i="7"/>
  <c r="M273" i="7"/>
  <c r="L273" i="7"/>
  <c r="K273" i="7"/>
  <c r="I273" i="7"/>
  <c r="M272" i="7"/>
  <c r="L272" i="7"/>
  <c r="K272" i="7"/>
  <c r="I272" i="7"/>
  <c r="M271" i="7"/>
  <c r="L271" i="7"/>
  <c r="K271" i="7"/>
  <c r="I271" i="7"/>
  <c r="M270" i="7"/>
  <c r="L270" i="7"/>
  <c r="K270" i="7"/>
  <c r="I270" i="7"/>
  <c r="M269" i="7"/>
  <c r="L269" i="7"/>
  <c r="K269" i="7"/>
  <c r="I269" i="7"/>
  <c r="M266" i="7"/>
  <c r="L266" i="7"/>
  <c r="K266" i="7"/>
  <c r="I266" i="7"/>
  <c r="M265" i="7"/>
  <c r="L265" i="7"/>
  <c r="K265" i="7"/>
  <c r="I265" i="7"/>
  <c r="M263" i="7"/>
  <c r="L263" i="7"/>
  <c r="K263" i="7"/>
  <c r="I263" i="7"/>
  <c r="M262" i="7"/>
  <c r="L262" i="7"/>
  <c r="K262" i="7"/>
  <c r="I262" i="7"/>
  <c r="M261" i="7"/>
  <c r="L261" i="7"/>
  <c r="K261" i="7"/>
  <c r="I261" i="7"/>
  <c r="M260" i="7"/>
  <c r="L260" i="7"/>
  <c r="K260" i="7"/>
  <c r="I260" i="7"/>
  <c r="M257" i="7"/>
  <c r="L257" i="7"/>
  <c r="K257" i="7"/>
  <c r="I257" i="7"/>
  <c r="M255" i="7"/>
  <c r="L255" i="7"/>
  <c r="K255" i="7"/>
  <c r="I255" i="7"/>
  <c r="M254" i="7"/>
  <c r="L254" i="7"/>
  <c r="K254" i="7"/>
  <c r="I254" i="7"/>
  <c r="M253" i="7"/>
  <c r="L253" i="7"/>
  <c r="K253" i="7"/>
  <c r="I253" i="7"/>
  <c r="M252" i="7"/>
  <c r="L252" i="7"/>
  <c r="K252" i="7"/>
  <c r="I252" i="7"/>
  <c r="M250" i="7"/>
  <c r="L250" i="7"/>
  <c r="K250" i="7"/>
  <c r="I250" i="7"/>
  <c r="M249" i="7"/>
  <c r="L249" i="7"/>
  <c r="K249" i="7"/>
  <c r="I249" i="7"/>
  <c r="M248" i="7"/>
  <c r="L248" i="7"/>
  <c r="K248" i="7"/>
  <c r="I248" i="7"/>
  <c r="M247" i="7"/>
  <c r="L247" i="7"/>
  <c r="K247" i="7"/>
  <c r="I247" i="7"/>
  <c r="M246" i="7"/>
  <c r="L246" i="7"/>
  <c r="K246" i="7"/>
  <c r="I246" i="7"/>
  <c r="M245" i="7"/>
  <c r="L245" i="7"/>
  <c r="K245" i="7"/>
  <c r="I245" i="7"/>
  <c r="M244" i="7"/>
  <c r="L244" i="7"/>
  <c r="K244" i="7"/>
  <c r="I244" i="7"/>
  <c r="M242" i="7"/>
  <c r="L242" i="7"/>
  <c r="K242" i="7"/>
  <c r="I242" i="7"/>
  <c r="M241" i="7"/>
  <c r="L241" i="7"/>
  <c r="K241" i="7"/>
  <c r="I241" i="7"/>
  <c r="M240" i="7"/>
  <c r="L240" i="7"/>
  <c r="K240" i="7"/>
  <c r="I240" i="7"/>
  <c r="M239" i="7"/>
  <c r="L239" i="7"/>
  <c r="K239" i="7"/>
  <c r="I239" i="7"/>
  <c r="M238" i="7"/>
  <c r="L238" i="7"/>
  <c r="K238" i="7"/>
  <c r="I238" i="7"/>
  <c r="M236" i="7"/>
  <c r="L236" i="7"/>
  <c r="K236" i="7"/>
  <c r="I236" i="7"/>
  <c r="M235" i="7"/>
  <c r="L235" i="7"/>
  <c r="K235" i="7"/>
  <c r="I235" i="7"/>
  <c r="M234" i="7"/>
  <c r="L234" i="7"/>
  <c r="K234" i="7"/>
  <c r="I234" i="7"/>
  <c r="M232" i="7"/>
  <c r="L232" i="7"/>
  <c r="K232" i="7"/>
  <c r="I232" i="7"/>
  <c r="M228" i="7"/>
  <c r="L228" i="7"/>
  <c r="K228" i="7"/>
  <c r="I228" i="7"/>
  <c r="M227" i="7"/>
  <c r="L227" i="7"/>
  <c r="K227" i="7"/>
  <c r="I227" i="7"/>
  <c r="M226" i="7"/>
  <c r="L226" i="7"/>
  <c r="K226" i="7"/>
  <c r="I226" i="7"/>
  <c r="M225" i="7"/>
  <c r="L225" i="7"/>
  <c r="K225" i="7"/>
  <c r="I225" i="7"/>
  <c r="M223" i="7"/>
  <c r="L223" i="7"/>
  <c r="K223" i="7"/>
  <c r="I223" i="7"/>
  <c r="M221" i="7"/>
  <c r="L221" i="7"/>
  <c r="K221" i="7"/>
  <c r="I221" i="7"/>
  <c r="M219" i="7"/>
  <c r="L219" i="7"/>
  <c r="K219" i="7"/>
  <c r="I219" i="7"/>
  <c r="M218" i="7"/>
  <c r="L218" i="7"/>
  <c r="K218" i="7"/>
  <c r="I218" i="7"/>
  <c r="M216" i="7"/>
  <c r="L216" i="7"/>
  <c r="K216" i="7"/>
  <c r="I216" i="7"/>
  <c r="M214" i="7"/>
  <c r="L214" i="7"/>
  <c r="K214" i="7"/>
  <c r="I214" i="7"/>
  <c r="M213" i="7"/>
  <c r="L213" i="7"/>
  <c r="K213" i="7"/>
  <c r="I213" i="7"/>
  <c r="M212" i="7"/>
  <c r="L212" i="7"/>
  <c r="K212" i="7"/>
  <c r="I212" i="7"/>
  <c r="M209" i="7"/>
  <c r="L209" i="7"/>
  <c r="K209" i="7"/>
  <c r="I209" i="7"/>
  <c r="M208" i="7"/>
  <c r="L208" i="7"/>
  <c r="K208" i="7"/>
  <c r="I208" i="7"/>
  <c r="M207" i="7"/>
  <c r="L207" i="7"/>
  <c r="K207" i="7"/>
  <c r="I207" i="7"/>
  <c r="M206" i="7"/>
  <c r="L206" i="7"/>
  <c r="K206" i="7"/>
  <c r="I206" i="7"/>
  <c r="M204" i="7"/>
  <c r="L204" i="7"/>
  <c r="K204" i="7"/>
  <c r="I204" i="7"/>
  <c r="M202" i="7"/>
  <c r="L202" i="7"/>
  <c r="K202" i="7"/>
  <c r="I202" i="7"/>
  <c r="M200" i="7"/>
  <c r="L200" i="7"/>
  <c r="K200" i="7"/>
  <c r="I200" i="7"/>
  <c r="M199" i="7"/>
  <c r="L199" i="7"/>
  <c r="K199" i="7"/>
  <c r="I199" i="7"/>
  <c r="M195" i="7"/>
  <c r="L195" i="7"/>
  <c r="K195" i="7"/>
  <c r="I195" i="7"/>
  <c r="M194" i="7"/>
  <c r="L194" i="7"/>
  <c r="K194" i="7"/>
  <c r="I194" i="7"/>
  <c r="M192" i="7"/>
  <c r="L192" i="7"/>
  <c r="K192" i="7"/>
  <c r="I192" i="7"/>
  <c r="M191" i="7"/>
  <c r="L191" i="7"/>
  <c r="K191" i="7"/>
  <c r="I191" i="7"/>
  <c r="M187" i="7"/>
  <c r="L187" i="7"/>
  <c r="K187" i="7"/>
  <c r="I187" i="7"/>
  <c r="M185" i="7"/>
  <c r="L185" i="7"/>
  <c r="K185" i="7"/>
  <c r="I185" i="7"/>
  <c r="M182" i="7"/>
  <c r="L182" i="7"/>
  <c r="K182" i="7"/>
  <c r="I182" i="7"/>
  <c r="M181" i="7"/>
  <c r="L181" i="7"/>
  <c r="K181" i="7"/>
  <c r="I181" i="7"/>
  <c r="M180" i="7"/>
  <c r="L180" i="7"/>
  <c r="K180" i="7"/>
  <c r="I180" i="7"/>
  <c r="M179" i="7"/>
  <c r="L179" i="7"/>
  <c r="K179" i="7"/>
  <c r="I179" i="7"/>
  <c r="M178" i="7"/>
  <c r="L178" i="7"/>
  <c r="K178" i="7"/>
  <c r="I178" i="7"/>
  <c r="M177" i="7"/>
  <c r="L177" i="7"/>
  <c r="K177" i="7"/>
  <c r="I177" i="7"/>
  <c r="M176" i="7"/>
  <c r="L176" i="7"/>
  <c r="K176" i="7"/>
  <c r="I176" i="7"/>
  <c r="M174" i="7"/>
  <c r="L174" i="7"/>
  <c r="K174" i="7"/>
  <c r="I174" i="7"/>
  <c r="M173" i="7"/>
  <c r="L173" i="7"/>
  <c r="K173" i="7"/>
  <c r="I173" i="7"/>
  <c r="M172" i="7"/>
  <c r="L172" i="7"/>
  <c r="K172" i="7"/>
  <c r="J172" i="7"/>
  <c r="I172" i="7"/>
  <c r="M171" i="7"/>
  <c r="L171" i="7"/>
  <c r="K171" i="7"/>
  <c r="I171" i="7"/>
  <c r="M168" i="7"/>
  <c r="L168" i="7"/>
  <c r="K168" i="7"/>
  <c r="I168" i="7"/>
  <c r="M164" i="7"/>
  <c r="L164" i="7"/>
  <c r="K164" i="7"/>
  <c r="I164" i="7"/>
  <c r="M162" i="7"/>
  <c r="L162" i="7"/>
  <c r="K162" i="7"/>
  <c r="I162" i="7"/>
  <c r="M161" i="7"/>
  <c r="L161" i="7"/>
  <c r="K161" i="7"/>
  <c r="I161" i="7"/>
  <c r="M160" i="7"/>
  <c r="L160" i="7"/>
  <c r="K160" i="7"/>
  <c r="I160" i="7"/>
  <c r="M156" i="7"/>
  <c r="L156" i="7"/>
  <c r="K156" i="7"/>
  <c r="J156" i="7"/>
  <c r="I156" i="7"/>
  <c r="M155" i="7"/>
  <c r="L155" i="7"/>
  <c r="K155" i="7"/>
  <c r="I155" i="7"/>
  <c r="M154" i="7"/>
  <c r="L154" i="7"/>
  <c r="K154" i="7"/>
  <c r="J154" i="7"/>
  <c r="I154" i="7"/>
  <c r="M153" i="7"/>
  <c r="L153" i="7"/>
  <c r="K153" i="7"/>
  <c r="I153" i="7"/>
  <c r="M152" i="7"/>
  <c r="L152" i="7"/>
  <c r="K152" i="7"/>
  <c r="I152" i="7"/>
  <c r="M151" i="7"/>
  <c r="L151" i="7"/>
  <c r="K151" i="7"/>
  <c r="I151" i="7"/>
  <c r="M150" i="7"/>
  <c r="L150" i="7"/>
  <c r="K150" i="7"/>
  <c r="J150" i="7"/>
  <c r="I150" i="7"/>
  <c r="M149" i="7"/>
  <c r="L149" i="7"/>
  <c r="K149" i="7"/>
  <c r="I149" i="7"/>
  <c r="M148" i="7"/>
  <c r="L148" i="7"/>
  <c r="K148" i="7"/>
  <c r="I148" i="7"/>
  <c r="M147" i="7"/>
  <c r="L147" i="7"/>
  <c r="K147" i="7"/>
  <c r="I147" i="7"/>
  <c r="M146" i="7"/>
  <c r="L146" i="7"/>
  <c r="K146" i="7"/>
  <c r="I146" i="7"/>
  <c r="M143" i="7"/>
  <c r="L143" i="7"/>
  <c r="K143" i="7"/>
  <c r="I143" i="7"/>
  <c r="M142" i="7"/>
  <c r="L142" i="7"/>
  <c r="K142" i="7"/>
  <c r="I142" i="7"/>
  <c r="M141" i="7"/>
  <c r="L141" i="7"/>
  <c r="K141" i="7"/>
  <c r="I141" i="7"/>
  <c r="M140" i="7"/>
  <c r="L140" i="7"/>
  <c r="K140" i="7"/>
  <c r="I140" i="7"/>
  <c r="M139" i="7"/>
  <c r="L139" i="7"/>
  <c r="K139" i="7"/>
  <c r="J139" i="7"/>
  <c r="I139" i="7"/>
  <c r="M138" i="7"/>
  <c r="L138" i="7"/>
  <c r="K138" i="7"/>
  <c r="I138" i="7"/>
  <c r="M136" i="7"/>
  <c r="L136" i="7"/>
  <c r="K136" i="7"/>
  <c r="I136" i="7"/>
  <c r="M135" i="7"/>
  <c r="L135" i="7"/>
  <c r="K135" i="7"/>
  <c r="I135" i="7"/>
  <c r="M132" i="7"/>
  <c r="L132" i="7"/>
  <c r="K132" i="7"/>
  <c r="I132" i="7"/>
  <c r="M131" i="7"/>
  <c r="L131" i="7"/>
  <c r="K131" i="7"/>
  <c r="I131" i="7"/>
  <c r="M129" i="7"/>
  <c r="L129" i="7"/>
  <c r="K129" i="7"/>
  <c r="I129" i="7"/>
  <c r="M128" i="7"/>
  <c r="L128" i="7"/>
  <c r="K128" i="7"/>
  <c r="I128" i="7"/>
  <c r="M127" i="7"/>
  <c r="L127" i="7"/>
  <c r="K127" i="7"/>
  <c r="J127" i="7"/>
  <c r="I127" i="7"/>
  <c r="M126" i="7"/>
  <c r="L126" i="7"/>
  <c r="K126" i="7"/>
  <c r="I126" i="7"/>
  <c r="M124" i="7"/>
  <c r="L124" i="7"/>
  <c r="K124" i="7"/>
  <c r="I124" i="7"/>
  <c r="M121" i="7"/>
  <c r="L121" i="7"/>
  <c r="K121" i="7"/>
  <c r="I121" i="7"/>
  <c r="M120" i="7"/>
  <c r="L120" i="7"/>
  <c r="K120" i="7"/>
  <c r="I120" i="7"/>
  <c r="M119" i="7"/>
  <c r="L119" i="7"/>
  <c r="K119" i="7"/>
  <c r="J119" i="7"/>
  <c r="I119" i="7"/>
  <c r="M118" i="7"/>
  <c r="L118" i="7"/>
  <c r="K118" i="7"/>
  <c r="I118" i="7"/>
  <c r="M117" i="7"/>
  <c r="L117" i="7"/>
  <c r="K117" i="7"/>
  <c r="I117" i="7"/>
  <c r="M116" i="7"/>
  <c r="L116" i="7"/>
  <c r="K116" i="7"/>
  <c r="I116" i="7"/>
  <c r="M112" i="7"/>
  <c r="L112" i="7"/>
  <c r="K112" i="7"/>
  <c r="I112" i="7"/>
  <c r="M110" i="7"/>
  <c r="L110" i="7"/>
  <c r="K110" i="7"/>
  <c r="I110" i="7"/>
  <c r="M108" i="7"/>
  <c r="L108" i="7"/>
  <c r="K108" i="7"/>
  <c r="J108" i="7"/>
  <c r="I108" i="7"/>
  <c r="M106" i="7"/>
  <c r="L106" i="7"/>
  <c r="K106" i="7"/>
  <c r="I106" i="7"/>
  <c r="M104" i="7"/>
  <c r="L104" i="7"/>
  <c r="K104" i="7"/>
  <c r="J104" i="7"/>
  <c r="I104" i="7"/>
  <c r="M102" i="7"/>
  <c r="L102" i="7"/>
  <c r="K102" i="7"/>
  <c r="I102" i="7"/>
  <c r="M100" i="7"/>
  <c r="L100" i="7"/>
  <c r="K100" i="7"/>
  <c r="I100" i="7"/>
  <c r="M99" i="7"/>
  <c r="L99" i="7"/>
  <c r="K99" i="7"/>
  <c r="I99" i="7"/>
  <c r="M98" i="7"/>
  <c r="L98" i="7"/>
  <c r="K98" i="7"/>
  <c r="I98" i="7"/>
  <c r="M97" i="7"/>
  <c r="L97" i="7"/>
  <c r="K97" i="7"/>
  <c r="I97" i="7"/>
  <c r="M95" i="7"/>
  <c r="L95" i="7"/>
  <c r="K95" i="7"/>
  <c r="I95" i="7"/>
  <c r="M93" i="7"/>
  <c r="L93" i="7"/>
  <c r="K93" i="7"/>
  <c r="J93" i="7"/>
  <c r="I93" i="7"/>
  <c r="M92" i="7"/>
  <c r="L92" i="7"/>
  <c r="K92" i="7"/>
  <c r="I92" i="7"/>
  <c r="M90" i="7"/>
  <c r="L90" i="7"/>
  <c r="K90" i="7"/>
  <c r="I90" i="7"/>
  <c r="M85" i="7"/>
  <c r="L85" i="7"/>
  <c r="K85" i="7"/>
  <c r="I85" i="7"/>
  <c r="M84" i="7"/>
  <c r="L84" i="7"/>
  <c r="K84" i="7"/>
  <c r="I84" i="7"/>
  <c r="M79" i="7"/>
  <c r="L79" i="7"/>
  <c r="K79" i="7"/>
  <c r="I79" i="7"/>
  <c r="M78" i="7"/>
  <c r="L78" i="7"/>
  <c r="K78" i="7"/>
  <c r="I78" i="7"/>
  <c r="M77" i="7"/>
  <c r="L77" i="7"/>
  <c r="K77" i="7"/>
  <c r="I77" i="7"/>
  <c r="M76" i="7"/>
  <c r="L76" i="7"/>
  <c r="K76" i="7"/>
  <c r="I76" i="7"/>
  <c r="M75" i="7"/>
  <c r="L75" i="7"/>
  <c r="K75" i="7"/>
  <c r="I75" i="7"/>
  <c r="M73" i="7"/>
  <c r="L73" i="7"/>
  <c r="K73" i="7"/>
  <c r="I73" i="7"/>
  <c r="M71" i="7"/>
  <c r="L71" i="7"/>
  <c r="K71" i="7"/>
  <c r="I71" i="7"/>
  <c r="M70" i="7"/>
  <c r="L70" i="7"/>
  <c r="K70" i="7"/>
  <c r="I70" i="7"/>
  <c r="M69" i="7"/>
  <c r="L69" i="7"/>
  <c r="K69" i="7"/>
  <c r="I69" i="7"/>
  <c r="M68" i="7"/>
  <c r="L68" i="7"/>
  <c r="K68" i="7"/>
  <c r="I68" i="7"/>
  <c r="M64" i="7"/>
  <c r="L64" i="7"/>
  <c r="K64" i="7"/>
  <c r="J64" i="7"/>
  <c r="I64" i="7"/>
  <c r="M63" i="7"/>
  <c r="L63" i="7"/>
  <c r="K63" i="7"/>
  <c r="I63" i="7"/>
  <c r="M62" i="7"/>
  <c r="L62" i="7"/>
  <c r="K62" i="7"/>
  <c r="I62" i="7"/>
  <c r="M60" i="7"/>
  <c r="L60" i="7"/>
  <c r="K60" i="7"/>
  <c r="I60" i="7"/>
  <c r="M59" i="7"/>
  <c r="L59" i="7"/>
  <c r="K59" i="7"/>
  <c r="I59" i="7"/>
  <c r="M58" i="7"/>
  <c r="L58" i="7"/>
  <c r="K58" i="7"/>
  <c r="I58" i="7"/>
  <c r="M57" i="7"/>
  <c r="L57" i="7"/>
  <c r="K57" i="7"/>
  <c r="I57" i="7"/>
  <c r="M56" i="7"/>
  <c r="L56" i="7"/>
  <c r="K56" i="7"/>
  <c r="I56" i="7"/>
  <c r="M54" i="7"/>
  <c r="L54" i="7"/>
  <c r="K54" i="7"/>
  <c r="I54" i="7"/>
  <c r="M53" i="7"/>
  <c r="L53" i="7"/>
  <c r="K53" i="7"/>
  <c r="J53" i="7"/>
  <c r="I53" i="7"/>
  <c r="M52" i="7"/>
  <c r="L52" i="7"/>
  <c r="K52" i="7"/>
  <c r="I52" i="7"/>
  <c r="M51" i="7"/>
  <c r="L51" i="7"/>
  <c r="K51" i="7"/>
  <c r="I51" i="7"/>
  <c r="M50" i="7"/>
  <c r="L50" i="7"/>
  <c r="K50" i="7"/>
  <c r="I50" i="7"/>
  <c r="M49" i="7"/>
  <c r="L49" i="7"/>
  <c r="K49" i="7"/>
  <c r="I49" i="7"/>
  <c r="M48" i="7"/>
  <c r="L48" i="7"/>
  <c r="K48" i="7"/>
  <c r="I48" i="7"/>
  <c r="M47" i="7"/>
  <c r="L47" i="7"/>
  <c r="K47" i="7"/>
  <c r="I47" i="7"/>
  <c r="M46" i="7"/>
  <c r="L46" i="7"/>
  <c r="K46" i="7"/>
  <c r="I46" i="7"/>
  <c r="M44" i="7"/>
  <c r="L44" i="7"/>
  <c r="K44" i="7"/>
  <c r="I44" i="7"/>
  <c r="M42" i="7"/>
  <c r="L42" i="7"/>
  <c r="K42" i="7"/>
  <c r="I42" i="7"/>
  <c r="M40" i="7"/>
  <c r="L40" i="7"/>
  <c r="K40" i="7"/>
  <c r="I40" i="7"/>
  <c r="M39" i="7"/>
  <c r="L39" i="7"/>
  <c r="K39" i="7"/>
  <c r="I39" i="7"/>
  <c r="M38" i="7"/>
  <c r="L38" i="7"/>
  <c r="K38" i="7"/>
  <c r="I38" i="7"/>
  <c r="M37" i="7"/>
  <c r="L37" i="7"/>
  <c r="K37" i="7"/>
  <c r="I37" i="7"/>
  <c r="M33" i="7"/>
  <c r="L33" i="7"/>
  <c r="K33" i="7"/>
  <c r="I33" i="7"/>
  <c r="M32" i="7"/>
  <c r="L32" i="7"/>
  <c r="K32" i="7"/>
  <c r="I32" i="7"/>
  <c r="M31" i="7"/>
  <c r="L31" i="7"/>
  <c r="K31" i="7"/>
  <c r="I31" i="7"/>
  <c r="M29" i="7"/>
  <c r="L29" i="7"/>
  <c r="K29" i="7"/>
  <c r="I29" i="7"/>
  <c r="M28" i="7"/>
  <c r="L28" i="7"/>
  <c r="K28" i="7"/>
  <c r="J28" i="7"/>
  <c r="I28" i="7"/>
  <c r="M27" i="7"/>
  <c r="L27" i="7"/>
  <c r="K27" i="7"/>
  <c r="J27" i="7"/>
  <c r="I27" i="7"/>
  <c r="M26" i="7"/>
  <c r="L26" i="7"/>
  <c r="K26" i="7"/>
  <c r="I26" i="7"/>
  <c r="M25" i="7"/>
  <c r="L25" i="7"/>
  <c r="K25" i="7"/>
  <c r="I25" i="7"/>
  <c r="M24" i="7"/>
  <c r="L24" i="7"/>
  <c r="K24" i="7"/>
  <c r="I24" i="7"/>
  <c r="M23" i="7"/>
  <c r="L23" i="7"/>
  <c r="K23" i="7"/>
  <c r="I23" i="7"/>
  <c r="M21" i="7"/>
  <c r="L21" i="7"/>
  <c r="K21" i="7"/>
  <c r="I21" i="7"/>
  <c r="M20" i="7"/>
  <c r="L20" i="7"/>
  <c r="K20" i="7"/>
  <c r="I20" i="7"/>
  <c r="M19" i="7"/>
  <c r="L19" i="7"/>
  <c r="K19" i="7"/>
  <c r="I19" i="7"/>
  <c r="M18" i="7"/>
  <c r="L18" i="7"/>
  <c r="K18" i="7"/>
  <c r="I18" i="7"/>
  <c r="M17" i="7"/>
  <c r="L17" i="7"/>
  <c r="K17" i="7"/>
  <c r="I17" i="7"/>
  <c r="M14" i="7"/>
  <c r="L14" i="7"/>
  <c r="K14" i="7"/>
  <c r="I14" i="7"/>
  <c r="M13" i="7"/>
  <c r="L13" i="7"/>
  <c r="K13" i="7"/>
  <c r="I13" i="7"/>
  <c r="M12" i="7"/>
  <c r="L12" i="7"/>
  <c r="K12" i="7"/>
  <c r="I12" i="7"/>
  <c r="M11" i="7"/>
  <c r="L11" i="7"/>
  <c r="K11" i="7"/>
  <c r="I11" i="7"/>
  <c r="M10" i="7"/>
  <c r="L10" i="7"/>
  <c r="K10" i="7"/>
  <c r="I10" i="7"/>
  <c r="M9" i="7"/>
  <c r="L9" i="7"/>
  <c r="K9" i="7"/>
  <c r="I9" i="7"/>
  <c r="M8" i="7"/>
  <c r="L8" i="7"/>
  <c r="K8" i="7"/>
  <c r="J8" i="7"/>
  <c r="I8" i="7"/>
  <c r="M7" i="7"/>
  <c r="L7" i="7"/>
  <c r="K7" i="7"/>
  <c r="I7" i="7"/>
  <c r="M5" i="7"/>
  <c r="L5" i="7"/>
  <c r="K5" i="7"/>
  <c r="I5" i="7"/>
  <c r="M3" i="7"/>
  <c r="L3" i="7"/>
  <c r="K3" i="7"/>
  <c r="J3" i="7"/>
  <c r="I3" i="7"/>
  <c r="M2" i="6"/>
  <c r="M3" i="6"/>
  <c r="M4" i="6"/>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77" i="6"/>
  <c r="M78" i="6"/>
  <c r="M79" i="6"/>
  <c r="M80" i="6"/>
  <c r="M81" i="6"/>
  <c r="M82" i="6"/>
  <c r="M83" i="6"/>
  <c r="M84" i="6"/>
  <c r="M85" i="6"/>
  <c r="M86" i="6"/>
  <c r="M87" i="6"/>
  <c r="M88" i="6"/>
  <c r="M89" i="6"/>
  <c r="M90" i="6"/>
  <c r="M91" i="6"/>
  <c r="M92" i="6"/>
  <c r="M93" i="6"/>
  <c r="M94" i="6"/>
  <c r="M95" i="6"/>
  <c r="M96" i="6"/>
  <c r="M97" i="6"/>
  <c r="M98" i="6"/>
  <c r="M99" i="6"/>
  <c r="M100" i="6"/>
  <c r="M101" i="6"/>
  <c r="M102" i="6"/>
  <c r="M103" i="6"/>
  <c r="M104" i="6"/>
  <c r="M105" i="6"/>
  <c r="M106" i="6"/>
  <c r="M107" i="6"/>
  <c r="M108" i="6"/>
  <c r="M109" i="6"/>
  <c r="M110" i="6"/>
  <c r="M111" i="6"/>
  <c r="M112" i="6"/>
  <c r="M113" i="6"/>
  <c r="M114" i="6"/>
  <c r="M115" i="6"/>
  <c r="M116" i="6"/>
  <c r="M117" i="6"/>
  <c r="M118" i="6"/>
  <c r="M119" i="6"/>
  <c r="M120" i="6"/>
  <c r="M121" i="6"/>
  <c r="M122" i="6"/>
  <c r="M123" i="6"/>
  <c r="M124" i="6"/>
  <c r="M125" i="6"/>
  <c r="M126" i="6"/>
  <c r="M127" i="6"/>
  <c r="M128" i="6"/>
  <c r="M129" i="6"/>
  <c r="M130" i="6"/>
  <c r="M131" i="6"/>
  <c r="M132" i="6"/>
  <c r="M133" i="6"/>
  <c r="M134" i="6"/>
  <c r="M135" i="6"/>
  <c r="M136" i="6"/>
  <c r="M137" i="6"/>
  <c r="M138" i="6"/>
  <c r="M139" i="6"/>
  <c r="M140" i="6"/>
  <c r="M141" i="6"/>
  <c r="M142" i="6"/>
  <c r="M143" i="6"/>
  <c r="M144" i="6"/>
  <c r="M145" i="6"/>
  <c r="M146" i="6"/>
  <c r="M147" i="6"/>
  <c r="M148" i="6"/>
  <c r="M149" i="6"/>
  <c r="M150" i="6"/>
  <c r="M151" i="6"/>
  <c r="M152" i="6"/>
  <c r="M153" i="6"/>
  <c r="M154" i="6"/>
  <c r="M155" i="6"/>
  <c r="M156" i="6"/>
  <c r="M157" i="6"/>
  <c r="M158" i="6"/>
  <c r="M159" i="6"/>
  <c r="M160" i="6"/>
  <c r="M161" i="6"/>
  <c r="M162" i="6"/>
  <c r="M163" i="6"/>
  <c r="M164" i="6"/>
  <c r="M165" i="6"/>
  <c r="M166" i="6"/>
  <c r="M167" i="6"/>
  <c r="M168" i="6"/>
  <c r="M169" i="6"/>
  <c r="M170" i="6"/>
  <c r="M171" i="6"/>
  <c r="M172" i="6"/>
  <c r="M173" i="6"/>
  <c r="M174" i="6"/>
  <c r="M175" i="6"/>
  <c r="M176" i="6"/>
  <c r="M177" i="6"/>
  <c r="M178" i="6"/>
  <c r="M179" i="6"/>
  <c r="M180" i="6"/>
  <c r="M181" i="6"/>
  <c r="M182" i="6"/>
  <c r="M183" i="6"/>
  <c r="M184" i="6"/>
  <c r="M185" i="6"/>
  <c r="M186" i="6"/>
  <c r="M187" i="6"/>
  <c r="M188" i="6"/>
  <c r="M189" i="6"/>
  <c r="M190" i="6"/>
  <c r="M191" i="6"/>
  <c r="M192" i="6"/>
  <c r="M193" i="6"/>
  <c r="M194" i="6"/>
  <c r="M195" i="6"/>
  <c r="M196" i="6"/>
  <c r="M197" i="6"/>
  <c r="M198" i="6"/>
  <c r="M199" i="6"/>
  <c r="M200" i="6"/>
  <c r="M201" i="6"/>
  <c r="M202" i="6"/>
  <c r="M203" i="6"/>
  <c r="M204" i="6"/>
  <c r="M205" i="6"/>
  <c r="M206" i="6"/>
  <c r="M207" i="6"/>
  <c r="M208" i="6"/>
  <c r="M209" i="6"/>
  <c r="M210" i="6"/>
  <c r="M211" i="6"/>
  <c r="M212" i="6"/>
  <c r="M213" i="6"/>
  <c r="M214" i="6"/>
  <c r="M215" i="6"/>
  <c r="M216" i="6"/>
  <c r="M217" i="6"/>
  <c r="M218" i="6"/>
  <c r="M219" i="6"/>
  <c r="M220" i="6"/>
  <c r="M221" i="6"/>
  <c r="M222" i="6"/>
  <c r="M223" i="6"/>
  <c r="M224" i="6"/>
  <c r="M225" i="6"/>
  <c r="M226" i="6"/>
  <c r="M227" i="6"/>
  <c r="M228" i="6"/>
  <c r="M229" i="6"/>
  <c r="M230" i="6"/>
  <c r="M231" i="6"/>
  <c r="M232" i="6"/>
  <c r="M233" i="6"/>
  <c r="M234" i="6"/>
  <c r="M235" i="6"/>
  <c r="M236" i="6"/>
  <c r="M237" i="6"/>
  <c r="M238" i="6"/>
  <c r="M239" i="6"/>
  <c r="M240" i="6"/>
  <c r="M241" i="6"/>
  <c r="M242" i="6"/>
  <c r="M243" i="6"/>
  <c r="M244" i="6"/>
  <c r="M245" i="6"/>
  <c r="M246" i="6"/>
  <c r="M247" i="6"/>
  <c r="M248" i="6"/>
  <c r="M249" i="6"/>
  <c r="M250" i="6"/>
  <c r="M251" i="6"/>
  <c r="M252" i="6"/>
  <c r="M253" i="6"/>
  <c r="M254" i="6"/>
  <c r="M255" i="6"/>
  <c r="M256" i="6"/>
  <c r="M257" i="6"/>
  <c r="M258" i="6"/>
  <c r="M259" i="6"/>
  <c r="M260" i="6"/>
  <c r="M261" i="6"/>
  <c r="M262" i="6"/>
  <c r="M263" i="6"/>
  <c r="M264" i="6"/>
  <c r="M265" i="6"/>
  <c r="M266" i="6"/>
  <c r="M267" i="6"/>
  <c r="M268" i="6"/>
  <c r="M269" i="6"/>
  <c r="M270" i="6"/>
  <c r="M271" i="6"/>
  <c r="M272" i="6"/>
  <c r="M273" i="6"/>
  <c r="M274" i="6"/>
  <c r="M275" i="6"/>
  <c r="M276" i="6"/>
  <c r="M277" i="6"/>
  <c r="M278" i="6"/>
  <c r="M279" i="6"/>
  <c r="M280" i="6"/>
  <c r="M281" i="6"/>
  <c r="M282" i="6"/>
  <c r="M283" i="6"/>
  <c r="M284" i="6"/>
  <c r="M285" i="6"/>
  <c r="M286" i="6"/>
  <c r="M287" i="6"/>
  <c r="M288" i="6"/>
  <c r="M289" i="6"/>
  <c r="M290" i="6"/>
  <c r="M291" i="6"/>
  <c r="M292" i="6"/>
  <c r="M293" i="6"/>
  <c r="M294" i="6"/>
  <c r="M295" i="6"/>
  <c r="M296" i="6"/>
  <c r="M297" i="6"/>
  <c r="M298" i="6"/>
  <c r="M299" i="6"/>
  <c r="M300" i="6"/>
  <c r="M301" i="6"/>
  <c r="M302" i="6"/>
  <c r="M303" i="6"/>
  <c r="M304" i="6"/>
  <c r="M305" i="6"/>
  <c r="M306" i="6"/>
  <c r="M307" i="6"/>
  <c r="M308" i="6"/>
  <c r="M309" i="6"/>
  <c r="M310" i="6"/>
  <c r="M311" i="6"/>
  <c r="M312" i="6"/>
  <c r="M313" i="6"/>
  <c r="M314" i="6"/>
  <c r="M315" i="6"/>
  <c r="M316" i="6"/>
  <c r="M317" i="6"/>
  <c r="M318" i="6"/>
  <c r="M319" i="6"/>
  <c r="M320" i="6"/>
  <c r="M321" i="6"/>
  <c r="M322" i="6"/>
  <c r="M323" i="6"/>
  <c r="M324" i="6"/>
  <c r="M325" i="6"/>
  <c r="M326" i="6"/>
  <c r="M327" i="6"/>
  <c r="M328" i="6"/>
  <c r="M329" i="6"/>
  <c r="M330" i="6"/>
  <c r="M331" i="6"/>
  <c r="M332" i="6"/>
  <c r="M333" i="6"/>
  <c r="M334" i="6"/>
  <c r="M335" i="6"/>
  <c r="M336" i="6"/>
  <c r="M337" i="6"/>
  <c r="M338" i="6"/>
  <c r="M339" i="6"/>
  <c r="M340" i="6"/>
  <c r="M341" i="6"/>
  <c r="M342" i="6"/>
  <c r="M343" i="6"/>
  <c r="M344" i="6"/>
  <c r="M345" i="6"/>
  <c r="M346" i="6"/>
  <c r="M347" i="6"/>
  <c r="M348" i="6"/>
  <c r="M349" i="6"/>
  <c r="M350" i="6"/>
  <c r="M351" i="6"/>
  <c r="M352" i="6"/>
  <c r="M353" i="6"/>
  <c r="M354" i="6"/>
  <c r="M355" i="6"/>
  <c r="M356" i="6"/>
  <c r="M357" i="6"/>
  <c r="M358" i="6"/>
  <c r="M359" i="6"/>
  <c r="M360" i="6"/>
  <c r="M361" i="6"/>
  <c r="M362" i="6"/>
  <c r="M363" i="6"/>
  <c r="M364" i="6"/>
  <c r="M365" i="6"/>
  <c r="M366" i="6"/>
  <c r="M367" i="6"/>
  <c r="M368" i="6"/>
  <c r="M369" i="6"/>
  <c r="M370" i="6"/>
  <c r="M371" i="6"/>
  <c r="M372" i="6"/>
  <c r="M373" i="6"/>
  <c r="M374" i="6"/>
  <c r="M375" i="6"/>
  <c r="M376" i="6"/>
  <c r="M377" i="6"/>
  <c r="M378" i="6"/>
  <c r="M379" i="6"/>
  <c r="M380" i="6"/>
  <c r="M381" i="6"/>
  <c r="M382" i="6"/>
  <c r="M383" i="6"/>
  <c r="M384" i="6"/>
  <c r="M385" i="6"/>
  <c r="M386" i="6"/>
  <c r="M387" i="6"/>
  <c r="M388" i="6"/>
  <c r="M389" i="6"/>
  <c r="M390" i="6"/>
  <c r="M391" i="6"/>
  <c r="M392" i="6"/>
  <c r="M393" i="6"/>
  <c r="M394" i="6"/>
  <c r="M395" i="6"/>
  <c r="M396" i="6"/>
  <c r="M397" i="6"/>
  <c r="M398" i="6"/>
  <c r="M399" i="6"/>
  <c r="M400" i="6"/>
  <c r="M401" i="6"/>
  <c r="M402" i="6"/>
  <c r="M403" i="6"/>
  <c r="M404" i="6"/>
  <c r="M405" i="6"/>
  <c r="M406" i="6"/>
  <c r="M407" i="6"/>
  <c r="M408" i="6"/>
  <c r="M409" i="6"/>
  <c r="M410" i="6"/>
  <c r="M411" i="6"/>
  <c r="M412" i="6"/>
  <c r="M413" i="6"/>
  <c r="M414" i="6"/>
  <c r="M415" i="6"/>
  <c r="M416" i="6"/>
  <c r="M417" i="6"/>
  <c r="M418" i="6"/>
  <c r="M419" i="6"/>
  <c r="M420" i="6"/>
  <c r="M421" i="6"/>
  <c r="M422" i="6"/>
  <c r="M423" i="6"/>
  <c r="M424" i="6"/>
  <c r="M425" i="6"/>
  <c r="M426" i="6"/>
  <c r="M427" i="6"/>
  <c r="M428" i="6"/>
  <c r="M429" i="6"/>
  <c r="M430" i="6"/>
  <c r="M431" i="6"/>
  <c r="M432" i="6"/>
  <c r="M433" i="6"/>
  <c r="M434" i="6"/>
  <c r="M435" i="6"/>
  <c r="M436" i="6"/>
  <c r="M437" i="6"/>
  <c r="M438" i="6"/>
  <c r="M439" i="6"/>
  <c r="M440" i="6"/>
  <c r="M441" i="6"/>
  <c r="M442" i="6"/>
  <c r="M443" i="6"/>
  <c r="M444" i="6"/>
  <c r="M445" i="6"/>
  <c r="M446" i="6"/>
  <c r="M447" i="6"/>
  <c r="M448" i="6"/>
  <c r="M449" i="6"/>
  <c r="M450" i="6"/>
  <c r="M451" i="6"/>
  <c r="M452" i="6"/>
  <c r="M453" i="6"/>
  <c r="M454" i="6"/>
  <c r="M455" i="6"/>
  <c r="M456" i="6"/>
  <c r="M457" i="6"/>
  <c r="M458" i="6"/>
  <c r="M459" i="6"/>
  <c r="M460" i="6"/>
  <c r="M461" i="6"/>
  <c r="M462" i="6"/>
  <c r="M463" i="6"/>
  <c r="M464" i="6"/>
  <c r="M465" i="6"/>
  <c r="M466" i="6"/>
  <c r="M467" i="6"/>
  <c r="M468" i="6"/>
  <c r="M469" i="6"/>
  <c r="M470" i="6"/>
  <c r="M471" i="6"/>
  <c r="M472" i="6"/>
  <c r="M473" i="6"/>
  <c r="M474" i="6"/>
  <c r="M475" i="6"/>
  <c r="M476" i="6"/>
  <c r="M477" i="6"/>
  <c r="M478" i="6"/>
  <c r="M479" i="6"/>
  <c r="M480" i="6"/>
  <c r="M481" i="6"/>
  <c r="M482" i="6"/>
  <c r="M483" i="6"/>
  <c r="M484" i="6"/>
  <c r="M485" i="6"/>
  <c r="M486" i="6"/>
  <c r="M487" i="6"/>
  <c r="M488" i="6"/>
  <c r="M489" i="6"/>
  <c r="M490" i="6"/>
  <c r="M491" i="6"/>
  <c r="M492" i="6"/>
  <c r="M493" i="6"/>
  <c r="M494" i="6"/>
  <c r="M495" i="6"/>
  <c r="M496" i="6"/>
  <c r="M497" i="6"/>
  <c r="M498" i="6"/>
  <c r="M499" i="6"/>
  <c r="M500" i="6"/>
  <c r="M501" i="6"/>
  <c r="M502" i="6"/>
  <c r="M503" i="6"/>
  <c r="M504" i="6"/>
  <c r="M505" i="6"/>
  <c r="M506" i="6"/>
  <c r="M507" i="6"/>
  <c r="M508" i="6"/>
  <c r="M509" i="6"/>
  <c r="M510" i="6"/>
  <c r="M511" i="6"/>
  <c r="M512" i="6"/>
  <c r="M513" i="6"/>
  <c r="M514" i="6"/>
  <c r="M515" i="6"/>
  <c r="M516" i="6"/>
  <c r="M517" i="6"/>
  <c r="M518" i="6"/>
  <c r="M519" i="6"/>
  <c r="M520" i="6"/>
  <c r="M521" i="6"/>
  <c r="M522" i="6"/>
  <c r="M523" i="6"/>
  <c r="M524" i="6"/>
  <c r="M525" i="6"/>
  <c r="M526" i="6"/>
  <c r="M527" i="6"/>
  <c r="M528" i="6"/>
  <c r="M529" i="6"/>
  <c r="M530" i="6"/>
  <c r="M531" i="6"/>
  <c r="M532" i="6"/>
  <c r="M533" i="6"/>
  <c r="M534" i="6"/>
  <c r="M535" i="6"/>
  <c r="M536" i="6"/>
  <c r="M537" i="6"/>
  <c r="M538" i="6"/>
  <c r="M539" i="6"/>
  <c r="M540" i="6"/>
  <c r="M541" i="6"/>
  <c r="M542" i="6"/>
  <c r="M543" i="6"/>
  <c r="M544" i="6"/>
  <c r="M545" i="6"/>
  <c r="M546" i="6"/>
  <c r="M547" i="6"/>
  <c r="M548" i="6"/>
  <c r="M549" i="6"/>
  <c r="M550" i="6"/>
  <c r="M551" i="6"/>
  <c r="M552" i="6"/>
  <c r="M553" i="6"/>
  <c r="M554" i="6"/>
  <c r="M555" i="6"/>
  <c r="M556" i="6"/>
  <c r="M557" i="6"/>
  <c r="M558" i="6"/>
  <c r="M559" i="6"/>
  <c r="M560" i="6"/>
  <c r="M561" i="6"/>
  <c r="M562" i="6"/>
  <c r="M563" i="6"/>
  <c r="M564" i="6"/>
  <c r="M565" i="6"/>
  <c r="M566" i="6"/>
  <c r="M567" i="6"/>
  <c r="M568" i="6"/>
  <c r="M569" i="6"/>
  <c r="M570" i="6"/>
  <c r="M571" i="6"/>
  <c r="M572" i="6"/>
  <c r="M573" i="6"/>
  <c r="M574" i="6"/>
  <c r="M575" i="6"/>
  <c r="M576" i="6"/>
  <c r="M577" i="6"/>
  <c r="M578" i="6"/>
  <c r="M579" i="6"/>
  <c r="M580" i="6"/>
  <c r="M581" i="6"/>
  <c r="M582" i="6"/>
  <c r="M583" i="6"/>
  <c r="M584" i="6"/>
  <c r="M585" i="6"/>
  <c r="M586" i="6"/>
  <c r="M587" i="6"/>
  <c r="M588" i="6"/>
  <c r="M589" i="6"/>
  <c r="M590" i="6"/>
  <c r="M591" i="6"/>
  <c r="M592" i="6"/>
  <c r="M593" i="6"/>
  <c r="M594" i="6"/>
  <c r="M595" i="6"/>
  <c r="M596" i="6"/>
  <c r="M597" i="6"/>
  <c r="M598" i="6"/>
  <c r="M599" i="6"/>
  <c r="M600" i="6"/>
  <c r="M601" i="6"/>
  <c r="M602" i="6"/>
  <c r="M603" i="6"/>
  <c r="M604" i="6"/>
  <c r="M605" i="6"/>
  <c r="M606" i="6"/>
  <c r="M607" i="6"/>
  <c r="M608" i="6"/>
  <c r="M609" i="6"/>
  <c r="L2" i="6"/>
  <c r="L3" i="6"/>
  <c r="L4" i="6"/>
  <c r="L5"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L51" i="6"/>
  <c r="L52" i="6"/>
  <c r="L53" i="6"/>
  <c r="L54" i="6"/>
  <c r="L55" i="6"/>
  <c r="L56" i="6"/>
  <c r="L57" i="6"/>
  <c r="L58" i="6"/>
  <c r="L59" i="6"/>
  <c r="L60" i="6"/>
  <c r="L61" i="6"/>
  <c r="L62" i="6"/>
  <c r="L63" i="6"/>
  <c r="L64" i="6"/>
  <c r="L65" i="6"/>
  <c r="L66" i="6"/>
  <c r="L67" i="6"/>
  <c r="L68" i="6"/>
  <c r="L69" i="6"/>
  <c r="L70" i="6"/>
  <c r="L71" i="6"/>
  <c r="L72" i="6"/>
  <c r="L73" i="6"/>
  <c r="L74" i="6"/>
  <c r="L75" i="6"/>
  <c r="L76" i="6"/>
  <c r="L77" i="6"/>
  <c r="L78" i="6"/>
  <c r="L79" i="6"/>
  <c r="L80" i="6"/>
  <c r="L81" i="6"/>
  <c r="L82" i="6"/>
  <c r="L83" i="6"/>
  <c r="L84" i="6"/>
  <c r="L85" i="6"/>
  <c r="L86" i="6"/>
  <c r="L87" i="6"/>
  <c r="L88" i="6"/>
  <c r="L89" i="6"/>
  <c r="L90" i="6"/>
  <c r="L91" i="6"/>
  <c r="L92" i="6"/>
  <c r="L93" i="6"/>
  <c r="L94" i="6"/>
  <c r="L95" i="6"/>
  <c r="L96" i="6"/>
  <c r="L97" i="6"/>
  <c r="L98" i="6"/>
  <c r="L99" i="6"/>
  <c r="L100" i="6"/>
  <c r="L101" i="6"/>
  <c r="L102" i="6"/>
  <c r="L103" i="6"/>
  <c r="L104" i="6"/>
  <c r="L105" i="6"/>
  <c r="L106" i="6"/>
  <c r="L107" i="6"/>
  <c r="L108" i="6"/>
  <c r="L109" i="6"/>
  <c r="L110" i="6"/>
  <c r="L111" i="6"/>
  <c r="L112" i="6"/>
  <c r="L113" i="6"/>
  <c r="L114" i="6"/>
  <c r="L115" i="6"/>
  <c r="L116" i="6"/>
  <c r="L117" i="6"/>
  <c r="L118" i="6"/>
  <c r="L119" i="6"/>
  <c r="L120" i="6"/>
  <c r="L121" i="6"/>
  <c r="L122" i="6"/>
  <c r="L123" i="6"/>
  <c r="L124" i="6"/>
  <c r="L125" i="6"/>
  <c r="L126" i="6"/>
  <c r="L127" i="6"/>
  <c r="L128" i="6"/>
  <c r="L129" i="6"/>
  <c r="L130" i="6"/>
  <c r="L131" i="6"/>
  <c r="L132" i="6"/>
  <c r="L133" i="6"/>
  <c r="L134" i="6"/>
  <c r="L135" i="6"/>
  <c r="L136" i="6"/>
  <c r="L137" i="6"/>
  <c r="L138" i="6"/>
  <c r="L139" i="6"/>
  <c r="L140" i="6"/>
  <c r="L141" i="6"/>
  <c r="L142" i="6"/>
  <c r="L143" i="6"/>
  <c r="L144" i="6"/>
  <c r="L145" i="6"/>
  <c r="L146" i="6"/>
  <c r="L147" i="6"/>
  <c r="L148" i="6"/>
  <c r="L149" i="6"/>
  <c r="L150" i="6"/>
  <c r="L151" i="6"/>
  <c r="L152" i="6"/>
  <c r="L153" i="6"/>
  <c r="L154" i="6"/>
  <c r="L155" i="6"/>
  <c r="L156" i="6"/>
  <c r="L157" i="6"/>
  <c r="L158" i="6"/>
  <c r="L159" i="6"/>
  <c r="L160" i="6"/>
  <c r="L161" i="6"/>
  <c r="L162" i="6"/>
  <c r="L163" i="6"/>
  <c r="L164" i="6"/>
  <c r="L165" i="6"/>
  <c r="L166" i="6"/>
  <c r="L167" i="6"/>
  <c r="L168" i="6"/>
  <c r="L169" i="6"/>
  <c r="L170" i="6"/>
  <c r="L171" i="6"/>
  <c r="L172" i="6"/>
  <c r="L173" i="6"/>
  <c r="L174" i="6"/>
  <c r="L175" i="6"/>
  <c r="L176" i="6"/>
  <c r="L177" i="6"/>
  <c r="L178" i="6"/>
  <c r="L179" i="6"/>
  <c r="L180" i="6"/>
  <c r="L181" i="6"/>
  <c r="L182" i="6"/>
  <c r="L183" i="6"/>
  <c r="L184" i="6"/>
  <c r="L185" i="6"/>
  <c r="L186" i="6"/>
  <c r="L187" i="6"/>
  <c r="L188" i="6"/>
  <c r="L189" i="6"/>
  <c r="L190" i="6"/>
  <c r="L191" i="6"/>
  <c r="L192" i="6"/>
  <c r="L193" i="6"/>
  <c r="L194" i="6"/>
  <c r="L195" i="6"/>
  <c r="L196" i="6"/>
  <c r="L197" i="6"/>
  <c r="L198" i="6"/>
  <c r="L199" i="6"/>
  <c r="L200" i="6"/>
  <c r="L201" i="6"/>
  <c r="L202" i="6"/>
  <c r="L203" i="6"/>
  <c r="L204" i="6"/>
  <c r="L205" i="6"/>
  <c r="L206" i="6"/>
  <c r="L207" i="6"/>
  <c r="L208" i="6"/>
  <c r="L209" i="6"/>
  <c r="L210" i="6"/>
  <c r="L211" i="6"/>
  <c r="L212" i="6"/>
  <c r="L213" i="6"/>
  <c r="L214" i="6"/>
  <c r="L215" i="6"/>
  <c r="L216" i="6"/>
  <c r="L217" i="6"/>
  <c r="L218" i="6"/>
  <c r="L219" i="6"/>
  <c r="L220" i="6"/>
  <c r="L221" i="6"/>
  <c r="L222" i="6"/>
  <c r="L223" i="6"/>
  <c r="L224" i="6"/>
  <c r="L225" i="6"/>
  <c r="L226" i="6"/>
  <c r="L227" i="6"/>
  <c r="L228" i="6"/>
  <c r="L229" i="6"/>
  <c r="L230" i="6"/>
  <c r="L231" i="6"/>
  <c r="L232" i="6"/>
  <c r="L233" i="6"/>
  <c r="L234" i="6"/>
  <c r="L235" i="6"/>
  <c r="L236" i="6"/>
  <c r="L237" i="6"/>
  <c r="L238" i="6"/>
  <c r="L239" i="6"/>
  <c r="L240" i="6"/>
  <c r="L241" i="6"/>
  <c r="L242" i="6"/>
  <c r="L243" i="6"/>
  <c r="L244" i="6"/>
  <c r="L245" i="6"/>
  <c r="L246" i="6"/>
  <c r="L247" i="6"/>
  <c r="L248" i="6"/>
  <c r="L249" i="6"/>
  <c r="L250" i="6"/>
  <c r="L251" i="6"/>
  <c r="L252" i="6"/>
  <c r="L253" i="6"/>
  <c r="L254" i="6"/>
  <c r="L255" i="6"/>
  <c r="L256" i="6"/>
  <c r="L257" i="6"/>
  <c r="L258" i="6"/>
  <c r="L259" i="6"/>
  <c r="L260" i="6"/>
  <c r="L261" i="6"/>
  <c r="L262" i="6"/>
  <c r="L263" i="6"/>
  <c r="L264" i="6"/>
  <c r="L265" i="6"/>
  <c r="L266" i="6"/>
  <c r="L267" i="6"/>
  <c r="L268" i="6"/>
  <c r="L269" i="6"/>
  <c r="L270" i="6"/>
  <c r="L271" i="6"/>
  <c r="L272" i="6"/>
  <c r="L273" i="6"/>
  <c r="L274" i="6"/>
  <c r="L275" i="6"/>
  <c r="L276" i="6"/>
  <c r="L277" i="6"/>
  <c r="L278" i="6"/>
  <c r="L279" i="6"/>
  <c r="L280" i="6"/>
  <c r="L281" i="6"/>
  <c r="L282" i="6"/>
  <c r="L283" i="6"/>
  <c r="L284" i="6"/>
  <c r="L285" i="6"/>
  <c r="L286" i="6"/>
  <c r="L287" i="6"/>
  <c r="L288" i="6"/>
  <c r="L289" i="6"/>
  <c r="L290" i="6"/>
  <c r="L291" i="6"/>
  <c r="L292" i="6"/>
  <c r="L293" i="6"/>
  <c r="L294" i="6"/>
  <c r="L295" i="6"/>
  <c r="L296" i="6"/>
  <c r="L297" i="6"/>
  <c r="L298" i="6"/>
  <c r="L299" i="6"/>
  <c r="L300" i="6"/>
  <c r="L301" i="6"/>
  <c r="L302" i="6"/>
  <c r="L303" i="6"/>
  <c r="L304" i="6"/>
  <c r="L305" i="6"/>
  <c r="L306" i="6"/>
  <c r="L307" i="6"/>
  <c r="L308" i="6"/>
  <c r="L309" i="6"/>
  <c r="L310" i="6"/>
  <c r="L311" i="6"/>
  <c r="L312" i="6"/>
  <c r="L313" i="6"/>
  <c r="L314" i="6"/>
  <c r="L315" i="6"/>
  <c r="L316" i="6"/>
  <c r="L317" i="6"/>
  <c r="L318" i="6"/>
  <c r="L319" i="6"/>
  <c r="L320" i="6"/>
  <c r="L321" i="6"/>
  <c r="L322" i="6"/>
  <c r="L323" i="6"/>
  <c r="L324" i="6"/>
  <c r="L325" i="6"/>
  <c r="L326" i="6"/>
  <c r="L327" i="6"/>
  <c r="L328" i="6"/>
  <c r="L329" i="6"/>
  <c r="L330" i="6"/>
  <c r="L331" i="6"/>
  <c r="L332" i="6"/>
  <c r="L333" i="6"/>
  <c r="L334" i="6"/>
  <c r="L335" i="6"/>
  <c r="L336" i="6"/>
  <c r="L337" i="6"/>
  <c r="L338" i="6"/>
  <c r="L339" i="6"/>
  <c r="L340" i="6"/>
  <c r="L341" i="6"/>
  <c r="L342" i="6"/>
  <c r="L343" i="6"/>
  <c r="L344" i="6"/>
  <c r="L345" i="6"/>
  <c r="L346" i="6"/>
  <c r="L347" i="6"/>
  <c r="L348" i="6"/>
  <c r="L349" i="6"/>
  <c r="L350" i="6"/>
  <c r="L351" i="6"/>
  <c r="L352" i="6"/>
  <c r="L353" i="6"/>
  <c r="L354" i="6"/>
  <c r="L355" i="6"/>
  <c r="L356" i="6"/>
  <c r="L357" i="6"/>
  <c r="L358" i="6"/>
  <c r="L359" i="6"/>
  <c r="L360" i="6"/>
  <c r="L361" i="6"/>
  <c r="L362" i="6"/>
  <c r="L363" i="6"/>
  <c r="L364" i="6"/>
  <c r="L365" i="6"/>
  <c r="L366" i="6"/>
  <c r="L367" i="6"/>
  <c r="L368" i="6"/>
  <c r="L369" i="6"/>
  <c r="L370" i="6"/>
  <c r="L371" i="6"/>
  <c r="L372" i="6"/>
  <c r="L373" i="6"/>
  <c r="L374" i="6"/>
  <c r="L375" i="6"/>
  <c r="L376" i="6"/>
  <c r="L377" i="6"/>
  <c r="L378" i="6"/>
  <c r="L379" i="6"/>
  <c r="L380" i="6"/>
  <c r="L381" i="6"/>
  <c r="L382" i="6"/>
  <c r="L383" i="6"/>
  <c r="L384" i="6"/>
  <c r="L385" i="6"/>
  <c r="L386" i="6"/>
  <c r="L387" i="6"/>
  <c r="L388" i="6"/>
  <c r="L389" i="6"/>
  <c r="L390" i="6"/>
  <c r="L391" i="6"/>
  <c r="L392" i="6"/>
  <c r="L393" i="6"/>
  <c r="L394" i="6"/>
  <c r="L395" i="6"/>
  <c r="L396" i="6"/>
  <c r="L397" i="6"/>
  <c r="L398" i="6"/>
  <c r="L399" i="6"/>
  <c r="L400" i="6"/>
  <c r="L401" i="6"/>
  <c r="L402" i="6"/>
  <c r="L403" i="6"/>
  <c r="L404" i="6"/>
  <c r="L405" i="6"/>
  <c r="L406" i="6"/>
  <c r="L407" i="6"/>
  <c r="L408" i="6"/>
  <c r="L409" i="6"/>
  <c r="L410" i="6"/>
  <c r="L411" i="6"/>
  <c r="L412" i="6"/>
  <c r="L413" i="6"/>
  <c r="L414" i="6"/>
  <c r="L415" i="6"/>
  <c r="L416" i="6"/>
  <c r="L417" i="6"/>
  <c r="L418" i="6"/>
  <c r="L419" i="6"/>
  <c r="L420" i="6"/>
  <c r="L421" i="6"/>
  <c r="L422" i="6"/>
  <c r="L423" i="6"/>
  <c r="L424" i="6"/>
  <c r="L425" i="6"/>
  <c r="L426" i="6"/>
  <c r="L427" i="6"/>
  <c r="L428" i="6"/>
  <c r="L429" i="6"/>
  <c r="L430" i="6"/>
  <c r="L431" i="6"/>
  <c r="L432" i="6"/>
  <c r="L433" i="6"/>
  <c r="L434" i="6"/>
  <c r="L435" i="6"/>
  <c r="L436" i="6"/>
  <c r="L437" i="6"/>
  <c r="L438" i="6"/>
  <c r="L439" i="6"/>
  <c r="L440" i="6"/>
  <c r="L441" i="6"/>
  <c r="L442" i="6"/>
  <c r="L443" i="6"/>
  <c r="L444" i="6"/>
  <c r="L445" i="6"/>
  <c r="L446" i="6"/>
  <c r="L447" i="6"/>
  <c r="L448" i="6"/>
  <c r="L449" i="6"/>
  <c r="L450" i="6"/>
  <c r="L451" i="6"/>
  <c r="L452" i="6"/>
  <c r="L453" i="6"/>
  <c r="L454" i="6"/>
  <c r="L455" i="6"/>
  <c r="L456" i="6"/>
  <c r="L457" i="6"/>
  <c r="L458" i="6"/>
  <c r="L459" i="6"/>
  <c r="L460" i="6"/>
  <c r="L461" i="6"/>
  <c r="L462" i="6"/>
  <c r="L463" i="6"/>
  <c r="L464" i="6"/>
  <c r="L465" i="6"/>
  <c r="L466" i="6"/>
  <c r="L467" i="6"/>
  <c r="L468" i="6"/>
  <c r="L469" i="6"/>
  <c r="L470" i="6"/>
  <c r="L471" i="6"/>
  <c r="L472" i="6"/>
  <c r="L473" i="6"/>
  <c r="L474" i="6"/>
  <c r="L475" i="6"/>
  <c r="L476" i="6"/>
  <c r="L477" i="6"/>
  <c r="L478" i="6"/>
  <c r="L479" i="6"/>
  <c r="L480" i="6"/>
  <c r="L481" i="6"/>
  <c r="L482" i="6"/>
  <c r="L483" i="6"/>
  <c r="L484" i="6"/>
  <c r="L485" i="6"/>
  <c r="L486" i="6"/>
  <c r="L487" i="6"/>
  <c r="L488" i="6"/>
  <c r="L489" i="6"/>
  <c r="L490" i="6"/>
  <c r="L491" i="6"/>
  <c r="L492" i="6"/>
  <c r="L493" i="6"/>
  <c r="L494" i="6"/>
  <c r="L495" i="6"/>
  <c r="L496" i="6"/>
  <c r="L497" i="6"/>
  <c r="L498" i="6"/>
  <c r="L499" i="6"/>
  <c r="L500" i="6"/>
  <c r="L501" i="6"/>
  <c r="L502" i="6"/>
  <c r="L503" i="6"/>
  <c r="L504" i="6"/>
  <c r="L505" i="6"/>
  <c r="L506" i="6"/>
  <c r="L507" i="6"/>
  <c r="L508" i="6"/>
  <c r="L509" i="6"/>
  <c r="L510" i="6"/>
  <c r="L511" i="6"/>
  <c r="L512" i="6"/>
  <c r="L513" i="6"/>
  <c r="L514" i="6"/>
  <c r="L515" i="6"/>
  <c r="L516" i="6"/>
  <c r="L517" i="6"/>
  <c r="L518" i="6"/>
  <c r="L519" i="6"/>
  <c r="L520" i="6"/>
  <c r="L521" i="6"/>
  <c r="L522" i="6"/>
  <c r="L523" i="6"/>
  <c r="L524" i="6"/>
  <c r="L525" i="6"/>
  <c r="L526" i="6"/>
  <c r="L527" i="6"/>
  <c r="L528" i="6"/>
  <c r="L529" i="6"/>
  <c r="L530" i="6"/>
  <c r="L531" i="6"/>
  <c r="L532" i="6"/>
  <c r="L533" i="6"/>
  <c r="L534" i="6"/>
  <c r="L535" i="6"/>
  <c r="L536" i="6"/>
  <c r="L537" i="6"/>
  <c r="L538" i="6"/>
  <c r="L539" i="6"/>
  <c r="L540" i="6"/>
  <c r="L541" i="6"/>
  <c r="L542" i="6"/>
  <c r="L543" i="6"/>
  <c r="L544" i="6"/>
  <c r="L545" i="6"/>
  <c r="L546" i="6"/>
  <c r="L547" i="6"/>
  <c r="L548" i="6"/>
  <c r="L549" i="6"/>
  <c r="L550" i="6"/>
  <c r="L551" i="6"/>
  <c r="L552" i="6"/>
  <c r="L553" i="6"/>
  <c r="L554" i="6"/>
  <c r="L555" i="6"/>
  <c r="L556" i="6"/>
  <c r="L557" i="6"/>
  <c r="L558" i="6"/>
  <c r="L559" i="6"/>
  <c r="L560" i="6"/>
  <c r="L561" i="6"/>
  <c r="L562" i="6"/>
  <c r="L563" i="6"/>
  <c r="L564" i="6"/>
  <c r="L565" i="6"/>
  <c r="L566" i="6"/>
  <c r="L567" i="6"/>
  <c r="L568" i="6"/>
  <c r="L569" i="6"/>
  <c r="L570" i="6"/>
  <c r="L571" i="6"/>
  <c r="L572" i="6"/>
  <c r="L573" i="6"/>
  <c r="L574" i="6"/>
  <c r="L575" i="6"/>
  <c r="L576" i="6"/>
  <c r="L577" i="6"/>
  <c r="L578" i="6"/>
  <c r="L579" i="6"/>
  <c r="L580" i="6"/>
  <c r="L581" i="6"/>
  <c r="L582" i="6"/>
  <c r="L583" i="6"/>
  <c r="L584" i="6"/>
  <c r="L585" i="6"/>
  <c r="L586" i="6"/>
  <c r="L587" i="6"/>
  <c r="L588" i="6"/>
  <c r="L589" i="6"/>
  <c r="L590" i="6"/>
  <c r="L591" i="6"/>
  <c r="L592" i="6"/>
  <c r="L593" i="6"/>
  <c r="L594" i="6"/>
  <c r="L595" i="6"/>
  <c r="L596" i="6"/>
  <c r="L597" i="6"/>
  <c r="L598" i="6"/>
  <c r="L599" i="6"/>
  <c r="L600" i="6"/>
  <c r="L601" i="6"/>
  <c r="L602" i="6"/>
  <c r="L603" i="6"/>
  <c r="L604" i="6"/>
  <c r="L605" i="6"/>
  <c r="L606" i="6"/>
  <c r="L607" i="6"/>
  <c r="L608" i="6"/>
  <c r="L609" i="6"/>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G523" i="3"/>
  <c r="G524" i="3"/>
  <c r="G525" i="3"/>
  <c r="G526" i="3"/>
  <c r="G527" i="3"/>
  <c r="G528" i="3"/>
  <c r="G529" i="3"/>
  <c r="G530" i="3"/>
  <c r="G531" i="3"/>
  <c r="G532" i="3"/>
  <c r="G533" i="3"/>
  <c r="G534" i="3"/>
  <c r="G535" i="3"/>
  <c r="G536" i="3"/>
  <c r="G537" i="3"/>
  <c r="G538" i="3"/>
  <c r="G539" i="3"/>
  <c r="G540" i="3"/>
  <c r="G541" i="3"/>
  <c r="G542" i="3"/>
  <c r="G543" i="3"/>
  <c r="G544" i="3"/>
  <c r="G545" i="3"/>
  <c r="G546" i="3"/>
  <c r="G547" i="3"/>
  <c r="G548" i="3"/>
  <c r="G549" i="3"/>
  <c r="G550" i="3"/>
  <c r="G551" i="3"/>
  <c r="G552" i="3"/>
  <c r="G553" i="3"/>
  <c r="G554" i="3"/>
  <c r="G555" i="3"/>
  <c r="G556" i="3"/>
  <c r="G557" i="3"/>
  <c r="G558" i="3"/>
  <c r="G559" i="3"/>
  <c r="G560" i="3"/>
  <c r="G561" i="3"/>
  <c r="G562" i="3"/>
  <c r="G563" i="3"/>
  <c r="G564" i="3"/>
  <c r="G565" i="3"/>
  <c r="G566" i="3"/>
  <c r="G567" i="3"/>
  <c r="G568" i="3"/>
  <c r="G569" i="3"/>
  <c r="G570" i="3"/>
  <c r="G571" i="3"/>
  <c r="G572" i="3"/>
  <c r="G573" i="3"/>
  <c r="G574" i="3"/>
  <c r="G575" i="3"/>
  <c r="G576" i="3"/>
  <c r="G577" i="3"/>
  <c r="G578" i="3"/>
  <c r="G579" i="3"/>
  <c r="G580" i="3"/>
  <c r="G581" i="3"/>
  <c r="G582" i="3"/>
  <c r="G583" i="3"/>
  <c r="G584" i="3"/>
  <c r="G585" i="3"/>
  <c r="G586" i="3"/>
  <c r="G587" i="3"/>
  <c r="G588" i="3"/>
  <c r="G589" i="3"/>
  <c r="G590" i="3"/>
  <c r="G591" i="3"/>
  <c r="G592" i="3"/>
  <c r="G593" i="3"/>
  <c r="G594" i="3"/>
  <c r="G595" i="3"/>
  <c r="G596" i="3"/>
  <c r="G597" i="3"/>
  <c r="G598" i="3"/>
  <c r="G599" i="3"/>
  <c r="G600" i="3"/>
  <c r="G601" i="3"/>
  <c r="G602" i="3"/>
  <c r="G603" i="3"/>
  <c r="G604" i="3"/>
  <c r="G605" i="3"/>
  <c r="G606" i="3"/>
  <c r="G607" i="3"/>
  <c r="G608" i="3"/>
  <c r="G609" i="3"/>
  <c r="G610" i="3"/>
  <c r="G611" i="3"/>
  <c r="G612" i="3"/>
  <c r="G613" i="3"/>
  <c r="G614" i="3"/>
  <c r="G615" i="3"/>
  <c r="G616" i="3"/>
  <c r="G617" i="3"/>
  <c r="G618" i="3"/>
  <c r="G619" i="3"/>
  <c r="G620" i="3"/>
  <c r="G621" i="3"/>
  <c r="G622" i="3"/>
  <c r="G623" i="3"/>
  <c r="G624" i="3"/>
  <c r="G625" i="3"/>
  <c r="G626" i="3"/>
  <c r="G627" i="3"/>
  <c r="G628" i="3"/>
  <c r="G629" i="3"/>
  <c r="G630" i="3"/>
  <c r="G631" i="3"/>
  <c r="G632" i="3"/>
  <c r="G633" i="3"/>
  <c r="G634" i="3"/>
  <c r="G635" i="3"/>
  <c r="G636" i="3"/>
  <c r="G637" i="3"/>
  <c r="G638" i="3"/>
  <c r="G639" i="3"/>
  <c r="G640" i="3"/>
  <c r="G641" i="3"/>
  <c r="G642" i="3"/>
  <c r="G643" i="3"/>
  <c r="G644" i="3"/>
  <c r="G645" i="3"/>
  <c r="G646" i="3"/>
  <c r="G647" i="3"/>
  <c r="G648" i="3"/>
  <c r="G649" i="3"/>
  <c r="G650" i="3"/>
  <c r="G651" i="3"/>
  <c r="G652" i="3"/>
  <c r="G653" i="3"/>
  <c r="G654" i="3"/>
  <c r="G655" i="3"/>
  <c r="G656" i="3"/>
  <c r="G657" i="3"/>
  <c r="G658" i="3"/>
  <c r="G659" i="3"/>
  <c r="G660" i="3"/>
  <c r="G661" i="3"/>
  <c r="G662" i="3"/>
  <c r="G663" i="3"/>
  <c r="G664" i="3"/>
  <c r="G665" i="3"/>
  <c r="G666" i="3"/>
  <c r="G667" i="3"/>
  <c r="G668" i="3"/>
  <c r="G669" i="3"/>
  <c r="G670" i="3"/>
  <c r="G671" i="3"/>
  <c r="G672" i="3"/>
  <c r="G673" i="3"/>
  <c r="G674" i="3"/>
  <c r="G675" i="3"/>
  <c r="G676" i="3"/>
  <c r="G677" i="3"/>
  <c r="G678" i="3"/>
  <c r="G679" i="3"/>
  <c r="G680" i="3"/>
  <c r="G681" i="3"/>
  <c r="G682" i="3"/>
  <c r="G683" i="3"/>
  <c r="G684" i="3"/>
  <c r="G685" i="3"/>
  <c r="G686" i="3"/>
  <c r="G687" i="3"/>
  <c r="G688" i="3"/>
  <c r="G689" i="3"/>
  <c r="G690" i="3"/>
  <c r="G691" i="3"/>
  <c r="G692" i="3"/>
  <c r="G693" i="3"/>
  <c r="G694" i="3"/>
  <c r="G695" i="3"/>
  <c r="G696" i="3"/>
  <c r="G697" i="3"/>
  <c r="G698" i="3"/>
  <c r="G699" i="3"/>
  <c r="G700" i="3"/>
  <c r="G701" i="3"/>
  <c r="G702" i="3"/>
  <c r="G703" i="3"/>
  <c r="G704" i="3"/>
  <c r="G705" i="3"/>
  <c r="G706" i="3"/>
  <c r="G707" i="3"/>
  <c r="G708" i="3"/>
  <c r="G709" i="3"/>
  <c r="G710" i="3"/>
  <c r="G711" i="3"/>
  <c r="G712" i="3"/>
  <c r="G713" i="3"/>
  <c r="G714" i="3"/>
  <c r="G715" i="3"/>
  <c r="G716" i="3"/>
  <c r="G717" i="3"/>
  <c r="G718" i="3"/>
  <c r="G719" i="3"/>
  <c r="G720" i="3"/>
  <c r="G721" i="3"/>
  <c r="G722" i="3"/>
  <c r="G723" i="3"/>
  <c r="G724" i="3"/>
  <c r="G725" i="3"/>
  <c r="G726" i="3"/>
  <c r="G727" i="3"/>
  <c r="G728" i="3"/>
  <c r="G729" i="3"/>
  <c r="G730" i="3"/>
  <c r="G731" i="3"/>
  <c r="G732" i="3"/>
  <c r="G733" i="3"/>
  <c r="G734" i="3"/>
  <c r="G735" i="3"/>
  <c r="G736" i="3"/>
  <c r="G737" i="3"/>
  <c r="G738" i="3"/>
  <c r="G739" i="3"/>
  <c r="G740" i="3"/>
  <c r="G741" i="3"/>
  <c r="G742" i="3"/>
  <c r="G743" i="3"/>
  <c r="G744" i="3"/>
  <c r="G745" i="3"/>
  <c r="G746" i="3"/>
  <c r="G747" i="3"/>
  <c r="G748" i="3"/>
  <c r="G749" i="3"/>
  <c r="G750" i="3"/>
  <c r="G751" i="3"/>
  <c r="G752" i="3"/>
  <c r="G753" i="3"/>
  <c r="G754" i="3"/>
  <c r="G755" i="3"/>
  <c r="G756" i="3"/>
  <c r="G757" i="3"/>
  <c r="G758" i="3"/>
  <c r="G759" i="3"/>
  <c r="G760" i="3"/>
  <c r="G761" i="3"/>
  <c r="G762" i="3"/>
  <c r="G763" i="3"/>
  <c r="G764" i="3"/>
  <c r="G765" i="3"/>
  <c r="G766" i="3"/>
  <c r="G767" i="3"/>
  <c r="G768" i="3"/>
  <c r="G769" i="3"/>
  <c r="G770" i="3"/>
  <c r="G771" i="3"/>
  <c r="G772" i="3"/>
  <c r="G773" i="3"/>
  <c r="G774" i="3"/>
  <c r="G775" i="3"/>
  <c r="G776" i="3"/>
  <c r="G777" i="3"/>
  <c r="G778" i="3"/>
  <c r="G779" i="3"/>
  <c r="G780" i="3"/>
  <c r="G781" i="3"/>
  <c r="G782" i="3"/>
  <c r="G783" i="3"/>
  <c r="G784" i="3"/>
  <c r="G785" i="3"/>
  <c r="G786" i="3"/>
  <c r="G787" i="3"/>
  <c r="G788" i="3"/>
  <c r="G789" i="3"/>
  <c r="G790" i="3"/>
  <c r="G791" i="3"/>
  <c r="G792" i="3"/>
  <c r="G793" i="3"/>
  <c r="G794" i="3"/>
  <c r="G795" i="3"/>
  <c r="G796" i="3"/>
  <c r="G797" i="3"/>
  <c r="G798" i="3"/>
  <c r="G799" i="3"/>
  <c r="G800" i="3"/>
  <c r="G801" i="3"/>
  <c r="G802" i="3"/>
  <c r="G803" i="3"/>
  <c r="G804" i="3"/>
  <c r="G805" i="3"/>
  <c r="G806" i="3"/>
  <c r="G807" i="3"/>
  <c r="G808" i="3"/>
  <c r="G809" i="3"/>
  <c r="G810" i="3"/>
  <c r="G811" i="3"/>
  <c r="G812" i="3"/>
  <c r="G813" i="3"/>
  <c r="G814" i="3"/>
  <c r="G815" i="3"/>
  <c r="G816" i="3"/>
  <c r="G817" i="3"/>
  <c r="G818" i="3"/>
  <c r="G819" i="3"/>
  <c r="G820" i="3"/>
  <c r="G821" i="3"/>
  <c r="G822" i="3"/>
  <c r="G823" i="3"/>
  <c r="G824" i="3"/>
  <c r="G825" i="3"/>
  <c r="G826" i="3"/>
  <c r="G827" i="3"/>
  <c r="G828" i="3"/>
  <c r="G829" i="3"/>
  <c r="G830" i="3"/>
  <c r="G831" i="3"/>
  <c r="G832" i="3"/>
  <c r="G833" i="3"/>
  <c r="G834" i="3"/>
  <c r="G835" i="3"/>
  <c r="G836" i="3"/>
  <c r="G837" i="3"/>
  <c r="G838" i="3"/>
  <c r="G839" i="3"/>
  <c r="G840" i="3"/>
  <c r="G841" i="3"/>
  <c r="G842" i="3"/>
  <c r="G843" i="3"/>
  <c r="G844" i="3"/>
  <c r="G845" i="3"/>
  <c r="G846" i="3"/>
  <c r="G847" i="3"/>
  <c r="G848" i="3"/>
  <c r="G849" i="3"/>
  <c r="G850" i="3"/>
  <c r="G851" i="3"/>
  <c r="G852" i="3"/>
  <c r="G853" i="3"/>
  <c r="G854" i="3"/>
  <c r="G855" i="3"/>
  <c r="G856" i="3"/>
  <c r="G857" i="3"/>
  <c r="G858" i="3"/>
  <c r="G859" i="3"/>
  <c r="G860" i="3"/>
  <c r="G861" i="3"/>
  <c r="G862" i="3"/>
  <c r="G863" i="3"/>
  <c r="G864" i="3"/>
  <c r="G865" i="3"/>
  <c r="G866" i="3"/>
  <c r="G867" i="3"/>
  <c r="G868" i="3"/>
  <c r="G869" i="3"/>
  <c r="G870" i="3"/>
  <c r="G871" i="3"/>
  <c r="G872" i="3"/>
  <c r="G873" i="3"/>
  <c r="G874" i="3"/>
  <c r="G875" i="3"/>
  <c r="G876" i="3"/>
  <c r="G877" i="3"/>
  <c r="G878" i="3"/>
  <c r="G879" i="3"/>
  <c r="G880" i="3"/>
  <c r="G881" i="3"/>
  <c r="G882" i="3"/>
  <c r="G883" i="3"/>
  <c r="G884" i="3"/>
  <c r="G885" i="3"/>
  <c r="G886" i="3"/>
  <c r="G887" i="3"/>
  <c r="G888" i="3"/>
  <c r="G889" i="3"/>
  <c r="G890" i="3"/>
  <c r="G891" i="3"/>
  <c r="G892" i="3"/>
  <c r="G893" i="3"/>
  <c r="G894" i="3"/>
  <c r="G895" i="3"/>
  <c r="G896" i="3"/>
  <c r="G897" i="3"/>
  <c r="G898" i="3"/>
  <c r="G899" i="3"/>
  <c r="G900" i="3"/>
  <c r="G901" i="3"/>
  <c r="G902" i="3"/>
  <c r="G903" i="3"/>
  <c r="G904" i="3"/>
  <c r="G905" i="3"/>
  <c r="G906" i="3"/>
  <c r="G907" i="3"/>
  <c r="G908" i="3"/>
  <c r="G909" i="3"/>
  <c r="G910" i="3"/>
  <c r="G911" i="3"/>
  <c r="G912" i="3"/>
  <c r="G913" i="3"/>
  <c r="G914" i="3"/>
  <c r="G915" i="3"/>
  <c r="G916" i="3"/>
  <c r="G917" i="3"/>
  <c r="G918" i="3"/>
  <c r="G919" i="3"/>
  <c r="G920" i="3"/>
  <c r="G921" i="3"/>
  <c r="G922" i="3"/>
  <c r="G923" i="3"/>
  <c r="G924" i="3"/>
  <c r="G925" i="3"/>
  <c r="G926" i="3"/>
  <c r="G927" i="3"/>
  <c r="G928" i="3"/>
  <c r="G929" i="3"/>
  <c r="G930" i="3"/>
  <c r="G931" i="3"/>
  <c r="G932" i="3"/>
  <c r="G933" i="3"/>
  <c r="G934" i="3"/>
  <c r="G935" i="3"/>
  <c r="G936" i="3"/>
  <c r="G937" i="3"/>
  <c r="G938" i="3"/>
  <c r="G939" i="3"/>
  <c r="G940" i="3"/>
  <c r="G941" i="3"/>
  <c r="G942" i="3"/>
  <c r="G943" i="3"/>
  <c r="G944" i="3"/>
  <c r="G945" i="3"/>
  <c r="G946" i="3"/>
  <c r="G947" i="3"/>
  <c r="G948" i="3"/>
  <c r="G949" i="3"/>
  <c r="G950" i="3"/>
  <c r="G951" i="3"/>
  <c r="G952" i="3"/>
  <c r="G953" i="3"/>
  <c r="G954" i="3"/>
  <c r="G955" i="3"/>
  <c r="G956" i="3"/>
  <c r="G957" i="3"/>
  <c r="G958" i="3"/>
  <c r="G959" i="3"/>
  <c r="G960" i="3"/>
  <c r="G961" i="3"/>
  <c r="G962" i="3"/>
  <c r="G963" i="3"/>
  <c r="G964" i="3"/>
  <c r="G965" i="3"/>
  <c r="G966" i="3"/>
  <c r="G967" i="3"/>
  <c r="G968" i="3"/>
  <c r="G969" i="3"/>
  <c r="G970" i="3"/>
  <c r="G971" i="3"/>
  <c r="G972" i="3"/>
  <c r="G973" i="3"/>
  <c r="G974" i="3"/>
  <c r="G975" i="3"/>
  <c r="G976" i="3"/>
  <c r="G977" i="3"/>
  <c r="G978" i="3"/>
  <c r="G979" i="3"/>
  <c r="G980" i="3"/>
  <c r="G981" i="3"/>
  <c r="G982" i="3"/>
  <c r="G983" i="3"/>
  <c r="G984" i="3"/>
  <c r="G985" i="3"/>
  <c r="G986" i="3"/>
  <c r="G987" i="3"/>
  <c r="G988" i="3"/>
  <c r="G989" i="3"/>
  <c r="G990" i="3"/>
  <c r="G991" i="3"/>
  <c r="G992" i="3"/>
  <c r="G993" i="3"/>
  <c r="G994" i="3"/>
  <c r="G995" i="3"/>
  <c r="G996" i="3"/>
  <c r="G997" i="3"/>
  <c r="G998" i="3"/>
  <c r="G999" i="3"/>
  <c r="G1000" i="3"/>
  <c r="G1001" i="3"/>
  <c r="C4" i="2" a="1"/>
  <c r="C4" i="2" s="1"/>
  <c r="C5" i="2" a="1"/>
  <c r="C5" i="2"/>
  <c r="C6" i="2" a="1"/>
  <c r="C6" i="2"/>
  <c r="C7" i="2" a="1"/>
  <c r="C7" i="2"/>
  <c r="C8" i="2" a="1"/>
  <c r="C8" i="2" s="1"/>
  <c r="J168" i="7" s="1"/>
  <c r="C9" i="2" a="1"/>
  <c r="C9" i="2" s="1"/>
  <c r="C10" i="2" a="1"/>
  <c r="C10" i="2" s="1"/>
  <c r="C11" i="2" a="1"/>
  <c r="C11" i="2" s="1"/>
  <c r="C12" i="2" a="1"/>
  <c r="C12" i="2"/>
  <c r="C13" i="2" a="1"/>
  <c r="C13" i="2"/>
  <c r="C14" i="2" a="1"/>
  <c r="C14" i="2" s="1"/>
  <c r="C15" i="2" a="1"/>
  <c r="C15" i="2"/>
  <c r="C16" i="2" a="1"/>
  <c r="C16" i="2" s="1"/>
  <c r="J138" i="7" s="1"/>
  <c r="C17" i="2" a="1"/>
  <c r="C17" i="2"/>
  <c r="C18" i="2" a="1"/>
  <c r="C18" i="2" s="1"/>
  <c r="J779" i="7" s="1"/>
  <c r="C19" i="2" a="1"/>
  <c r="C19" i="2" s="1"/>
  <c r="C20" i="2" a="1"/>
  <c r="C20" i="2" s="1"/>
  <c r="J355" i="7" s="1"/>
  <c r="C21" i="2" a="1"/>
  <c r="C21" i="2" s="1"/>
  <c r="C22" i="2" a="1"/>
  <c r="C22" i="2"/>
  <c r="C23" i="2" a="1"/>
  <c r="C23" i="2"/>
  <c r="C24" i="2" a="1"/>
  <c r="C24" i="2" s="1"/>
  <c r="C25" i="2" a="1"/>
  <c r="C25" i="2"/>
  <c r="J314" i="7" s="1"/>
  <c r="C26" i="2" a="1"/>
  <c r="C26" i="2"/>
  <c r="J565" i="7" s="1"/>
  <c r="C27" i="2" a="1"/>
  <c r="C27" i="2" s="1"/>
  <c r="C28" i="2" a="1"/>
  <c r="C28" i="2" s="1"/>
  <c r="C29" i="2" a="1"/>
  <c r="C29" i="2"/>
  <c r="J7" i="7" s="1"/>
  <c r="C30" i="2" a="1"/>
  <c r="C30" i="2" s="1"/>
  <c r="C31" i="2" a="1"/>
  <c r="C31" i="2" s="1"/>
  <c r="C32" i="2" a="1"/>
  <c r="C32" i="2" s="1"/>
  <c r="J465" i="7" s="1"/>
  <c r="C33" i="2" a="1"/>
  <c r="C33" i="2"/>
  <c r="J899" i="7" s="1"/>
  <c r="C34" i="2" a="1"/>
  <c r="C34" i="2" s="1"/>
  <c r="C35" i="2" a="1"/>
  <c r="C35" i="2"/>
  <c r="C36" i="2" a="1"/>
  <c r="C36" i="2" s="1"/>
  <c r="C37" i="2" a="1"/>
  <c r="C37" i="2"/>
  <c r="C38" i="2" a="1"/>
  <c r="C38" i="2" s="1"/>
  <c r="C39" i="2" a="1"/>
  <c r="C39" i="2" s="1"/>
  <c r="C40" i="2" a="1"/>
  <c r="C40" i="2" s="1"/>
  <c r="C41" i="2" a="1"/>
  <c r="C41" i="2" s="1"/>
  <c r="C42" i="2" a="1"/>
  <c r="C42" i="2" s="1"/>
  <c r="J568" i="7" s="1"/>
  <c r="C43" i="2" a="1"/>
  <c r="C43" i="2"/>
  <c r="J988" i="7" s="1"/>
  <c r="C44" i="2" a="1"/>
  <c r="C44" i="2" s="1"/>
  <c r="J262" i="7" s="1"/>
  <c r="C45" i="2" a="1"/>
  <c r="C45" i="2" s="1"/>
  <c r="C46" i="2" a="1"/>
  <c r="C46" i="2"/>
  <c r="C47" i="2" a="1"/>
  <c r="C47" i="2"/>
  <c r="C48" i="2" a="1"/>
  <c r="C48" i="2" s="1"/>
  <c r="J792" i="7" s="1"/>
  <c r="C49" i="2" a="1"/>
  <c r="C49" i="2"/>
  <c r="C50" i="2" a="1"/>
  <c r="C50" i="2" s="1"/>
  <c r="C51" i="2" a="1"/>
  <c r="C51" i="2" s="1"/>
  <c r="J320" i="7" s="1"/>
  <c r="C52" i="2" a="1"/>
  <c r="C52" i="2" s="1"/>
  <c r="C53" i="2" a="1"/>
  <c r="C53" i="2" s="1"/>
  <c r="C54" i="2" a="1"/>
  <c r="C54" i="2"/>
  <c r="C55" i="2" a="1"/>
  <c r="C55" i="2"/>
  <c r="C56" i="2" a="1"/>
  <c r="C56" i="2" s="1"/>
  <c r="C57" i="2" a="1"/>
  <c r="C57" i="2" s="1"/>
  <c r="C58" i="2" a="1"/>
  <c r="C58" i="2"/>
  <c r="C59" i="2" a="1"/>
  <c r="C59" i="2" s="1"/>
  <c r="C60" i="2" a="1"/>
  <c r="C60" i="2" s="1"/>
  <c r="C61" i="2" a="1"/>
  <c r="C61" i="2"/>
  <c r="C62" i="2" a="1"/>
  <c r="C62" i="2" s="1"/>
  <c r="C63" i="2" a="1"/>
  <c r="C63" i="2"/>
  <c r="J932" i="7" s="1"/>
  <c r="C64" i="2" a="1"/>
  <c r="C64" i="2" s="1"/>
  <c r="J804" i="7" s="1"/>
  <c r="C65" i="2" a="1"/>
  <c r="C65" i="2"/>
  <c r="C66" i="2" a="1"/>
  <c r="C66" i="2"/>
  <c r="C67" i="2" a="1"/>
  <c r="C67" i="2"/>
  <c r="J327" i="7" s="1"/>
  <c r="C68" i="2" a="1"/>
  <c r="C68" i="2" s="1"/>
  <c r="J408" i="7" s="1"/>
  <c r="C69" i="2" a="1"/>
  <c r="C69" i="2"/>
  <c r="C70" i="2" a="1"/>
  <c r="C70" i="2" s="1"/>
  <c r="J924" i="7" s="1"/>
  <c r="C71" i="2" a="1"/>
  <c r="C71" i="2" s="1"/>
  <c r="J920" i="7" s="1"/>
  <c r="C72" i="2" a="1"/>
  <c r="C72" i="2" s="1"/>
  <c r="C73" i="2" a="1"/>
  <c r="C73" i="2" s="1"/>
  <c r="C74" i="2" a="1"/>
  <c r="C74" i="2" s="1"/>
  <c r="C75" i="2" a="1"/>
  <c r="C75" i="2"/>
  <c r="C76" i="2" a="1"/>
  <c r="C76" i="2" s="1"/>
  <c r="C77" i="2" a="1"/>
  <c r="C77" i="2" s="1"/>
  <c r="C78" i="2" a="1"/>
  <c r="C78" i="2" s="1"/>
  <c r="C79" i="2" a="1"/>
  <c r="C79" i="2"/>
  <c r="J923" i="7" s="1"/>
  <c r="C80" i="2" a="1"/>
  <c r="C80" i="2" s="1"/>
  <c r="C81" i="2" a="1"/>
  <c r="C81" i="2" s="1"/>
  <c r="J95" i="7" s="1"/>
  <c r="C82" i="2" a="1"/>
  <c r="C82" i="2" s="1"/>
  <c r="C83" i="2" a="1"/>
  <c r="C83" i="2"/>
  <c r="C84" i="2" a="1"/>
  <c r="C84" i="2" s="1"/>
  <c r="C85" i="2" a="1"/>
  <c r="C85" i="2"/>
  <c r="J536" i="7" s="1"/>
  <c r="C86" i="2" a="1"/>
  <c r="C86" i="2" s="1"/>
  <c r="C87" i="2" a="1"/>
  <c r="C87" i="2"/>
  <c r="C88" i="2" a="1"/>
  <c r="C88" i="2"/>
  <c r="C89" i="2" a="1"/>
  <c r="C89" i="2" s="1"/>
  <c r="C90" i="2" a="1"/>
  <c r="C90" i="2" s="1"/>
  <c r="C91" i="2" a="1"/>
  <c r="C91" i="2"/>
  <c r="C92" i="2" a="1"/>
  <c r="C92" i="2" s="1"/>
  <c r="J604" i="7" s="1"/>
  <c r="C93" i="2" a="1"/>
  <c r="C93" i="2" s="1"/>
  <c r="C94" i="2" a="1"/>
  <c r="C94" i="2" s="1"/>
  <c r="C95" i="2" a="1"/>
  <c r="C95" i="2"/>
  <c r="J284" i="7" s="1"/>
  <c r="C96" i="2" a="1"/>
  <c r="C96" i="2"/>
  <c r="J962" i="7" s="1"/>
  <c r="C97" i="2" a="1"/>
  <c r="C97" i="2"/>
  <c r="C98" i="2" a="1"/>
  <c r="C98" i="2" s="1"/>
  <c r="J271" i="7" s="1"/>
  <c r="C99" i="2" a="1"/>
  <c r="C99" i="2"/>
  <c r="C100" i="2" a="1"/>
  <c r="C100" i="2" s="1"/>
  <c r="C101" i="2" a="1"/>
  <c r="C101" i="2" s="1"/>
  <c r="J982" i="7" s="1"/>
  <c r="C102" i="2" a="1"/>
  <c r="C102" i="2" s="1"/>
  <c r="C103" i="2" a="1"/>
  <c r="C103" i="2"/>
  <c r="J164" i="7" s="1"/>
  <c r="C104" i="2" a="1"/>
  <c r="C104" i="2" s="1"/>
  <c r="C105" i="2" a="1"/>
  <c r="C105" i="2"/>
  <c r="J312" i="7" s="1"/>
  <c r="C106" i="2" a="1"/>
  <c r="C106" i="2" s="1"/>
  <c r="J767" i="7" s="1"/>
  <c r="C107" i="2" a="1"/>
  <c r="C107" i="2"/>
  <c r="C108" i="2" a="1"/>
  <c r="C108" i="2"/>
  <c r="J252" i="6" s="1"/>
  <c r="C109" i="2" a="1"/>
  <c r="C109" i="2" s="1"/>
  <c r="C110" i="2" a="1"/>
  <c r="C110" i="2" s="1"/>
  <c r="C111" i="2" a="1"/>
  <c r="C111" i="2"/>
  <c r="C112" i="2" a="1"/>
  <c r="C112" i="2" s="1"/>
  <c r="C113" i="2" a="1"/>
  <c r="C113" i="2" s="1"/>
  <c r="C114" i="2" a="1"/>
  <c r="C114" i="2" s="1"/>
  <c r="C115" i="2" a="1"/>
  <c r="C115" i="2"/>
  <c r="C116" i="2" a="1"/>
  <c r="C116" i="2" s="1"/>
  <c r="J323" i="7" s="1"/>
  <c r="C117" i="2" a="1"/>
  <c r="C117" i="2"/>
  <c r="J461" i="7" s="1"/>
  <c r="C118" i="2" a="1"/>
  <c r="C118" i="2" s="1"/>
  <c r="C119" i="2" a="1"/>
  <c r="C119" i="2"/>
  <c r="C120" i="2" a="1"/>
  <c r="C120" i="2"/>
  <c r="C121" i="2" a="1"/>
  <c r="C121" i="2" s="1"/>
  <c r="J623" i="7" s="1"/>
  <c r="C122" i="2" a="1"/>
  <c r="C122" i="2" s="1"/>
  <c r="C123" i="2" a="1"/>
  <c r="C123" i="2" s="1"/>
  <c r="J794" i="7" s="1"/>
  <c r="C124" i="2" a="1"/>
  <c r="C124" i="2" s="1"/>
  <c r="C125" i="2" a="1"/>
  <c r="C125" i="2" s="1"/>
  <c r="C126" i="2" a="1"/>
  <c r="C126" i="2" s="1"/>
  <c r="J117" i="7" s="1"/>
  <c r="C127" i="2" a="1"/>
  <c r="C127" i="2" s="1"/>
  <c r="C128" i="2" a="1"/>
  <c r="C128" i="2" s="1"/>
  <c r="C129" i="2" a="1"/>
  <c r="C129" i="2"/>
  <c r="C130" i="2" a="1"/>
  <c r="C130" i="2" s="1"/>
  <c r="C131" i="2" a="1"/>
  <c r="C131" i="2"/>
  <c r="C132" i="2" a="1"/>
  <c r="C132" i="2" s="1"/>
  <c r="C133" i="2" a="1"/>
  <c r="C133" i="2" s="1"/>
  <c r="C134" i="2" a="1"/>
  <c r="C134" i="2" s="1"/>
  <c r="C135" i="2" a="1"/>
  <c r="C135" i="2"/>
  <c r="J953" i="7" s="1"/>
  <c r="C136" i="2" a="1"/>
  <c r="C136" i="2" s="1"/>
  <c r="C137" i="2" a="1"/>
  <c r="C137" i="2"/>
  <c r="C138" i="2" a="1"/>
  <c r="C138" i="2" s="1"/>
  <c r="J419" i="7" s="1"/>
  <c r="C139" i="2" a="1"/>
  <c r="C139" i="2" s="1"/>
  <c r="C140" i="2" a="1"/>
  <c r="C140" i="2"/>
  <c r="C141" i="2" a="1"/>
  <c r="C141" i="2" s="1"/>
  <c r="C142" i="2" a="1"/>
  <c r="C142" i="2" s="1"/>
  <c r="C143" i="2" a="1"/>
  <c r="C143" i="2" s="1"/>
  <c r="C144" i="2" a="1"/>
  <c r="C144" i="2" s="1"/>
  <c r="C145" i="2" a="1"/>
  <c r="C145" i="2" s="1"/>
  <c r="C146" i="2" a="1"/>
  <c r="C146" i="2" s="1"/>
  <c r="J958" i="7" s="1"/>
  <c r="C147" i="2" a="1"/>
  <c r="C147" i="2"/>
  <c r="J713" i="7" s="1"/>
  <c r="C148" i="2" a="1"/>
  <c r="C148" i="2" s="1"/>
  <c r="J660" i="7" s="1"/>
  <c r="C149" i="2" a="1"/>
  <c r="C149" i="2" s="1"/>
  <c r="J248" i="7" s="1"/>
  <c r="C150" i="2" a="1"/>
  <c r="C150" i="2" s="1"/>
  <c r="C151" i="2" a="1"/>
  <c r="C151" i="2" s="1"/>
  <c r="J726" i="7" s="1"/>
  <c r="C152" i="2" a="1"/>
  <c r="C152" i="2" s="1"/>
  <c r="C153" i="2" a="1"/>
  <c r="C153" i="2" s="1"/>
  <c r="C154" i="2" a="1"/>
  <c r="C154" i="2" s="1"/>
  <c r="C155" i="2" a="1"/>
  <c r="C155" i="2"/>
  <c r="C156" i="2" a="1"/>
  <c r="C156" i="2" s="1"/>
  <c r="C157" i="2" a="1"/>
  <c r="C157" i="2" s="1"/>
  <c r="C158" i="2" a="1"/>
  <c r="C158" i="2" s="1"/>
  <c r="J373" i="6" s="1"/>
  <c r="C159" i="2" a="1"/>
  <c r="C159" i="2" s="1"/>
  <c r="C160" i="2" a="1"/>
  <c r="C160" i="2" s="1"/>
  <c r="C161" i="2" a="1"/>
  <c r="C161" i="2"/>
  <c r="C162" i="2" a="1"/>
  <c r="C162" i="2" s="1"/>
  <c r="C163" i="2" a="1"/>
  <c r="C163" i="2"/>
  <c r="C164" i="2" a="1"/>
  <c r="C164" i="2" s="1"/>
  <c r="C165" i="2" a="1"/>
  <c r="C165" i="2" s="1"/>
  <c r="J98" i="7" s="1"/>
  <c r="C166" i="2" a="1"/>
  <c r="C166" i="2" s="1"/>
  <c r="C167" i="2" a="1"/>
  <c r="C167" i="2"/>
  <c r="C168" i="2" a="1"/>
  <c r="C168" i="2" s="1"/>
  <c r="C169" i="2" a="1"/>
  <c r="C169" i="2"/>
  <c r="J285" i="7" s="1"/>
  <c r="C170" i="2" a="1"/>
  <c r="C170" i="2" s="1"/>
  <c r="C171" i="2" a="1"/>
  <c r="C171" i="2"/>
  <c r="J720" i="7" s="1"/>
  <c r="C172" i="2" a="1"/>
  <c r="C172" i="2"/>
  <c r="C173" i="2" a="1"/>
  <c r="C173" i="2" s="1"/>
  <c r="C174" i="2" a="1"/>
  <c r="C174" i="2" s="1"/>
  <c r="C175" i="2" a="1"/>
  <c r="C175" i="2"/>
  <c r="C176" i="2" a="1"/>
  <c r="C176" i="2" s="1"/>
  <c r="C177" i="2" a="1"/>
  <c r="C177" i="2" s="1"/>
  <c r="C178" i="2" a="1"/>
  <c r="C178" i="2" s="1"/>
  <c r="C179" i="2" a="1"/>
  <c r="C179" i="2" s="1"/>
  <c r="C180" i="2" a="1"/>
  <c r="C180" i="2"/>
  <c r="C181" i="2" a="1"/>
  <c r="C181" i="2" s="1"/>
  <c r="C182" i="2" a="1"/>
  <c r="C182" i="2" s="1"/>
  <c r="C183" i="2" a="1"/>
  <c r="C183" i="2"/>
  <c r="J420" i="7" s="1"/>
  <c r="C184" i="2" a="1"/>
  <c r="C184" i="2" s="1"/>
  <c r="C185" i="2" a="1"/>
  <c r="C185" i="2" s="1"/>
  <c r="C186" i="2" a="1"/>
  <c r="C186" i="2" s="1"/>
  <c r="C187" i="2" a="1"/>
  <c r="C187" i="2"/>
  <c r="C188" i="2" a="1"/>
  <c r="C188" i="2" s="1"/>
  <c r="C189" i="2" a="1"/>
  <c r="C189" i="2" s="1"/>
  <c r="C190" i="2" a="1"/>
  <c r="C190" i="2" s="1"/>
  <c r="C191" i="2" a="1"/>
  <c r="C191" i="2"/>
  <c r="C192" i="2" a="1"/>
  <c r="C192" i="2" s="1"/>
  <c r="J453" i="7" s="1"/>
  <c r="C193" i="2" a="1"/>
  <c r="C193" i="2" s="1"/>
  <c r="C194" i="2" a="1"/>
  <c r="C194" i="2" s="1"/>
  <c r="C195" i="2" a="1"/>
  <c r="C195" i="2" s="1"/>
  <c r="C196" i="2" a="1"/>
  <c r="C196" i="2" s="1"/>
  <c r="J306" i="7" s="1"/>
  <c r="C197" i="2" a="1"/>
  <c r="C197" i="2"/>
  <c r="C198" i="2" a="1"/>
  <c r="C198" i="2" s="1"/>
  <c r="C199" i="2" a="1"/>
  <c r="C199" i="2" s="1"/>
  <c r="C200" i="2" a="1"/>
  <c r="C200" i="2" s="1"/>
  <c r="C201" i="2" a="1"/>
  <c r="C201" i="2" s="1"/>
  <c r="C202" i="2" a="1"/>
  <c r="C202" i="2" s="1"/>
  <c r="C203" i="2" a="1"/>
  <c r="C203" i="2"/>
  <c r="J693" i="7" s="1"/>
  <c r="C204" i="2" a="1"/>
  <c r="C204" i="2" s="1"/>
  <c r="C205" i="2" a="1"/>
  <c r="C205" i="2" s="1"/>
  <c r="C206" i="2" a="1"/>
  <c r="C206" i="2" s="1"/>
  <c r="C207" i="2" a="1"/>
  <c r="C207" i="2"/>
  <c r="C208" i="2" a="1"/>
  <c r="C208" i="2" s="1"/>
  <c r="C209" i="2" a="1"/>
  <c r="C209" i="2"/>
  <c r="J452" i="7" s="1"/>
  <c r="C210" i="2" a="1"/>
  <c r="C210" i="2" s="1"/>
  <c r="C211" i="2" a="1"/>
  <c r="C211" i="2"/>
  <c r="C212" i="2" a="1"/>
  <c r="C212" i="2"/>
  <c r="C213" i="2" a="1"/>
  <c r="C213" i="2" s="1"/>
  <c r="C214" i="2" a="1"/>
  <c r="C214" i="2" s="1"/>
  <c r="C215" i="2" a="1"/>
  <c r="C215" i="2" s="1"/>
  <c r="C216" i="2" a="1"/>
  <c r="C216" i="2"/>
  <c r="C217" i="2" a="1"/>
  <c r="C217" i="2" s="1"/>
  <c r="C218" i="2" a="1"/>
  <c r="C218" i="2" s="1"/>
  <c r="C219" i="2" a="1"/>
  <c r="C219" i="2"/>
  <c r="C220" i="2" a="1"/>
  <c r="C220" i="2" s="1"/>
  <c r="C221" i="2" a="1"/>
  <c r="C221" i="2"/>
  <c r="C222" i="2" a="1"/>
  <c r="C222" i="2" s="1"/>
  <c r="C223" i="2" a="1"/>
  <c r="C223" i="2" s="1"/>
  <c r="C224" i="2" a="1"/>
  <c r="C224" i="2" s="1"/>
  <c r="C225" i="2" a="1"/>
  <c r="C225" i="2"/>
  <c r="J332" i="7" s="1"/>
  <c r="C226" i="2" a="1"/>
  <c r="C226" i="2" s="1"/>
  <c r="J415" i="7" s="1"/>
  <c r="C227" i="2" a="1"/>
  <c r="C227" i="2"/>
  <c r="C228" i="2" a="1"/>
  <c r="C228" i="2" s="1"/>
  <c r="J537" i="7" s="1"/>
  <c r="C229" i="2" a="1"/>
  <c r="C229" i="2"/>
  <c r="J177" i="7" s="1"/>
  <c r="C230" i="2" a="1"/>
  <c r="C230" i="2" s="1"/>
  <c r="C231" i="2" a="1"/>
  <c r="C231" i="2" s="1"/>
  <c r="C232" i="2" a="1"/>
  <c r="C232" i="2"/>
  <c r="J450" i="7" s="1"/>
  <c r="C233" i="2" a="1"/>
  <c r="C233" i="2" s="1"/>
  <c r="C234" i="2" a="1"/>
  <c r="C234" i="2" s="1"/>
  <c r="C235" i="2" a="1"/>
  <c r="C235" i="2"/>
  <c r="J250" i="7" s="1"/>
  <c r="C236" i="2" a="1"/>
  <c r="C236" i="2" s="1"/>
  <c r="C237" i="2" a="1"/>
  <c r="C237" i="2" s="1"/>
  <c r="J838" i="7" s="1"/>
  <c r="C238" i="2" a="1"/>
  <c r="C238" i="2" s="1"/>
  <c r="C239" i="2" a="1"/>
  <c r="C239" i="2" s="1"/>
  <c r="C240" i="2" a="1"/>
  <c r="C240" i="2" s="1"/>
  <c r="J380" i="7" s="1"/>
  <c r="C241" i="2" a="1"/>
  <c r="C241" i="2"/>
  <c r="J173" i="7" s="1"/>
  <c r="C242" i="2" a="1"/>
  <c r="C242" i="2" s="1"/>
  <c r="C243" i="2" a="1"/>
  <c r="C243" i="2" s="1"/>
  <c r="J911" i="7" s="1"/>
  <c r="C244" i="2" a="1"/>
  <c r="C244" i="2" s="1"/>
  <c r="C245" i="2" a="1"/>
  <c r="C245" i="2" s="1"/>
  <c r="C246" i="2" a="1"/>
  <c r="C246" i="2" s="1"/>
  <c r="C247" i="2" a="1"/>
  <c r="C247" i="2"/>
  <c r="J51" i="7" s="1"/>
  <c r="C248" i="2" a="1"/>
  <c r="C248" i="2" s="1"/>
  <c r="J263" i="7" s="1"/>
  <c r="C249" i="2" a="1"/>
  <c r="C249" i="2" s="1"/>
  <c r="J662" i="7" s="1"/>
  <c r="C250" i="2" a="1"/>
  <c r="C250" i="2" s="1"/>
  <c r="C251" i="2" a="1"/>
  <c r="C251" i="2"/>
  <c r="J300" i="7" s="1"/>
  <c r="C252" i="2" a="1"/>
  <c r="C252" i="2" s="1"/>
  <c r="C253" i="2" a="1"/>
  <c r="C253" i="2" s="1"/>
  <c r="J521" i="7" s="1"/>
  <c r="C254" i="2" a="1"/>
  <c r="C254" i="2" s="1"/>
  <c r="C255" i="2" a="1"/>
  <c r="C255" i="2" s="1"/>
  <c r="J58" i="7" s="1"/>
  <c r="C256" i="2" a="1"/>
  <c r="C256" i="2" s="1"/>
  <c r="C257" i="2" a="1"/>
  <c r="C257" i="2" s="1"/>
  <c r="C258" i="2" a="1"/>
  <c r="C258" i="2" s="1"/>
  <c r="J54" i="7" s="1"/>
  <c r="C259" i="2" a="1"/>
  <c r="C259" i="2" s="1"/>
  <c r="C260" i="2" a="1"/>
  <c r="C260" i="2" s="1"/>
  <c r="C261" i="2" a="1"/>
  <c r="C261" i="2" s="1"/>
  <c r="C262" i="2" a="1"/>
  <c r="C262" i="2" s="1"/>
  <c r="J888" i="7" s="1"/>
  <c r="C263" i="2" a="1"/>
  <c r="C263" i="2"/>
  <c r="C264" i="2" a="1"/>
  <c r="C264" i="2" s="1"/>
  <c r="C265" i="2" a="1"/>
  <c r="C265" i="2" s="1"/>
  <c r="C266" i="2" a="1"/>
  <c r="C266" i="2" s="1"/>
  <c r="C267" i="2" a="1"/>
  <c r="C267" i="2"/>
  <c r="J786" i="7" s="1"/>
  <c r="C268" i="2" a="1"/>
  <c r="C268" i="2" s="1"/>
  <c r="J740" i="7" s="1"/>
  <c r="C269" i="2" a="1"/>
  <c r="C269" i="2" s="1"/>
  <c r="J504" i="7" s="1"/>
  <c r="C270" i="2" a="1"/>
  <c r="C270" i="2" s="1"/>
  <c r="C271" i="2" a="1"/>
  <c r="C271" i="2" s="1"/>
  <c r="C272" i="2" a="1"/>
  <c r="C272" i="2" s="1"/>
  <c r="J29" i="7" s="1"/>
  <c r="C273" i="2" a="1"/>
  <c r="C273" i="2"/>
  <c r="J245" i="7" s="1"/>
  <c r="C274" i="2" a="1"/>
  <c r="C274" i="2" s="1"/>
  <c r="C275" i="2" a="1"/>
  <c r="C275" i="2"/>
  <c r="J458" i="7" s="1"/>
  <c r="C276" i="2" a="1"/>
  <c r="C276" i="2" s="1"/>
  <c r="C277" i="2" a="1"/>
  <c r="C277" i="2" s="1"/>
  <c r="C278" i="2" a="1"/>
  <c r="C278" i="2" s="1"/>
  <c r="J682" i="7" s="1"/>
  <c r="C279" i="2" a="1"/>
  <c r="C279" i="2"/>
  <c r="J739" i="7" s="1"/>
  <c r="C280" i="2" a="1"/>
  <c r="C280" i="2"/>
  <c r="C281" i="2" a="1"/>
  <c r="C281" i="2" s="1"/>
  <c r="C282" i="2" a="1"/>
  <c r="C282" i="2" s="1"/>
  <c r="J431" i="7" s="1"/>
  <c r="C283" i="2" a="1"/>
  <c r="C283" i="2" s="1"/>
  <c r="C284" i="2" a="1"/>
  <c r="C284" i="2"/>
  <c r="J715" i="7" s="1"/>
  <c r="C285" i="2" a="1"/>
  <c r="C285" i="2"/>
  <c r="C286" i="2" a="1"/>
  <c r="C286" i="2" s="1"/>
  <c r="C287" i="2" a="1"/>
  <c r="C287" i="2"/>
  <c r="J307" i="7" s="1"/>
  <c r="C288" i="2" a="1"/>
  <c r="C288" i="2" s="1"/>
  <c r="C289" i="2" a="1"/>
  <c r="C289" i="2" s="1"/>
  <c r="C290" i="2" a="1"/>
  <c r="C290" i="2" s="1"/>
  <c r="C291" i="2" a="1"/>
  <c r="C291" i="2"/>
  <c r="C292" i="2" a="1"/>
  <c r="C292" i="2" s="1"/>
  <c r="C293" i="2" a="1"/>
  <c r="C293" i="2"/>
  <c r="J601" i="7" s="1"/>
  <c r="C294" i="2" a="1"/>
  <c r="C294" i="2" s="1"/>
  <c r="J700" i="7" s="1"/>
  <c r="C295" i="2" a="1"/>
  <c r="C295" i="2" s="1"/>
  <c r="C296" i="2" a="1"/>
  <c r="C296" i="2" s="1"/>
  <c r="C297" i="2" a="1"/>
  <c r="C297" i="2" s="1"/>
  <c r="C298" i="2" a="1"/>
  <c r="C298" i="2" s="1"/>
  <c r="C299" i="2" a="1"/>
  <c r="C299" i="2" s="1"/>
  <c r="C300" i="2" a="1"/>
  <c r="C300" i="2" s="1"/>
  <c r="C301" i="2" a="1"/>
  <c r="C301" i="2" s="1"/>
  <c r="J757" i="7" s="1"/>
  <c r="C302" i="2" a="1"/>
  <c r="C302" i="2" s="1"/>
  <c r="C303" i="2" a="1"/>
  <c r="C303" i="2"/>
  <c r="C304" i="2" a="1"/>
  <c r="C304" i="2" s="1"/>
  <c r="J276" i="7" s="1"/>
  <c r="C305" i="2" a="1"/>
  <c r="C305" i="2" s="1"/>
  <c r="C306" i="2" a="1"/>
  <c r="C306" i="2" s="1"/>
  <c r="C307" i="2" a="1"/>
  <c r="C307" i="2"/>
  <c r="C308" i="2" a="1"/>
  <c r="C308" i="2" s="1"/>
  <c r="C309" i="2" a="1"/>
  <c r="C309" i="2" s="1"/>
  <c r="J110" i="7" s="1"/>
  <c r="C310" i="2" a="1"/>
  <c r="C310" i="2" s="1"/>
  <c r="J179" i="7" s="1"/>
  <c r="C311" i="2" a="1"/>
  <c r="C311" i="2"/>
  <c r="C312" i="2" a="1"/>
  <c r="C312" i="2"/>
  <c r="C313" i="2" a="1"/>
  <c r="C313" i="2" s="1"/>
  <c r="C314" i="2" a="1"/>
  <c r="C314" i="2" s="1"/>
  <c r="C315" i="2" a="1"/>
  <c r="C315" i="2" s="1"/>
  <c r="J457" i="7" s="1"/>
  <c r="C316" i="2" a="1"/>
  <c r="C316" i="2" s="1"/>
  <c r="C317" i="2" a="1"/>
  <c r="C317" i="2"/>
  <c r="J716" i="7" s="1"/>
  <c r="C318" i="2" a="1"/>
  <c r="C318" i="2" s="1"/>
  <c r="C319" i="2" a="1"/>
  <c r="C319" i="2" s="1"/>
  <c r="C320" i="2" a="1"/>
  <c r="C320" i="2" s="1"/>
  <c r="J402" i="7" s="1"/>
  <c r="C321" i="2" a="1"/>
  <c r="C321" i="2"/>
  <c r="C322" i="2" a="1"/>
  <c r="C322" i="2" s="1"/>
  <c r="J986" i="7" s="1"/>
  <c r="C323" i="2" a="1"/>
  <c r="C323" i="2"/>
  <c r="C324" i="2" a="1"/>
  <c r="C324" i="2" s="1"/>
  <c r="C325" i="2" a="1"/>
  <c r="C325" i="2" s="1"/>
  <c r="C326" i="2" a="1"/>
  <c r="C326" i="2" s="1"/>
  <c r="J49" i="7" s="1"/>
  <c r="C327" i="2" a="1"/>
  <c r="C327" i="2"/>
  <c r="J819" i="7" s="1"/>
  <c r="C328" i="2" a="1"/>
  <c r="C328" i="2" s="1"/>
  <c r="C329" i="2" a="1"/>
  <c r="C329" i="2"/>
  <c r="C330" i="2" a="1"/>
  <c r="C330" i="2" s="1"/>
  <c r="C331" i="2" a="1"/>
  <c r="C331" i="2" s="1"/>
  <c r="J776" i="7" s="1"/>
  <c r="C332" i="2" a="1"/>
  <c r="C332" i="2" s="1"/>
  <c r="C333" i="2" a="1"/>
  <c r="C333" i="2" s="1"/>
  <c r="J350" i="7" s="1"/>
  <c r="C334" i="2" a="1"/>
  <c r="C334" i="2" s="1"/>
  <c r="J905" i="7" s="1"/>
  <c r="C335" i="2" a="1"/>
  <c r="C335" i="2" s="1"/>
  <c r="C336" i="2" a="1"/>
  <c r="C336" i="2" s="1"/>
  <c r="C337" i="2" a="1"/>
  <c r="C337" i="2" s="1"/>
  <c r="C338" i="2" a="1"/>
  <c r="C338" i="2" s="1"/>
  <c r="C339" i="2" a="1"/>
  <c r="C339" i="2"/>
  <c r="C340" i="2" a="1"/>
  <c r="C340" i="2"/>
  <c r="C341" i="2" a="1"/>
  <c r="C341" i="2" s="1"/>
  <c r="C342" i="2" a="1"/>
  <c r="C342" i="2" s="1"/>
  <c r="C343" i="2" a="1"/>
  <c r="C343" i="2" s="1"/>
  <c r="C344" i="2" a="1"/>
  <c r="C344" i="2"/>
  <c r="C345" i="2" a="1"/>
  <c r="C345" i="2"/>
  <c r="C346" i="2" a="1"/>
  <c r="C346" i="2" s="1"/>
  <c r="J376" i="7" s="1"/>
  <c r="C347" i="2" a="1"/>
  <c r="C347" i="2"/>
  <c r="C348" i="2" a="1"/>
  <c r="C348" i="2" s="1"/>
  <c r="C349" i="2" a="1"/>
  <c r="C349" i="2"/>
  <c r="C350" i="2" a="1"/>
  <c r="C350" i="2" s="1"/>
  <c r="J97" i="6" s="1"/>
  <c r="C351" i="2" a="1"/>
  <c r="C351" i="2"/>
  <c r="C352" i="2" a="1"/>
  <c r="C352" i="2"/>
  <c r="J769" i="7" s="1"/>
  <c r="C353" i="2" a="1"/>
  <c r="C353" i="2"/>
  <c r="C354" i="2" a="1"/>
  <c r="C354" i="2" s="1"/>
  <c r="C355" i="2" a="1"/>
  <c r="C355" i="2"/>
  <c r="J427" i="6" s="1"/>
  <c r="C356" i="2" a="1"/>
  <c r="C356" i="2" s="1"/>
  <c r="C357" i="2" a="1"/>
  <c r="C357" i="2" s="1"/>
  <c r="C358" i="2" a="1"/>
  <c r="C358" i="2" s="1"/>
  <c r="C359" i="2" a="1"/>
  <c r="C359" i="2"/>
  <c r="J484" i="7" s="1"/>
  <c r="C360" i="2" a="1"/>
  <c r="C360" i="2" s="1"/>
  <c r="C361" i="2" a="1"/>
  <c r="C361" i="2"/>
  <c r="J195" i="7" s="1"/>
  <c r="C362" i="2" a="1"/>
  <c r="C362" i="2" s="1"/>
  <c r="J191" i="7" s="1"/>
  <c r="C363" i="2" a="1"/>
  <c r="C363" i="2"/>
  <c r="C364" i="2" a="1"/>
  <c r="C364" i="2"/>
  <c r="J648" i="7" s="1"/>
  <c r="C365" i="2" a="1"/>
  <c r="C365" i="2"/>
  <c r="C366" i="2" a="1"/>
  <c r="C366" i="2" s="1"/>
  <c r="C367" i="2" a="1"/>
  <c r="C367" i="2" s="1"/>
  <c r="C368" i="2" a="1"/>
  <c r="C368" i="2" s="1"/>
  <c r="J412" i="7" s="1"/>
  <c r="C369" i="2" a="1"/>
  <c r="C369" i="2" s="1"/>
  <c r="J372" i="7" s="1"/>
  <c r="C370" i="2" a="1"/>
  <c r="C370" i="2" s="1"/>
  <c r="J207" i="7" s="1"/>
  <c r="C371" i="2" a="1"/>
  <c r="C371" i="2"/>
  <c r="C372" i="2" a="1"/>
  <c r="C372" i="2" s="1"/>
  <c r="C373" i="2" a="1"/>
  <c r="C373" i="2" s="1"/>
  <c r="J397" i="7" s="1"/>
  <c r="C374" i="2" a="1"/>
  <c r="C374" i="2" s="1"/>
  <c r="C375" i="2" a="1"/>
  <c r="C375" i="2"/>
  <c r="C376" i="2" a="1"/>
  <c r="C376" i="2"/>
  <c r="C377" i="2" a="1"/>
  <c r="C377" i="2" s="1"/>
  <c r="C378" i="2" a="1"/>
  <c r="C378" i="2" s="1"/>
  <c r="J240" i="7" s="1"/>
  <c r="C379" i="2" a="1"/>
  <c r="C379" i="2"/>
  <c r="J304" i="7" s="1"/>
  <c r="C380" i="2" a="1"/>
  <c r="C380" i="2" s="1"/>
  <c r="C381" i="2" a="1"/>
  <c r="C381" i="2" s="1"/>
  <c r="C382" i="2" a="1"/>
  <c r="C382" i="2" s="1"/>
  <c r="C383" i="2" a="1"/>
  <c r="C383" i="2"/>
  <c r="C384" i="2" a="1"/>
  <c r="C384" i="2"/>
  <c r="C385" i="2" a="1"/>
  <c r="C385" i="2" s="1"/>
  <c r="C386" i="2" a="1"/>
  <c r="C386" i="2" s="1"/>
  <c r="J894" i="7" s="1"/>
  <c r="C387" i="2" a="1"/>
  <c r="C387" i="2"/>
  <c r="C388" i="2" a="1"/>
  <c r="C388" i="2"/>
  <c r="C389" i="2" a="1"/>
  <c r="C389" i="2" s="1"/>
  <c r="C390" i="2" a="1"/>
  <c r="C390" i="2" s="1"/>
  <c r="C391" i="2" a="1"/>
  <c r="C391" i="2"/>
  <c r="C392" i="2" a="1"/>
  <c r="C392" i="2" s="1"/>
  <c r="C393" i="2" a="1"/>
  <c r="C393" i="2" s="1"/>
  <c r="C394" i="2" a="1"/>
  <c r="C394" i="2" s="1"/>
  <c r="J553" i="7" s="1"/>
  <c r="C395" i="2" a="1"/>
  <c r="C395" i="2"/>
  <c r="J142" i="7" s="1"/>
  <c r="C396" i="2" a="1"/>
  <c r="C396" i="2"/>
  <c r="J318" i="7" s="1"/>
  <c r="C397" i="2" a="1"/>
  <c r="C397" i="2" s="1"/>
  <c r="C398" i="2" a="1"/>
  <c r="C398" i="2" s="1"/>
  <c r="C399" i="2" a="1"/>
  <c r="C399" i="2" s="1"/>
  <c r="J343" i="7" s="1"/>
  <c r="C400" i="2" a="1"/>
  <c r="C400" i="2" s="1"/>
  <c r="J694" i="7" s="1"/>
  <c r="C401" i="2" a="1"/>
  <c r="C401" i="2" s="1"/>
  <c r="C402" i="2" a="1"/>
  <c r="C402" i="2" s="1"/>
  <c r="C403" i="2" a="1"/>
  <c r="C403" i="2"/>
  <c r="C404" i="2" a="1"/>
  <c r="C404" i="2"/>
  <c r="C405" i="2" a="1"/>
  <c r="C405" i="2" s="1"/>
  <c r="C406" i="2" a="1"/>
  <c r="C406" i="2" s="1"/>
  <c r="C407" i="2" a="1"/>
  <c r="C407" i="2"/>
  <c r="C408" i="2" a="1"/>
  <c r="C408" i="2" s="1"/>
  <c r="C409" i="2" a="1"/>
  <c r="C409" i="2" s="1"/>
  <c r="J621" i="7" s="1"/>
  <c r="C410" i="2" a="1"/>
  <c r="C410" i="2" s="1"/>
  <c r="C411" i="2" a="1"/>
  <c r="C411" i="2"/>
  <c r="C412" i="2" a="1"/>
  <c r="C412" i="2" s="1"/>
  <c r="C413" i="2" a="1"/>
  <c r="C413" i="2"/>
  <c r="J405" i="7" s="1"/>
  <c r="C414" i="2" a="1"/>
  <c r="C414" i="2" s="1"/>
  <c r="C415" i="2" a="1"/>
  <c r="C415" i="2" s="1"/>
  <c r="C416" i="2" a="1"/>
  <c r="C416" i="2" s="1"/>
  <c r="J102" i="7" s="1"/>
  <c r="C417" i="2" a="1"/>
  <c r="C417" i="2"/>
  <c r="C418" i="2" a="1"/>
  <c r="C418" i="2"/>
  <c r="C419" i="2" a="1"/>
  <c r="C419" i="2"/>
  <c r="J31" i="7" s="1"/>
  <c r="C420" i="2" a="1"/>
  <c r="C420" i="2" s="1"/>
  <c r="J841" i="7" s="1"/>
  <c r="C421" i="2" a="1"/>
  <c r="C421" i="2"/>
  <c r="C422" i="2" a="1"/>
  <c r="C422" i="2" s="1"/>
  <c r="C423" i="2" a="1"/>
  <c r="C423" i="2"/>
  <c r="C424" i="2" a="1"/>
  <c r="C424" i="2" s="1"/>
  <c r="C425" i="2" a="1"/>
  <c r="C425" i="2" s="1"/>
  <c r="C426" i="2" a="1"/>
  <c r="C426" i="2" s="1"/>
  <c r="C427" i="2" a="1"/>
  <c r="C427" i="2" s="1"/>
  <c r="C428" i="2" a="1"/>
  <c r="C428" i="2" s="1"/>
  <c r="C429" i="2" a="1"/>
  <c r="C429" i="2" s="1"/>
  <c r="C430" i="2" a="1"/>
  <c r="C430" i="2"/>
  <c r="C431" i="2" a="1"/>
  <c r="C431" i="2" s="1"/>
  <c r="C432" i="2" a="1"/>
  <c r="C432" i="2" s="1"/>
  <c r="C433" i="2" a="1"/>
  <c r="C433" i="2"/>
  <c r="C434" i="2" a="1"/>
  <c r="C434" i="2" s="1"/>
  <c r="C435" i="2" a="1"/>
  <c r="C435" i="2" s="1"/>
  <c r="J508" i="7" s="1"/>
  <c r="C436" i="2" a="1"/>
  <c r="C436" i="2" s="1"/>
  <c r="C437" i="2" a="1"/>
  <c r="C437" i="2" s="1"/>
  <c r="C438" i="2" a="1"/>
  <c r="C438" i="2"/>
  <c r="C439" i="2" a="1"/>
  <c r="C439" i="2" s="1"/>
  <c r="C440" i="2" a="1"/>
  <c r="C440" i="2" s="1"/>
  <c r="C441" i="2" a="1"/>
  <c r="C441" i="2" s="1"/>
  <c r="C442" i="2" a="1"/>
  <c r="C442" i="2" s="1"/>
  <c r="J106" i="7" s="1"/>
  <c r="C443" i="2" a="1"/>
  <c r="C443" i="2" s="1"/>
  <c r="C444" i="2" a="1"/>
  <c r="C444" i="2" s="1"/>
  <c r="C445" i="2" a="1"/>
  <c r="C445" i="2"/>
  <c r="C446" i="2" a="1"/>
  <c r="C446" i="2"/>
  <c r="C447" i="2" a="1"/>
  <c r="C447" i="2" s="1"/>
  <c r="J901" i="7" s="1"/>
  <c r="C448" i="2" a="1"/>
  <c r="C448" i="2" s="1"/>
  <c r="C449" i="2" a="1"/>
  <c r="C449" i="2"/>
  <c r="C450" i="2" a="1"/>
  <c r="C450" i="2" s="1"/>
  <c r="C451" i="2" a="1"/>
  <c r="C451" i="2" s="1"/>
  <c r="C452" i="2" a="1"/>
  <c r="C452" i="2" s="1"/>
  <c r="J252" i="7" s="1"/>
  <c r="C453" i="2" a="1"/>
  <c r="C453" i="2" s="1"/>
  <c r="C454" i="2" a="1"/>
  <c r="C454" i="2"/>
  <c r="J11" i="7" s="1"/>
  <c r="C455" i="2" a="1"/>
  <c r="C455" i="2" s="1"/>
  <c r="C456" i="2" a="1"/>
  <c r="C456" i="2" s="1"/>
  <c r="C457" i="2" a="1"/>
  <c r="C457" i="2"/>
  <c r="C458" i="2" a="1"/>
  <c r="C458" i="2" s="1"/>
  <c r="C459" i="2" a="1"/>
  <c r="C459" i="2" s="1"/>
  <c r="J234" i="7" s="1"/>
  <c r="C460" i="2" a="1"/>
  <c r="C460" i="2" s="1"/>
  <c r="C461" i="2" a="1"/>
  <c r="C461" i="2" s="1"/>
  <c r="C462" i="2" a="1"/>
  <c r="C462" i="2"/>
  <c r="C463" i="2" a="1"/>
  <c r="C463" i="2" s="1"/>
  <c r="C464" i="2" a="1"/>
  <c r="C464" i="2" s="1"/>
  <c r="C465" i="2" a="1"/>
  <c r="C465" i="2"/>
  <c r="C466" i="2" a="1"/>
  <c r="C466" i="2" s="1"/>
  <c r="J826" i="7" s="1"/>
  <c r="C467" i="2" a="1"/>
  <c r="C467" i="2" s="1"/>
  <c r="J724" i="7" s="1"/>
  <c r="C468" i="2" a="1"/>
  <c r="C468" i="2" s="1"/>
  <c r="C469" i="2" a="1"/>
  <c r="C469" i="2" s="1"/>
  <c r="J400" i="7" s="1"/>
  <c r="C470" i="2" a="1"/>
  <c r="C470" i="2"/>
  <c r="C471" i="2" a="1"/>
  <c r="C471" i="2" s="1"/>
  <c r="J781" i="7" s="1"/>
  <c r="C472" i="2" a="1"/>
  <c r="C472" i="2" s="1"/>
  <c r="C473" i="2" a="1"/>
  <c r="C473" i="2"/>
  <c r="J389" i="7" s="1"/>
  <c r="C474" i="2" a="1"/>
  <c r="C474" i="2" s="1"/>
  <c r="C475" i="2" a="1"/>
  <c r="C475" i="2" s="1"/>
  <c r="J860" i="7" s="1"/>
  <c r="C476" i="2" a="1"/>
  <c r="C476" i="2" s="1"/>
  <c r="C477" i="2" a="1"/>
  <c r="C477" i="2" s="1"/>
  <c r="C478" i="2" a="1"/>
  <c r="C478" i="2"/>
  <c r="C479" i="2" a="1"/>
  <c r="C479" i="2" s="1"/>
  <c r="C480" i="2" a="1"/>
  <c r="C480" i="2" s="1"/>
  <c r="J92" i="7" s="1"/>
  <c r="C481" i="2" a="1"/>
  <c r="C481" i="2"/>
  <c r="C482" i="2" a="1"/>
  <c r="C482" i="2" s="1"/>
  <c r="C483" i="2" a="1"/>
  <c r="C483" i="2" s="1"/>
  <c r="C484" i="2" a="1"/>
  <c r="C484" i="2" s="1"/>
  <c r="C485" i="2" a="1"/>
  <c r="C485" i="2" s="1"/>
  <c r="C486" i="2" a="1"/>
  <c r="C486" i="2"/>
  <c r="C487" i="2" a="1"/>
  <c r="C487" i="2" s="1"/>
  <c r="C488" i="2" a="1"/>
  <c r="C488" i="2" s="1"/>
  <c r="C489" i="2" a="1"/>
  <c r="C489" i="2"/>
  <c r="J805" i="7" s="1"/>
  <c r="C490" i="2" a="1"/>
  <c r="C490" i="2" s="1"/>
  <c r="C491" i="2" a="1"/>
  <c r="C491" i="2" s="1"/>
  <c r="C492" i="2" a="1"/>
  <c r="C492" i="2" s="1"/>
  <c r="J254" i="7" s="1"/>
  <c r="C493" i="2" a="1"/>
  <c r="C493" i="2" s="1"/>
  <c r="C494" i="2" a="1"/>
  <c r="C494" i="2"/>
  <c r="J99" i="7" s="1"/>
  <c r="C495" i="2" a="1"/>
  <c r="C495" i="2" s="1"/>
  <c r="C496" i="2" a="1"/>
  <c r="C496" i="2" s="1"/>
  <c r="C497" i="2" a="1"/>
  <c r="C497" i="2"/>
  <c r="C498" i="2" a="1"/>
  <c r="C498" i="2" s="1"/>
  <c r="C499" i="2" a="1"/>
  <c r="C499" i="2" s="1"/>
  <c r="J428" i="7" s="1"/>
  <c r="C500" i="2" a="1"/>
  <c r="C500" i="2" s="1"/>
  <c r="C501" i="2" a="1"/>
  <c r="C501" i="2" s="1"/>
  <c r="J260" i="7" s="1"/>
  <c r="C502" i="2" a="1"/>
  <c r="C502" i="2"/>
  <c r="J495" i="7" s="1"/>
  <c r="C503" i="2" a="1"/>
  <c r="C503" i="2" s="1"/>
  <c r="C504" i="2" a="1"/>
  <c r="C504" i="2" s="1"/>
  <c r="C505" i="2" a="1"/>
  <c r="C505" i="2"/>
  <c r="C506" i="2" a="1"/>
  <c r="C506" i="2" s="1"/>
  <c r="J443" i="7" s="1"/>
  <c r="C507" i="2" a="1"/>
  <c r="C507" i="2" s="1"/>
  <c r="C508" i="2" a="1"/>
  <c r="C508" i="2" s="1"/>
  <c r="C509" i="2" a="1"/>
  <c r="C509" i="2" s="1"/>
  <c r="J567" i="7" s="1"/>
  <c r="C510" i="2" a="1"/>
  <c r="C510" i="2"/>
  <c r="C511" i="2" a="1"/>
  <c r="C511" i="2" s="1"/>
  <c r="C512" i="2" a="1"/>
  <c r="C512" i="2" s="1"/>
  <c r="C513" i="2" a="1"/>
  <c r="C513" i="2"/>
  <c r="J848" i="7" s="1"/>
  <c r="C514" i="2" a="1"/>
  <c r="C514" i="2" s="1"/>
  <c r="J937" i="7" s="1"/>
  <c r="C515" i="2" a="1"/>
  <c r="C515" i="2" s="1"/>
  <c r="C516" i="2" a="1"/>
  <c r="C516" i="2" s="1"/>
  <c r="C517" i="2" a="1"/>
  <c r="C517" i="2" s="1"/>
  <c r="C518" i="2" a="1"/>
  <c r="C518" i="2"/>
  <c r="C519" i="2" a="1"/>
  <c r="C519" i="2" s="1"/>
  <c r="C520" i="2" a="1"/>
  <c r="C520" i="2" s="1"/>
  <c r="J493" i="7" s="1"/>
  <c r="C521" i="2" a="1"/>
  <c r="C521" i="2"/>
  <c r="C522" i="2" a="1"/>
  <c r="C522" i="2" s="1"/>
  <c r="C523" i="2" a="1"/>
  <c r="C523" i="2" s="1"/>
  <c r="C524" i="2" a="1"/>
  <c r="C524" i="2" s="1"/>
  <c r="C525" i="2" a="1"/>
  <c r="C525" i="2" s="1"/>
  <c r="C526" i="2" a="1"/>
  <c r="C526" i="2"/>
  <c r="C527" i="2" a="1"/>
  <c r="C527" i="2" s="1"/>
  <c r="C528" i="2" a="1"/>
  <c r="C528" i="2" s="1"/>
  <c r="C529" i="2" a="1"/>
  <c r="C529" i="2"/>
  <c r="J467" i="7" s="1"/>
  <c r="C530" i="2" a="1"/>
  <c r="C530" i="2" s="1"/>
  <c r="C531" i="2" a="1"/>
  <c r="C531" i="2" s="1"/>
  <c r="C532" i="2" a="1"/>
  <c r="C532" i="2" s="1"/>
  <c r="C533" i="2" a="1"/>
  <c r="C533" i="2" s="1"/>
  <c r="C534" i="2" a="1"/>
  <c r="C534" i="2"/>
  <c r="C535" i="2" a="1"/>
  <c r="C535" i="2" s="1"/>
  <c r="C536" i="2" a="1"/>
  <c r="C536" i="2" s="1"/>
  <c r="J124" i="7" s="1"/>
  <c r="C537" i="2" a="1"/>
  <c r="C537" i="2"/>
  <c r="J37" i="7" s="1"/>
  <c r="C538" i="2" a="1"/>
  <c r="C538" i="2" s="1"/>
  <c r="C539" i="2" a="1"/>
  <c r="C539" i="2" s="1"/>
  <c r="C540" i="2" a="1"/>
  <c r="C540" i="2" s="1"/>
  <c r="J543" i="7" s="1"/>
  <c r="C541" i="2" a="1"/>
  <c r="C541" i="2" s="1"/>
  <c r="C542" i="2" a="1"/>
  <c r="C542" i="2"/>
  <c r="J14" i="7" s="1"/>
  <c r="C543" i="2" a="1"/>
  <c r="C543" i="2" s="1"/>
  <c r="C544" i="2" a="1"/>
  <c r="C544" i="2" s="1"/>
  <c r="C545" i="2" a="1"/>
  <c r="C545" i="2"/>
  <c r="J416" i="7" s="1"/>
  <c r="C546" i="2" a="1"/>
  <c r="C546" i="2" s="1"/>
  <c r="J388" i="7" s="1"/>
  <c r="C547" i="2" a="1"/>
  <c r="C547" i="2" s="1"/>
  <c r="C548" i="2" a="1"/>
  <c r="C548" i="2" s="1"/>
  <c r="C549" i="2" a="1"/>
  <c r="C549" i="2" s="1"/>
  <c r="J678" i="7" s="1"/>
  <c r="C550" i="2" a="1"/>
  <c r="C550" i="2"/>
  <c r="C551" i="2" a="1"/>
  <c r="C551" i="2" s="1"/>
  <c r="C552" i="2" a="1"/>
  <c r="C552" i="2" s="1"/>
  <c r="C553" i="2" a="1"/>
  <c r="C553" i="2"/>
  <c r="C554" i="2" a="1"/>
  <c r="C554" i="2" s="1"/>
  <c r="J530" i="7" s="1"/>
  <c r="C555" i="2" a="1"/>
  <c r="C555" i="2" s="1"/>
  <c r="C556" i="2" a="1"/>
  <c r="C556" i="2" s="1"/>
  <c r="J509" i="7" s="1"/>
  <c r="C557" i="2" a="1"/>
  <c r="C557" i="2" s="1"/>
  <c r="C558" i="2" a="1"/>
  <c r="C558" i="2"/>
  <c r="C559" i="2" a="1"/>
  <c r="C559" i="2" s="1"/>
  <c r="C560" i="2" a="1"/>
  <c r="C560" i="2" s="1"/>
  <c r="C561" i="2" a="1"/>
  <c r="C561" i="2"/>
  <c r="C562" i="2" a="1"/>
  <c r="C562" i="2" s="1"/>
  <c r="C563" i="2" a="1"/>
  <c r="C563" i="2" s="1"/>
  <c r="C564" i="2" a="1"/>
  <c r="C564" i="2" s="1"/>
  <c r="J25" i="7" s="1"/>
  <c r="C565" i="2" a="1"/>
  <c r="C565" i="2" s="1"/>
  <c r="C566" i="2" a="1"/>
  <c r="C566" i="2" s="1"/>
  <c r="C567" i="2" a="1"/>
  <c r="C567" i="2" s="1"/>
  <c r="C568" i="2" a="1"/>
  <c r="C568" i="2" s="1"/>
  <c r="C569" i="2" a="1"/>
  <c r="C569" i="2" s="1"/>
  <c r="C570" i="2" a="1"/>
  <c r="C570" i="2" s="1"/>
  <c r="C571" i="2" a="1"/>
  <c r="C571" i="2" s="1"/>
  <c r="C572" i="2" a="1"/>
  <c r="C572" i="2" s="1"/>
  <c r="J966" i="7" s="1"/>
  <c r="C573" i="2" a="1"/>
  <c r="C573" i="2" s="1"/>
  <c r="C574" i="2" a="1"/>
  <c r="C574" i="2"/>
  <c r="C575" i="2" a="1"/>
  <c r="C575" i="2" s="1"/>
  <c r="J446" i="7" s="1"/>
  <c r="C576" i="2" a="1"/>
  <c r="C576" i="2" s="1"/>
  <c r="J152" i="7" s="1"/>
  <c r="C577" i="2" a="1"/>
  <c r="C577" i="2" s="1"/>
  <c r="J710" i="7" s="1"/>
  <c r="C578" i="2" a="1"/>
  <c r="C578" i="2" s="1"/>
  <c r="J887" i="7" s="1"/>
  <c r="C579" i="2" a="1"/>
  <c r="C579" i="2" s="1"/>
  <c r="C580" i="2" a="1"/>
  <c r="C580" i="2" s="1"/>
  <c r="J131" i="7" s="1"/>
  <c r="C581" i="2" a="1"/>
  <c r="C581" i="2" s="1"/>
  <c r="C582" i="2" a="1"/>
  <c r="C582" i="2" s="1"/>
  <c r="J253" i="7" s="1"/>
  <c r="C583" i="2" a="1"/>
  <c r="C583" i="2" s="1"/>
  <c r="C584" i="2" a="1"/>
  <c r="C584" i="2" s="1"/>
  <c r="C585" i="2" a="1"/>
  <c r="C585" i="2" s="1"/>
  <c r="C586" i="2" a="1"/>
  <c r="C586" i="2" s="1"/>
  <c r="C587" i="2" a="1"/>
  <c r="C587" i="2" s="1"/>
  <c r="C588" i="2" a="1"/>
  <c r="C588" i="2" s="1"/>
  <c r="C589" i="2" a="1"/>
  <c r="C589" i="2" s="1"/>
  <c r="C590" i="2" a="1"/>
  <c r="C590" i="2" s="1"/>
  <c r="C591" i="2" a="1"/>
  <c r="C591" i="2" s="1"/>
  <c r="C592" i="2" a="1"/>
  <c r="C592" i="2" s="1"/>
  <c r="C593" i="2" a="1"/>
  <c r="C593" i="2" s="1"/>
  <c r="J136" i="7" s="1"/>
  <c r="C594" i="2" a="1"/>
  <c r="C594" i="2" s="1"/>
  <c r="C595" i="2" a="1"/>
  <c r="C595" i="2" s="1"/>
  <c r="J778" i="7" s="1"/>
  <c r="C596" i="2" a="1"/>
  <c r="C596" i="2" s="1"/>
  <c r="C597" i="2" a="1"/>
  <c r="C597" i="2" s="1"/>
  <c r="C598" i="2" a="1"/>
  <c r="C598" i="2" s="1"/>
  <c r="C599" i="2" a="1"/>
  <c r="C599" i="2" s="1"/>
  <c r="J847" i="7" s="1"/>
  <c r="C600" i="2" a="1"/>
  <c r="C600" i="2" s="1"/>
  <c r="C601" i="2" a="1"/>
  <c r="C601" i="2"/>
  <c r="C602" i="2" a="1"/>
  <c r="C602" i="2" s="1"/>
  <c r="C603" i="2" a="1"/>
  <c r="C603" i="2" s="1"/>
  <c r="C604" i="2" a="1"/>
  <c r="C604" i="2" s="1"/>
  <c r="C605" i="2" a="1"/>
  <c r="C605" i="2" s="1"/>
  <c r="C606" i="2" a="1"/>
  <c r="C606" i="2" s="1"/>
  <c r="J733" i="7" s="1"/>
  <c r="C607" i="2" a="1"/>
  <c r="C607" i="2" s="1"/>
  <c r="C608" i="2" a="1"/>
  <c r="C608" i="2" s="1"/>
  <c r="C609" i="2" a="1"/>
  <c r="C609" i="2" s="1"/>
  <c r="C610" i="2" a="1"/>
  <c r="C610" i="2" s="1"/>
  <c r="J553" i="6" s="1"/>
  <c r="C611" i="2" a="1"/>
  <c r="C611" i="2" s="1"/>
  <c r="C612" i="2" a="1"/>
  <c r="C612" i="2"/>
  <c r="J379" i="7" s="1"/>
  <c r="C613" i="2" a="1"/>
  <c r="C613" i="2"/>
  <c r="J780" i="7" s="1"/>
  <c r="C614" i="2" a="1"/>
  <c r="C614" i="2"/>
  <c r="C615" i="2" a="1"/>
  <c r="C615" i="2"/>
  <c r="J914" i="7" s="1"/>
  <c r="C616" i="2" a="1"/>
  <c r="C616" i="2"/>
  <c r="C617" i="2" a="1"/>
  <c r="C617" i="2"/>
  <c r="C618" i="2" a="1"/>
  <c r="C618" i="2"/>
  <c r="C619" i="2" a="1"/>
  <c r="C619" i="2"/>
  <c r="C620" i="2" a="1"/>
  <c r="C620" i="2"/>
  <c r="J422" i="7" s="1"/>
  <c r="C621" i="2" a="1"/>
  <c r="C621" i="2"/>
  <c r="J506" i="7" s="1"/>
  <c r="C622" i="2" a="1"/>
  <c r="C622" i="2"/>
  <c r="C623" i="2" a="1"/>
  <c r="C623" i="2"/>
  <c r="C624" i="2" a="1"/>
  <c r="C624" i="2" s="1"/>
  <c r="C625" i="2" a="1"/>
  <c r="C625" i="2" s="1"/>
  <c r="C626" i="2" a="1"/>
  <c r="C626" i="2"/>
  <c r="J834" i="7" s="1"/>
  <c r="C627" i="2" a="1"/>
  <c r="C627" i="2" s="1"/>
  <c r="C628" i="2" a="1"/>
  <c r="C628" i="2" s="1"/>
  <c r="C629" i="2" a="1"/>
  <c r="C629" i="2"/>
  <c r="C630" i="2" a="1"/>
  <c r="C630" i="2"/>
  <c r="J743" i="7" s="1"/>
  <c r="C631" i="2" a="1"/>
  <c r="C631" i="2"/>
  <c r="C632" i="2" a="1"/>
  <c r="C632" i="2" s="1"/>
  <c r="C633" i="2" a="1"/>
  <c r="C633" i="2" s="1"/>
  <c r="C634" i="2" a="1"/>
  <c r="C634" i="2" s="1"/>
  <c r="C635" i="2" a="1"/>
  <c r="C635" i="2"/>
  <c r="C636" i="2" a="1"/>
  <c r="C636" i="2" s="1"/>
  <c r="C637" i="2" a="1"/>
  <c r="C637" i="2" s="1"/>
  <c r="C638" i="2" a="1"/>
  <c r="C638" i="2"/>
  <c r="C639" i="2" a="1"/>
  <c r="C639" i="2"/>
  <c r="C640" i="2" a="1"/>
  <c r="C640" i="2" s="1"/>
  <c r="C641" i="2" a="1"/>
  <c r="C641" i="2"/>
  <c r="C642" i="2" a="1"/>
  <c r="C642" i="2" s="1"/>
  <c r="J200" i="7" s="1"/>
  <c r="C643" i="2" a="1"/>
  <c r="C643" i="2" s="1"/>
  <c r="C644" i="2" a="1"/>
  <c r="C644" i="2" s="1"/>
  <c r="C645" i="2" a="1"/>
  <c r="C645" i="2"/>
  <c r="C646" i="2" a="1"/>
  <c r="C646" i="2" s="1"/>
  <c r="C647" i="2" a="1"/>
  <c r="C647" i="2"/>
  <c r="C648" i="2" a="1"/>
  <c r="C648" i="2" s="1"/>
  <c r="C649" i="2" a="1"/>
  <c r="C649" i="2"/>
  <c r="C650" i="2" a="1"/>
  <c r="C650" i="2"/>
  <c r="J236" i="7" s="1"/>
  <c r="C651" i="2" a="1"/>
  <c r="C651" i="2" s="1"/>
  <c r="J283" i="7" s="1"/>
  <c r="C652" i="2" a="1"/>
  <c r="C652" i="2" s="1"/>
  <c r="C653" i="2" a="1"/>
  <c r="C653" i="2"/>
  <c r="C654" i="2" a="1"/>
  <c r="C654" i="2"/>
  <c r="C655" i="2" a="1"/>
  <c r="C655" i="2"/>
  <c r="J228" i="7" s="1"/>
  <c r="C656" i="2" a="1"/>
  <c r="C656" i="2" s="1"/>
  <c r="C657" i="2" a="1"/>
  <c r="C657" i="2" s="1"/>
  <c r="J981" i="7" s="1"/>
  <c r="C658" i="2" a="1"/>
  <c r="C658" i="2"/>
  <c r="J957" i="7" s="1"/>
  <c r="C659" i="2" a="1"/>
  <c r="C659" i="2"/>
  <c r="C660" i="2" a="1"/>
  <c r="C660" i="2" s="1"/>
  <c r="C661" i="2" a="1"/>
  <c r="C661" i="2" s="1"/>
  <c r="C662" i="2" a="1"/>
  <c r="C662" i="2" s="1"/>
  <c r="C663" i="2" a="1"/>
  <c r="C663" i="2" s="1"/>
  <c r="C664" i="2" a="1"/>
  <c r="C664" i="2" s="1"/>
  <c r="C665" i="2" a="1"/>
  <c r="C665" i="2" s="1"/>
  <c r="C666" i="2" a="1"/>
  <c r="C666" i="2"/>
  <c r="C667" i="2" a="1"/>
  <c r="C667" i="2" s="1"/>
  <c r="C668" i="2" a="1"/>
  <c r="C668" i="2" s="1"/>
  <c r="C669" i="2" a="1"/>
  <c r="C669" i="2" s="1"/>
  <c r="J665" i="7" s="1"/>
  <c r="C670" i="2" a="1"/>
  <c r="C670" i="2"/>
  <c r="C671" i="2" a="1"/>
  <c r="C671" i="2" s="1"/>
  <c r="C672" i="2" a="1"/>
  <c r="C672" i="2" s="1"/>
  <c r="C673" i="2" a="1"/>
  <c r="C673" i="2" s="1"/>
  <c r="C674" i="2" a="1"/>
  <c r="C674" i="2" s="1"/>
  <c r="J23" i="7" s="1"/>
  <c r="C675" i="2" a="1"/>
  <c r="C675" i="2" s="1"/>
  <c r="C676" i="2" a="1"/>
  <c r="C676" i="2" s="1"/>
  <c r="J79" i="6" s="1"/>
  <c r="C677" i="2" a="1"/>
  <c r="C677" i="2" s="1"/>
  <c r="C678" i="2" a="1"/>
  <c r="C678" i="2" s="1"/>
  <c r="C679" i="2" a="1"/>
  <c r="C679" i="2" s="1"/>
  <c r="C680" i="2" a="1"/>
  <c r="C680" i="2" s="1"/>
  <c r="C681" i="2" a="1"/>
  <c r="C681" i="2" s="1"/>
  <c r="C682" i="2" a="1"/>
  <c r="C682" i="2"/>
  <c r="J32" i="7" s="1"/>
  <c r="C683" i="2" a="1"/>
  <c r="C683" i="2" s="1"/>
  <c r="C684" i="2" a="1"/>
  <c r="C684" i="2" s="1"/>
  <c r="C685" i="2" a="1"/>
  <c r="C685" i="2" s="1"/>
  <c r="C686" i="2" a="1"/>
  <c r="C686" i="2" s="1"/>
  <c r="C687" i="2" a="1"/>
  <c r="C687" i="2" s="1"/>
  <c r="C688" i="2" a="1"/>
  <c r="C688" i="2" s="1"/>
  <c r="C689" i="2" a="1"/>
  <c r="C689" i="2" s="1"/>
  <c r="C690" i="2" a="1"/>
  <c r="C690" i="2" s="1"/>
  <c r="C691" i="2" a="1"/>
  <c r="C691" i="2" s="1"/>
  <c r="C692" i="2" a="1"/>
  <c r="C692" i="2" s="1"/>
  <c r="J1001" i="7" s="1"/>
  <c r="C693" i="2" a="1"/>
  <c r="C693" i="2" s="1"/>
  <c r="J219" i="7" s="1"/>
  <c r="C694" i="2" a="1"/>
  <c r="C694" i="2"/>
  <c r="J496" i="7" s="1"/>
  <c r="C695" i="2" a="1"/>
  <c r="C695" i="2" s="1"/>
  <c r="C696" i="2" a="1"/>
  <c r="C696" i="2" s="1"/>
  <c r="C697" i="2" a="1"/>
  <c r="C697" i="2" s="1"/>
  <c r="C698" i="2" a="1"/>
  <c r="C698" i="2"/>
  <c r="C699" i="2" a="1"/>
  <c r="C699" i="2" s="1"/>
  <c r="J214" i="7" s="1"/>
  <c r="C700" i="2" a="1"/>
  <c r="C700" i="2"/>
  <c r="J180" i="7" s="1"/>
  <c r="C701" i="2" a="1"/>
  <c r="C701" i="2" s="1"/>
  <c r="C702" i="2" a="1"/>
  <c r="C702" i="2" s="1"/>
  <c r="C703" i="2" a="1"/>
  <c r="C703" i="2" s="1"/>
  <c r="C704" i="2" a="1"/>
  <c r="C704" i="2" s="1"/>
  <c r="C705" i="2" a="1"/>
  <c r="C705" i="2" s="1"/>
  <c r="C706" i="2" a="1"/>
  <c r="C706" i="2"/>
  <c r="C707" i="2" a="1"/>
  <c r="C707" i="2" s="1"/>
  <c r="J581" i="7" s="1"/>
  <c r="C708" i="2" a="1"/>
  <c r="C708" i="2" s="1"/>
  <c r="C709" i="2" a="1"/>
  <c r="C709" i="2" s="1"/>
  <c r="J637" i="7" s="1"/>
  <c r="C710" i="2" a="1"/>
  <c r="C710" i="2"/>
  <c r="J569" i="7" s="1"/>
  <c r="C711" i="2" a="1"/>
  <c r="C711" i="2" s="1"/>
  <c r="C712" i="2" a="1"/>
  <c r="C712" i="2" s="1"/>
  <c r="C713" i="2" a="1"/>
  <c r="C713" i="2" s="1"/>
  <c r="C714" i="2" a="1"/>
  <c r="C714" i="2"/>
  <c r="C715" i="2" a="1"/>
  <c r="C715" i="2" s="1"/>
  <c r="C716" i="2" a="1"/>
  <c r="C716" i="2"/>
  <c r="C717" i="2" a="1"/>
  <c r="C717" i="2" s="1"/>
  <c r="C718" i="2" a="1"/>
  <c r="C718" i="2"/>
  <c r="C719" i="2" a="1"/>
  <c r="C719" i="2" s="1"/>
  <c r="C720" i="2" a="1"/>
  <c r="C720" i="2" s="1"/>
  <c r="C721" i="2" a="1"/>
  <c r="C721" i="2" s="1"/>
  <c r="C722" i="2" a="1"/>
  <c r="C722" i="2" s="1"/>
  <c r="C723" i="2" a="1"/>
  <c r="C723" i="2" s="1"/>
  <c r="C724" i="2" a="1"/>
  <c r="C724" i="2" s="1"/>
  <c r="J483" i="7" s="1"/>
  <c r="C725" i="2" a="1"/>
  <c r="C725" i="2" s="1"/>
  <c r="C726" i="2" a="1"/>
  <c r="C726" i="2"/>
  <c r="J877" i="7" s="1"/>
  <c r="C727" i="2" a="1"/>
  <c r="C727" i="2" s="1"/>
  <c r="C728" i="2" a="1"/>
  <c r="C728" i="2" s="1"/>
  <c r="C729" i="2" a="1"/>
  <c r="C729" i="2" s="1"/>
  <c r="C730" i="2" a="1"/>
  <c r="C730" i="2" s="1"/>
  <c r="C731" i="2" a="1"/>
  <c r="C731" i="2" s="1"/>
  <c r="J607" i="7" s="1"/>
  <c r="C732" i="2" a="1"/>
  <c r="C732" i="2"/>
  <c r="C733" i="2" a="1"/>
  <c r="C733" i="2" s="1"/>
  <c r="C734" i="2" a="1"/>
  <c r="C734" i="2" s="1"/>
  <c r="J315" i="7" s="1"/>
  <c r="C735" i="2" a="1"/>
  <c r="C735" i="2" s="1"/>
  <c r="J1000" i="7" s="1"/>
  <c r="C736" i="2" a="1"/>
  <c r="C736" i="2" s="1"/>
  <c r="C737" i="2" a="1"/>
  <c r="C737" i="2" s="1"/>
  <c r="J747" i="7" s="1"/>
  <c r="C738" i="2" a="1"/>
  <c r="C738" i="2" s="1"/>
  <c r="C739" i="2" a="1"/>
  <c r="C739" i="2" s="1"/>
  <c r="J656" i="7" s="1"/>
  <c r="C740" i="2" a="1"/>
  <c r="C740" i="2" s="1"/>
  <c r="C741" i="2" a="1"/>
  <c r="C741" i="2" s="1"/>
  <c r="C742" i="2" a="1"/>
  <c r="C742" i="2"/>
  <c r="C743" i="2" a="1"/>
  <c r="C743" i="2" s="1"/>
  <c r="C744" i="2" a="1"/>
  <c r="C744" i="2" s="1"/>
  <c r="C745" i="2" a="1"/>
  <c r="C745" i="2" s="1"/>
  <c r="C746" i="2" a="1"/>
  <c r="C746" i="2"/>
  <c r="J16" i="6" s="1"/>
  <c r="C747" i="2" a="1"/>
  <c r="C747" i="2" s="1"/>
  <c r="J24" i="7" s="1"/>
  <c r="C748" i="2" a="1"/>
  <c r="C748" i="2"/>
  <c r="C749" i="2" a="1"/>
  <c r="C749" i="2" s="1"/>
  <c r="C750" i="2" a="1"/>
  <c r="C750" i="2"/>
  <c r="C751" i="2" a="1"/>
  <c r="C751" i="2" s="1"/>
  <c r="C752" i="2" a="1"/>
  <c r="C752" i="2" s="1"/>
  <c r="C753" i="2" a="1"/>
  <c r="C753" i="2" s="1"/>
  <c r="C754" i="2" a="1"/>
  <c r="C754" i="2" s="1"/>
  <c r="C755" i="2" a="1"/>
  <c r="C755" i="2" s="1"/>
  <c r="J118" i="7" s="1"/>
  <c r="C756" i="2" a="1"/>
  <c r="C756" i="2" s="1"/>
  <c r="C757" i="2" a="1"/>
  <c r="C757" i="2" s="1"/>
  <c r="C758" i="2" a="1"/>
  <c r="C758" i="2"/>
  <c r="C759" i="2" a="1"/>
  <c r="C759" i="2" s="1"/>
  <c r="C760" i="2" a="1"/>
  <c r="C760" i="2" s="1"/>
  <c r="C761" i="2" a="1"/>
  <c r="C761" i="2" s="1"/>
  <c r="C762" i="2" a="1"/>
  <c r="C762" i="2" s="1"/>
  <c r="C763" i="2" a="1"/>
  <c r="C763" i="2" s="1"/>
  <c r="C764" i="2" a="1"/>
  <c r="C764" i="2"/>
  <c r="J487" i="7" s="1"/>
  <c r="C765" i="2" a="1"/>
  <c r="C765" i="2" s="1"/>
  <c r="C766" i="2" a="1"/>
  <c r="C766" i="2" s="1"/>
  <c r="J702" i="7" s="1"/>
  <c r="C767" i="2" a="1"/>
  <c r="C767" i="2" s="1"/>
  <c r="C768" i="2" a="1"/>
  <c r="C768" i="2" s="1"/>
  <c r="C769" i="2" a="1"/>
  <c r="C769" i="2" s="1"/>
  <c r="C770" i="2" a="1"/>
  <c r="C770" i="2" s="1"/>
  <c r="C771" i="2" a="1"/>
  <c r="C771" i="2" s="1"/>
  <c r="J304" i="6" s="1"/>
  <c r="C772" i="2" a="1"/>
  <c r="C772" i="2" s="1"/>
  <c r="C773" i="2" a="1"/>
  <c r="C773" i="2" s="1"/>
  <c r="C774" i="2" a="1"/>
  <c r="C774" i="2"/>
  <c r="C775" i="2" a="1"/>
  <c r="C775" i="2" s="1"/>
  <c r="C776" i="2" a="1"/>
  <c r="C776" i="2" s="1"/>
  <c r="C777" i="2" a="1"/>
  <c r="C777" i="2" s="1"/>
  <c r="J770" i="7" s="1"/>
  <c r="C778" i="2" a="1"/>
  <c r="C778" i="2"/>
  <c r="C779" i="2" a="1"/>
  <c r="C779" i="2" s="1"/>
  <c r="C780" i="2" a="1"/>
  <c r="C780" i="2"/>
  <c r="C781" i="2" a="1"/>
  <c r="C781" i="2" s="1"/>
  <c r="J808" i="7" s="1"/>
  <c r="C782" i="2" a="1"/>
  <c r="C782" i="2"/>
  <c r="C783" i="2" a="1"/>
  <c r="C783" i="2" s="1"/>
  <c r="C784" i="2" a="1"/>
  <c r="C784" i="2" s="1"/>
  <c r="C785" i="2" a="1"/>
  <c r="C785" i="2" s="1"/>
  <c r="C786" i="2" a="1"/>
  <c r="C786" i="2" s="1"/>
  <c r="C787" i="2" a="1"/>
  <c r="C787" i="2" s="1"/>
  <c r="C788" i="2" a="1"/>
  <c r="C788" i="2" s="1"/>
  <c r="C789" i="2" a="1"/>
  <c r="C789" i="2" s="1"/>
  <c r="C790" i="2" a="1"/>
  <c r="C790" i="2"/>
  <c r="C791" i="2" a="1"/>
  <c r="C791" i="2" s="1"/>
  <c r="J653" i="7" s="1"/>
  <c r="C792" i="2" a="1"/>
  <c r="C792" i="2" s="1"/>
  <c r="C793" i="2" a="1"/>
  <c r="C793" i="2" s="1"/>
  <c r="C794" i="2" a="1"/>
  <c r="C794" i="2" s="1"/>
  <c r="J451" i="7" s="1"/>
  <c r="C795" i="2" a="1"/>
  <c r="C795" i="2" s="1"/>
  <c r="J827" i="7" s="1"/>
  <c r="C796" i="2" a="1"/>
  <c r="C796" i="2"/>
  <c r="J448" i="7" s="1"/>
  <c r="C797" i="2" a="1"/>
  <c r="C797" i="2" s="1"/>
  <c r="C798" i="2" a="1"/>
  <c r="C798" i="2" s="1"/>
  <c r="C799" i="2" a="1"/>
  <c r="C799" i="2" s="1"/>
  <c r="C800" i="2" a="1"/>
  <c r="C800" i="2" s="1"/>
  <c r="J365" i="6" s="1"/>
  <c r="C801" i="2" a="1"/>
  <c r="C801" i="2" s="1"/>
  <c r="C802" i="2" a="1"/>
  <c r="C802" i="2" s="1"/>
  <c r="C803" i="2" a="1"/>
  <c r="C803" i="2" s="1"/>
  <c r="J202" i="7" s="1"/>
  <c r="C804" i="2" a="1"/>
  <c r="C804" i="2" s="1"/>
  <c r="C805" i="2" a="1"/>
  <c r="C805" i="2" s="1"/>
  <c r="C806" i="2" a="1"/>
  <c r="C806" i="2"/>
  <c r="C807" i="2" a="1"/>
  <c r="C807" i="2" s="1"/>
  <c r="C808" i="2" a="1"/>
  <c r="C808" i="2" s="1"/>
  <c r="C809" i="2" a="1"/>
  <c r="C809" i="2" s="1"/>
  <c r="J244" i="7" s="1"/>
  <c r="C810" i="2" a="1"/>
  <c r="C810" i="2" s="1"/>
  <c r="C811" i="2" a="1"/>
  <c r="C811" i="2" s="1"/>
  <c r="C812" i="2" a="1"/>
  <c r="C812" i="2"/>
  <c r="J748" i="7" s="1"/>
  <c r="C813" i="2" a="1"/>
  <c r="C813" i="2" s="1"/>
  <c r="C814" i="2" a="1"/>
  <c r="C814" i="2"/>
  <c r="C815" i="2" a="1"/>
  <c r="C815" i="2" s="1"/>
  <c r="C816" i="2" a="1"/>
  <c r="C816" i="2" s="1"/>
  <c r="C817" i="2" a="1"/>
  <c r="C817" i="2" s="1"/>
  <c r="C818" i="2" a="1"/>
  <c r="C818" i="2" s="1"/>
  <c r="C819" i="2" a="1"/>
  <c r="C819" i="2" s="1"/>
  <c r="C820" i="2" a="1"/>
  <c r="C820" i="2" s="1"/>
  <c r="C821" i="2" a="1"/>
  <c r="C821" i="2" s="1"/>
  <c r="C822" i="2" a="1"/>
  <c r="C822" i="2"/>
  <c r="C823" i="2" a="1"/>
  <c r="C823" i="2" s="1"/>
  <c r="C824" i="2" a="1"/>
  <c r="C824" i="2" s="1"/>
  <c r="C825" i="2" a="1"/>
  <c r="C825" i="2" s="1"/>
  <c r="J759" i="7" s="1"/>
  <c r="C826" i="2" a="1"/>
  <c r="C826" i="2" s="1"/>
  <c r="J625" i="7" s="1"/>
  <c r="C827" i="2" a="1"/>
  <c r="C827" i="2" s="1"/>
  <c r="C828" i="2" a="1"/>
  <c r="C828" i="2"/>
  <c r="J488" i="7" s="1"/>
  <c r="C829" i="2" a="1"/>
  <c r="C829" i="2" s="1"/>
  <c r="C830" i="2" a="1"/>
  <c r="C830" i="2" s="1"/>
  <c r="C831" i="2" a="1"/>
  <c r="C831" i="2" s="1"/>
  <c r="C832" i="2" a="1"/>
  <c r="C832" i="2" s="1"/>
  <c r="C833" i="2" a="1"/>
  <c r="C833" i="2" s="1"/>
  <c r="C834" i="2" a="1"/>
  <c r="C834" i="2" s="1"/>
  <c r="C835" i="2" a="1"/>
  <c r="C835" i="2" s="1"/>
  <c r="J572" i="7" s="1"/>
  <c r="C836" i="2" a="1"/>
  <c r="C836" i="2" s="1"/>
  <c r="C837" i="2" a="1"/>
  <c r="C837" i="2" s="1"/>
  <c r="C838" i="2" a="1"/>
  <c r="C838" i="2"/>
  <c r="C839" i="2" a="1"/>
  <c r="C839" i="2" s="1"/>
  <c r="J972" i="7" s="1"/>
  <c r="C840" i="2" a="1"/>
  <c r="C840" i="2" s="1"/>
  <c r="C841" i="2" a="1"/>
  <c r="C841" i="2" s="1"/>
  <c r="C842" i="2" a="1"/>
  <c r="C842" i="2"/>
  <c r="J162" i="7" s="1"/>
  <c r="C843" i="2" a="1"/>
  <c r="C843" i="2" s="1"/>
  <c r="C844" i="2" a="1"/>
  <c r="C844" i="2"/>
  <c r="J70" i="7" s="1"/>
  <c r="C845" i="2" a="1"/>
  <c r="C845" i="2" s="1"/>
  <c r="C846" i="2" a="1"/>
  <c r="C846" i="2"/>
  <c r="C847" i="2" a="1"/>
  <c r="C847" i="2" s="1"/>
  <c r="J174" i="7" s="1"/>
  <c r="C848" i="2" a="1"/>
  <c r="C848" i="2" s="1"/>
  <c r="C849" i="2" a="1"/>
  <c r="C849" i="2" s="1"/>
  <c r="C850" i="2" a="1"/>
  <c r="C850" i="2" s="1"/>
  <c r="C851" i="2" a="1"/>
  <c r="C851" i="2" s="1"/>
  <c r="J249" i="7" s="1"/>
  <c r="C852" i="2" a="1"/>
  <c r="C852" i="2" s="1"/>
  <c r="C853" i="2" a="1"/>
  <c r="C853" i="2" s="1"/>
  <c r="C854" i="2" a="1"/>
  <c r="C854" i="2"/>
  <c r="C855" i="2" a="1"/>
  <c r="C855" i="2" s="1"/>
  <c r="J803" i="7" s="1"/>
  <c r="C856" i="2" a="1"/>
  <c r="C856" i="2" s="1"/>
  <c r="C857" i="2" a="1"/>
  <c r="C857" i="2" s="1"/>
  <c r="C858" i="2" a="1"/>
  <c r="C858" i="2" s="1"/>
  <c r="J129" i="7" s="1"/>
  <c r="C859" i="2" a="1"/>
  <c r="C859" i="2" s="1"/>
  <c r="C860" i="2" a="1"/>
  <c r="C860" i="2"/>
  <c r="C861" i="2" a="1"/>
  <c r="C861" i="2" s="1"/>
  <c r="C862" i="2" a="1"/>
  <c r="C862" i="2" s="1"/>
  <c r="C863" i="2" a="1"/>
  <c r="C863" i="2" s="1"/>
  <c r="J377" i="7" s="1"/>
  <c r="C864" i="2" a="1"/>
  <c r="C864" i="2" s="1"/>
  <c r="C865" i="2" a="1"/>
  <c r="C865" i="2" s="1"/>
  <c r="C866" i="2" a="1"/>
  <c r="C866" i="2" s="1"/>
  <c r="C867" i="2" a="1"/>
  <c r="C867" i="2" s="1"/>
  <c r="J642" i="7" s="1"/>
  <c r="C868" i="2" a="1"/>
  <c r="C868" i="2" s="1"/>
  <c r="C869" i="2" a="1"/>
  <c r="C869" i="2" s="1"/>
  <c r="C870" i="2" a="1"/>
  <c r="C870" i="2"/>
  <c r="C871" i="2" a="1"/>
  <c r="C871" i="2" s="1"/>
  <c r="C872" i="2" a="1"/>
  <c r="C872" i="2" s="1"/>
  <c r="C873" i="2" a="1"/>
  <c r="C873" i="2" s="1"/>
  <c r="J752" i="7" s="1"/>
  <c r="C874" i="2" a="1"/>
  <c r="C874" i="2"/>
  <c r="C875" i="2" a="1"/>
  <c r="C875" i="2" s="1"/>
  <c r="C876" i="2" a="1"/>
  <c r="C876" i="2"/>
  <c r="C877" i="2" a="1"/>
  <c r="C877" i="2" s="1"/>
  <c r="C878" i="2" a="1"/>
  <c r="C878" i="2" s="1"/>
  <c r="J629" i="7" s="1"/>
  <c r="C879" i="2" a="1"/>
  <c r="C879" i="2" s="1"/>
  <c r="C880" i="2" a="1"/>
  <c r="C880" i="2" s="1"/>
  <c r="C881" i="2" a="1"/>
  <c r="C881" i="2" s="1"/>
  <c r="C882" i="2" a="1"/>
  <c r="C882" i="2" s="1"/>
  <c r="C883" i="2" a="1"/>
  <c r="C883" i="2" s="1"/>
  <c r="C884" i="2" a="1"/>
  <c r="C884" i="2" s="1"/>
  <c r="C885" i="2" a="1"/>
  <c r="C885" i="2" s="1"/>
  <c r="C886" i="2" a="1"/>
  <c r="C886" i="2"/>
  <c r="C887" i="2" a="1"/>
  <c r="C887" i="2" s="1"/>
  <c r="C888" i="2" a="1"/>
  <c r="C888" i="2" s="1"/>
  <c r="J922" i="7" s="1"/>
  <c r="C889" i="2" a="1"/>
  <c r="C889" i="2" s="1"/>
  <c r="J830" i="7" s="1"/>
  <c r="C890" i="2" a="1"/>
  <c r="C890" i="2" s="1"/>
  <c r="C891" i="2" a="1"/>
  <c r="C891" i="2" s="1"/>
  <c r="C892" i="2" a="1"/>
  <c r="C892" i="2" s="1"/>
  <c r="C893" i="2" a="1"/>
  <c r="C893" i="2" s="1"/>
  <c r="C894" i="2" a="1"/>
  <c r="C894" i="2" s="1"/>
  <c r="C895" i="2" a="1"/>
  <c r="C895" i="2" s="1"/>
  <c r="J929" i="7" s="1"/>
  <c r="C896" i="2" a="1"/>
  <c r="C896" i="2" s="1"/>
  <c r="C897" i="2" a="1"/>
  <c r="C897" i="2" s="1"/>
  <c r="C898" i="2" a="1"/>
  <c r="C898" i="2" s="1"/>
  <c r="C899" i="2" a="1"/>
  <c r="C899" i="2" s="1"/>
  <c r="C900" i="2" a="1"/>
  <c r="C900" i="2" s="1"/>
  <c r="C901" i="2" a="1"/>
  <c r="C901" i="2" s="1"/>
  <c r="C902" i="2" a="1"/>
  <c r="C902" i="2"/>
  <c r="J517" i="7" s="1"/>
  <c r="C903" i="2" a="1"/>
  <c r="C903" i="2"/>
  <c r="J872" i="7" s="1"/>
  <c r="C904" i="2" a="1"/>
  <c r="C904" i="2" s="1"/>
  <c r="C905" i="2" a="1"/>
  <c r="C905" i="2" s="1"/>
  <c r="C906" i="2" a="1"/>
  <c r="C906" i="2" s="1"/>
  <c r="C907" i="2" a="1"/>
  <c r="C907" i="2" s="1"/>
  <c r="C908" i="2" a="1"/>
  <c r="C908" i="2" s="1"/>
  <c r="C909" i="2" a="1"/>
  <c r="C909" i="2" s="1"/>
  <c r="C910" i="2" a="1"/>
  <c r="C910" i="2" s="1"/>
  <c r="C911" i="2" a="1"/>
  <c r="C911" i="2" s="1"/>
  <c r="C912" i="2" a="1"/>
  <c r="C912" i="2"/>
  <c r="C913" i="2" a="1"/>
  <c r="C913" i="2" s="1"/>
  <c r="C914" i="2" a="1"/>
  <c r="C914" i="2" s="1"/>
  <c r="J242" i="7" s="1"/>
  <c r="C915" i="2" a="1"/>
  <c r="C915" i="2" s="1"/>
  <c r="C916" i="2" a="1"/>
  <c r="C916" i="2" s="1"/>
  <c r="C917" i="2" a="1"/>
  <c r="C917" i="2" s="1"/>
  <c r="J155" i="7" s="1"/>
  <c r="C918" i="2" a="1"/>
  <c r="C918" i="2"/>
  <c r="C919" i="2" a="1"/>
  <c r="C919" i="2" s="1"/>
  <c r="C920" i="2" a="1"/>
  <c r="C920" i="2" s="1"/>
  <c r="C921" i="2" a="1"/>
  <c r="C921" i="2" s="1"/>
  <c r="C922" i="2" a="1"/>
  <c r="C922" i="2" s="1"/>
  <c r="C923" i="2" a="1"/>
  <c r="C923" i="2" s="1"/>
  <c r="J732" i="7" s="1"/>
  <c r="C924" i="2" a="1"/>
  <c r="C924" i="2" s="1"/>
  <c r="C925" i="2" a="1"/>
  <c r="C925" i="2" s="1"/>
  <c r="C926" i="2" a="1"/>
  <c r="C926" i="2" s="1"/>
  <c r="C927" i="2" a="1"/>
  <c r="C927" i="2"/>
  <c r="J571" i="6" s="1"/>
  <c r="C928" i="2" a="1"/>
  <c r="C928" i="2" s="1"/>
  <c r="C929" i="2" a="1"/>
  <c r="C929" i="2" s="1"/>
  <c r="C930" i="2" a="1"/>
  <c r="C930" i="2" s="1"/>
  <c r="C931" i="2" a="1"/>
  <c r="C931" i="2" s="1"/>
  <c r="J10" i="7" s="1"/>
  <c r="C932" i="2" a="1"/>
  <c r="C932" i="2" s="1"/>
  <c r="C933" i="2" a="1"/>
  <c r="C933" i="2" s="1"/>
  <c r="C934" i="2" a="1"/>
  <c r="C934" i="2"/>
  <c r="C935" i="2" a="1"/>
  <c r="C935" i="2"/>
  <c r="J764" i="7" s="1"/>
  <c r="C936" i="2" a="1"/>
  <c r="C936" i="2"/>
  <c r="C937" i="2" a="1"/>
  <c r="C937" i="2" s="1"/>
  <c r="C938" i="2" a="1"/>
  <c r="C938" i="2" s="1"/>
  <c r="C939" i="2" a="1"/>
  <c r="C939" i="2" s="1"/>
  <c r="C940" i="2" a="1"/>
  <c r="C940" i="2" s="1"/>
  <c r="C941" i="2" a="1"/>
  <c r="C941" i="2" s="1"/>
  <c r="C942" i="2" a="1"/>
  <c r="C942" i="2" s="1"/>
  <c r="C943" i="2" a="1"/>
  <c r="C943" i="2"/>
  <c r="C944" i="2" a="1"/>
  <c r="C944" i="2"/>
  <c r="C945" i="2" a="1"/>
  <c r="C945" i="2" s="1"/>
  <c r="C946" i="2" a="1"/>
  <c r="C946" i="2" s="1"/>
  <c r="J516" i="7" s="1"/>
  <c r="C947" i="2" a="1"/>
  <c r="C947" i="2" s="1"/>
  <c r="C948" i="2" a="1"/>
  <c r="C948" i="2" s="1"/>
  <c r="C949" i="2" a="1"/>
  <c r="C949" i="2" s="1"/>
  <c r="C950" i="2" a="1"/>
  <c r="C950" i="2"/>
  <c r="C951" i="2" a="1"/>
  <c r="C951" i="2" s="1"/>
  <c r="C952" i="2" a="1"/>
  <c r="C952" i="2" s="1"/>
  <c r="J651" i="7" s="1"/>
  <c r="C953" i="2" a="1"/>
  <c r="C953" i="2" s="1"/>
  <c r="C954" i="2" a="1"/>
  <c r="C954" i="2" s="1"/>
  <c r="C955" i="2" a="1"/>
  <c r="C955" i="2" s="1"/>
  <c r="C956" i="2" a="1"/>
  <c r="C956" i="2" s="1"/>
  <c r="C957" i="2" a="1"/>
  <c r="C957" i="2" s="1"/>
  <c r="C958" i="2" a="1"/>
  <c r="C958" i="2" s="1"/>
  <c r="C959" i="2" a="1"/>
  <c r="C959" i="2" s="1"/>
  <c r="C960" i="2" a="1"/>
  <c r="C960" i="2" s="1"/>
  <c r="C961" i="2" a="1"/>
  <c r="C961" i="2" s="1"/>
  <c r="C962" i="2" a="1"/>
  <c r="C962" i="2" s="1"/>
  <c r="C963" i="2" a="1"/>
  <c r="C963" i="2" s="1"/>
  <c r="C964" i="2" a="1"/>
  <c r="C964" i="2" s="1"/>
  <c r="C965" i="2" a="1"/>
  <c r="C965" i="2" s="1"/>
  <c r="C966" i="2" a="1"/>
  <c r="C966" i="2"/>
  <c r="J712" i="7" s="1"/>
  <c r="C967" i="2" a="1"/>
  <c r="C967" i="2"/>
  <c r="C968" i="2" a="1"/>
  <c r="C968" i="2"/>
  <c r="C969" i="2" a="1"/>
  <c r="C969" i="2" s="1"/>
  <c r="J34" i="6" s="1"/>
  <c r="C970" i="2" a="1"/>
  <c r="C970" i="2" s="1"/>
  <c r="C971" i="2" a="1"/>
  <c r="C971" i="2" s="1"/>
  <c r="C972" i="2" a="1"/>
  <c r="C972" i="2" s="1"/>
  <c r="C973" i="2" a="1"/>
  <c r="C973" i="2" s="1"/>
  <c r="C974" i="2" a="1"/>
  <c r="C974" i="2" s="1"/>
  <c r="C975" i="2" a="1"/>
  <c r="C975" i="2"/>
  <c r="C976" i="2" a="1"/>
  <c r="C976" i="2"/>
  <c r="J766" i="7" s="1"/>
  <c r="C977" i="2" a="1"/>
  <c r="C977" i="2" s="1"/>
  <c r="C978" i="2" a="1"/>
  <c r="C978" i="2" s="1"/>
  <c r="C979" i="2" a="1"/>
  <c r="C979" i="2" s="1"/>
  <c r="C980" i="2" a="1"/>
  <c r="C980" i="2" s="1"/>
  <c r="C981" i="2" a="1"/>
  <c r="C981" i="2" s="1"/>
  <c r="C982" i="2" a="1"/>
  <c r="C982" i="2"/>
  <c r="J831" i="7" s="1"/>
  <c r="C983" i="2" a="1"/>
  <c r="C983" i="2" s="1"/>
  <c r="C984" i="2" a="1"/>
  <c r="C984" i="2" s="1"/>
  <c r="J121" i="7" s="1"/>
  <c r="C985" i="2" a="1"/>
  <c r="C985" i="2" s="1"/>
  <c r="C986" i="2" a="1"/>
  <c r="C986" i="2"/>
  <c r="J520" i="7" s="1"/>
  <c r="C987" i="2" a="1"/>
  <c r="C987" i="2" s="1"/>
  <c r="C988" i="2" a="1"/>
  <c r="C988" i="2" s="1"/>
  <c r="C989" i="2" a="1"/>
  <c r="C989" i="2" s="1"/>
  <c r="C990" i="2" a="1"/>
  <c r="C990" i="2"/>
  <c r="C991" i="2" a="1"/>
  <c r="C991" i="2" s="1"/>
  <c r="C992" i="2" a="1"/>
  <c r="C992" i="2" s="1"/>
  <c r="C993" i="2" a="1"/>
  <c r="C993" i="2" s="1"/>
  <c r="C994" i="2" a="1"/>
  <c r="C994" i="2" s="1"/>
  <c r="C995" i="2" a="1"/>
  <c r="C995" i="2" s="1"/>
  <c r="J15" i="6" s="1"/>
  <c r="C996" i="2" a="1"/>
  <c r="C996" i="2" s="1"/>
  <c r="C997" i="2" a="1"/>
  <c r="C997" i="2" s="1"/>
  <c r="C998" i="2" a="1"/>
  <c r="C998" i="2"/>
  <c r="C999" i="2" a="1"/>
  <c r="C999" i="2" s="1"/>
  <c r="C1000" i="2" a="1"/>
  <c r="C1000" i="2" s="1"/>
  <c r="C1001" i="2" a="1"/>
  <c r="C1001" i="2" s="1"/>
  <c r="C1002" i="2" a="1"/>
  <c r="C1002" i="2" s="1"/>
  <c r="C1003" i="2" a="1"/>
  <c r="C1003" i="2" s="1"/>
  <c r="C1004" i="2" a="1"/>
  <c r="C1004" i="2" s="1"/>
  <c r="K2" i="6"/>
  <c r="K3" i="6"/>
  <c r="K4" i="6"/>
  <c r="K5"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K77" i="6"/>
  <c r="K78" i="6"/>
  <c r="K79" i="6"/>
  <c r="K80" i="6"/>
  <c r="K81" i="6"/>
  <c r="K82" i="6"/>
  <c r="K83" i="6"/>
  <c r="K84" i="6"/>
  <c r="K85" i="6"/>
  <c r="K86" i="6"/>
  <c r="K87" i="6"/>
  <c r="K88" i="6"/>
  <c r="K89" i="6"/>
  <c r="K90" i="6"/>
  <c r="K91" i="6"/>
  <c r="K92" i="6"/>
  <c r="K93" i="6"/>
  <c r="K94" i="6"/>
  <c r="K95" i="6"/>
  <c r="K96" i="6"/>
  <c r="K97" i="6"/>
  <c r="K98" i="6"/>
  <c r="K99" i="6"/>
  <c r="K100" i="6"/>
  <c r="K101" i="6"/>
  <c r="K102" i="6"/>
  <c r="K103" i="6"/>
  <c r="K104" i="6"/>
  <c r="K105" i="6"/>
  <c r="K106" i="6"/>
  <c r="K107" i="6"/>
  <c r="K108" i="6"/>
  <c r="K109" i="6"/>
  <c r="K110" i="6"/>
  <c r="K111" i="6"/>
  <c r="K112" i="6"/>
  <c r="K113" i="6"/>
  <c r="K114" i="6"/>
  <c r="K115" i="6"/>
  <c r="K116" i="6"/>
  <c r="K117" i="6"/>
  <c r="K118" i="6"/>
  <c r="K119" i="6"/>
  <c r="K120" i="6"/>
  <c r="K121" i="6"/>
  <c r="K122" i="6"/>
  <c r="K123" i="6"/>
  <c r="K124" i="6"/>
  <c r="K125" i="6"/>
  <c r="K126" i="6"/>
  <c r="K127" i="6"/>
  <c r="K128" i="6"/>
  <c r="K129" i="6"/>
  <c r="K130" i="6"/>
  <c r="K131" i="6"/>
  <c r="K132" i="6"/>
  <c r="K133" i="6"/>
  <c r="K134" i="6"/>
  <c r="K135" i="6"/>
  <c r="K136" i="6"/>
  <c r="K137" i="6"/>
  <c r="K138" i="6"/>
  <c r="K139" i="6"/>
  <c r="K140" i="6"/>
  <c r="K141" i="6"/>
  <c r="K142" i="6"/>
  <c r="K143" i="6"/>
  <c r="K144" i="6"/>
  <c r="K145" i="6"/>
  <c r="K146" i="6"/>
  <c r="K147" i="6"/>
  <c r="K148" i="6"/>
  <c r="K149" i="6"/>
  <c r="K150" i="6"/>
  <c r="K151" i="6"/>
  <c r="K152" i="6"/>
  <c r="K153" i="6"/>
  <c r="K154" i="6"/>
  <c r="K155" i="6"/>
  <c r="K156" i="6"/>
  <c r="K157" i="6"/>
  <c r="K158" i="6"/>
  <c r="K159" i="6"/>
  <c r="K160" i="6"/>
  <c r="K161" i="6"/>
  <c r="K162" i="6"/>
  <c r="K163" i="6"/>
  <c r="K164" i="6"/>
  <c r="K165" i="6"/>
  <c r="K166" i="6"/>
  <c r="K167" i="6"/>
  <c r="K168" i="6"/>
  <c r="K169" i="6"/>
  <c r="K170" i="6"/>
  <c r="K171" i="6"/>
  <c r="K172" i="6"/>
  <c r="K173" i="6"/>
  <c r="K174" i="6"/>
  <c r="K175" i="6"/>
  <c r="K176" i="6"/>
  <c r="K177" i="6"/>
  <c r="K178" i="6"/>
  <c r="K179" i="6"/>
  <c r="K180" i="6"/>
  <c r="K181" i="6"/>
  <c r="K182" i="6"/>
  <c r="K183" i="6"/>
  <c r="K184" i="6"/>
  <c r="K185" i="6"/>
  <c r="K186" i="6"/>
  <c r="K187" i="6"/>
  <c r="K188" i="6"/>
  <c r="K189" i="6"/>
  <c r="K190" i="6"/>
  <c r="K191" i="6"/>
  <c r="K192" i="6"/>
  <c r="K193" i="6"/>
  <c r="K194" i="6"/>
  <c r="K195" i="6"/>
  <c r="K196" i="6"/>
  <c r="K197" i="6"/>
  <c r="K198" i="6"/>
  <c r="K199" i="6"/>
  <c r="K200" i="6"/>
  <c r="K201" i="6"/>
  <c r="K202" i="6"/>
  <c r="K203" i="6"/>
  <c r="K204" i="6"/>
  <c r="K205" i="6"/>
  <c r="K206" i="6"/>
  <c r="K207" i="6"/>
  <c r="K208" i="6"/>
  <c r="K209" i="6"/>
  <c r="K210" i="6"/>
  <c r="K211" i="6"/>
  <c r="K212" i="6"/>
  <c r="K213" i="6"/>
  <c r="K214" i="6"/>
  <c r="K215" i="6"/>
  <c r="K216" i="6"/>
  <c r="K217" i="6"/>
  <c r="K218" i="6"/>
  <c r="K219" i="6"/>
  <c r="K220" i="6"/>
  <c r="K221" i="6"/>
  <c r="K222" i="6"/>
  <c r="K223" i="6"/>
  <c r="K224" i="6"/>
  <c r="K225" i="6"/>
  <c r="K226" i="6"/>
  <c r="K227" i="6"/>
  <c r="K228" i="6"/>
  <c r="K229" i="6"/>
  <c r="K230" i="6"/>
  <c r="K231" i="6"/>
  <c r="K232" i="6"/>
  <c r="K233" i="6"/>
  <c r="K234" i="6"/>
  <c r="K235" i="6"/>
  <c r="K236" i="6"/>
  <c r="K237" i="6"/>
  <c r="K238" i="6"/>
  <c r="K239" i="6"/>
  <c r="K240" i="6"/>
  <c r="K241" i="6"/>
  <c r="K242" i="6"/>
  <c r="K243" i="6"/>
  <c r="K244" i="6"/>
  <c r="K245" i="6"/>
  <c r="K246" i="6"/>
  <c r="K247" i="6"/>
  <c r="K248" i="6"/>
  <c r="K249" i="6"/>
  <c r="K250" i="6"/>
  <c r="K251" i="6"/>
  <c r="K252" i="6"/>
  <c r="K253" i="6"/>
  <c r="K254" i="6"/>
  <c r="K255" i="6"/>
  <c r="K256" i="6"/>
  <c r="K257" i="6"/>
  <c r="K258" i="6"/>
  <c r="K259" i="6"/>
  <c r="K260" i="6"/>
  <c r="K261" i="6"/>
  <c r="K262" i="6"/>
  <c r="K263" i="6"/>
  <c r="K264" i="6"/>
  <c r="K265" i="6"/>
  <c r="K266" i="6"/>
  <c r="K267" i="6"/>
  <c r="K268" i="6"/>
  <c r="K269" i="6"/>
  <c r="K270" i="6"/>
  <c r="K271" i="6"/>
  <c r="K272" i="6"/>
  <c r="K273" i="6"/>
  <c r="K274" i="6"/>
  <c r="K275" i="6"/>
  <c r="K276" i="6"/>
  <c r="K277" i="6"/>
  <c r="K278" i="6"/>
  <c r="K279" i="6"/>
  <c r="K280" i="6"/>
  <c r="K281" i="6"/>
  <c r="K282" i="6"/>
  <c r="K283" i="6"/>
  <c r="K284" i="6"/>
  <c r="K285" i="6"/>
  <c r="K286" i="6"/>
  <c r="K287" i="6"/>
  <c r="K288" i="6"/>
  <c r="K289" i="6"/>
  <c r="K290" i="6"/>
  <c r="K291" i="6"/>
  <c r="K292" i="6"/>
  <c r="K293" i="6"/>
  <c r="K294" i="6"/>
  <c r="K295" i="6"/>
  <c r="K296" i="6"/>
  <c r="K297" i="6"/>
  <c r="K298" i="6"/>
  <c r="K299" i="6"/>
  <c r="K300" i="6"/>
  <c r="K301" i="6"/>
  <c r="K302" i="6"/>
  <c r="K303" i="6"/>
  <c r="K304" i="6"/>
  <c r="K305" i="6"/>
  <c r="K306" i="6"/>
  <c r="K307" i="6"/>
  <c r="K308" i="6"/>
  <c r="K309" i="6"/>
  <c r="K310" i="6"/>
  <c r="K311" i="6"/>
  <c r="K312" i="6"/>
  <c r="K313" i="6"/>
  <c r="K314" i="6"/>
  <c r="K315" i="6"/>
  <c r="K316" i="6"/>
  <c r="K317" i="6"/>
  <c r="K318" i="6"/>
  <c r="K319" i="6"/>
  <c r="K320" i="6"/>
  <c r="K321" i="6"/>
  <c r="K322" i="6"/>
  <c r="K323" i="6"/>
  <c r="K324" i="6"/>
  <c r="K325" i="6"/>
  <c r="K326" i="6"/>
  <c r="K327" i="6"/>
  <c r="K328" i="6"/>
  <c r="K329" i="6"/>
  <c r="K330" i="6"/>
  <c r="K331" i="6"/>
  <c r="K332" i="6"/>
  <c r="K333" i="6"/>
  <c r="K334" i="6"/>
  <c r="K335" i="6"/>
  <c r="K336" i="6"/>
  <c r="K337" i="6"/>
  <c r="K338" i="6"/>
  <c r="K339" i="6"/>
  <c r="K340" i="6"/>
  <c r="K341" i="6"/>
  <c r="K342" i="6"/>
  <c r="K343" i="6"/>
  <c r="K344" i="6"/>
  <c r="K345" i="6"/>
  <c r="K346" i="6"/>
  <c r="K347" i="6"/>
  <c r="K348" i="6"/>
  <c r="K349" i="6"/>
  <c r="K350" i="6"/>
  <c r="K351" i="6"/>
  <c r="K352" i="6"/>
  <c r="K353" i="6"/>
  <c r="K354" i="6"/>
  <c r="K355" i="6"/>
  <c r="K356" i="6"/>
  <c r="K357" i="6"/>
  <c r="K358" i="6"/>
  <c r="K359" i="6"/>
  <c r="K360" i="6"/>
  <c r="K361" i="6"/>
  <c r="K362" i="6"/>
  <c r="K363" i="6"/>
  <c r="K364" i="6"/>
  <c r="K365" i="6"/>
  <c r="K366" i="6"/>
  <c r="K367" i="6"/>
  <c r="K368" i="6"/>
  <c r="K369" i="6"/>
  <c r="K370" i="6"/>
  <c r="K371" i="6"/>
  <c r="K372" i="6"/>
  <c r="K373" i="6"/>
  <c r="K374" i="6"/>
  <c r="K375" i="6"/>
  <c r="K376" i="6"/>
  <c r="K377" i="6"/>
  <c r="K378" i="6"/>
  <c r="K379" i="6"/>
  <c r="K380" i="6"/>
  <c r="K381" i="6"/>
  <c r="K382" i="6"/>
  <c r="K383" i="6"/>
  <c r="K384" i="6"/>
  <c r="K385" i="6"/>
  <c r="K386" i="6"/>
  <c r="K387" i="6"/>
  <c r="K388" i="6"/>
  <c r="K389" i="6"/>
  <c r="K390" i="6"/>
  <c r="K391" i="6"/>
  <c r="K392" i="6"/>
  <c r="K393" i="6"/>
  <c r="K394" i="6"/>
  <c r="K395" i="6"/>
  <c r="K396" i="6"/>
  <c r="K397" i="6"/>
  <c r="K398" i="6"/>
  <c r="K399" i="6"/>
  <c r="K400" i="6"/>
  <c r="K401" i="6"/>
  <c r="K402" i="6"/>
  <c r="K403" i="6"/>
  <c r="K404" i="6"/>
  <c r="K405" i="6"/>
  <c r="K406" i="6"/>
  <c r="K407" i="6"/>
  <c r="K408" i="6"/>
  <c r="K409" i="6"/>
  <c r="K410" i="6"/>
  <c r="K411" i="6"/>
  <c r="K412" i="6"/>
  <c r="K413" i="6"/>
  <c r="K414" i="6"/>
  <c r="K415" i="6"/>
  <c r="K416" i="6"/>
  <c r="K417" i="6"/>
  <c r="K418" i="6"/>
  <c r="K419" i="6"/>
  <c r="K420" i="6"/>
  <c r="K421" i="6"/>
  <c r="K422" i="6"/>
  <c r="K423" i="6"/>
  <c r="K424" i="6"/>
  <c r="K425" i="6"/>
  <c r="K426" i="6"/>
  <c r="K427" i="6"/>
  <c r="K428" i="6"/>
  <c r="K429" i="6"/>
  <c r="K430" i="6"/>
  <c r="K431" i="6"/>
  <c r="K432" i="6"/>
  <c r="K433" i="6"/>
  <c r="K434" i="6"/>
  <c r="K435" i="6"/>
  <c r="K436" i="6"/>
  <c r="K437" i="6"/>
  <c r="K438" i="6"/>
  <c r="K439" i="6"/>
  <c r="K440" i="6"/>
  <c r="K441" i="6"/>
  <c r="K442" i="6"/>
  <c r="K443" i="6"/>
  <c r="K444" i="6"/>
  <c r="K445" i="6"/>
  <c r="K446" i="6"/>
  <c r="K447" i="6"/>
  <c r="K448" i="6"/>
  <c r="K449" i="6"/>
  <c r="K450" i="6"/>
  <c r="K451" i="6"/>
  <c r="K452" i="6"/>
  <c r="K453" i="6"/>
  <c r="K454" i="6"/>
  <c r="K455" i="6"/>
  <c r="K456" i="6"/>
  <c r="K457" i="6"/>
  <c r="K458" i="6"/>
  <c r="K459" i="6"/>
  <c r="K460" i="6"/>
  <c r="K461" i="6"/>
  <c r="K462" i="6"/>
  <c r="K463" i="6"/>
  <c r="K464" i="6"/>
  <c r="K465" i="6"/>
  <c r="K466" i="6"/>
  <c r="K467" i="6"/>
  <c r="K468" i="6"/>
  <c r="K469" i="6"/>
  <c r="K470" i="6"/>
  <c r="K471" i="6"/>
  <c r="K472" i="6"/>
  <c r="K473" i="6"/>
  <c r="K474" i="6"/>
  <c r="K475" i="6"/>
  <c r="K476" i="6"/>
  <c r="K477" i="6"/>
  <c r="K478" i="6"/>
  <c r="K479" i="6"/>
  <c r="K480" i="6"/>
  <c r="K481" i="6"/>
  <c r="K482" i="6"/>
  <c r="K483" i="6"/>
  <c r="K484" i="6"/>
  <c r="K485" i="6"/>
  <c r="K486" i="6"/>
  <c r="K487" i="6"/>
  <c r="K488" i="6"/>
  <c r="K489" i="6"/>
  <c r="K490" i="6"/>
  <c r="K491" i="6"/>
  <c r="K492" i="6"/>
  <c r="K493" i="6"/>
  <c r="K494" i="6"/>
  <c r="K495" i="6"/>
  <c r="K496" i="6"/>
  <c r="K497" i="6"/>
  <c r="K498" i="6"/>
  <c r="K499" i="6"/>
  <c r="K500" i="6"/>
  <c r="K501" i="6"/>
  <c r="K502" i="6"/>
  <c r="K503" i="6"/>
  <c r="K504" i="6"/>
  <c r="K505" i="6"/>
  <c r="K506" i="6"/>
  <c r="K507" i="6"/>
  <c r="K508" i="6"/>
  <c r="K509" i="6"/>
  <c r="K510" i="6"/>
  <c r="K511" i="6"/>
  <c r="K512" i="6"/>
  <c r="K513" i="6"/>
  <c r="K514" i="6"/>
  <c r="K515" i="6"/>
  <c r="K516" i="6"/>
  <c r="K517" i="6"/>
  <c r="K518" i="6"/>
  <c r="K519" i="6"/>
  <c r="K520" i="6"/>
  <c r="K521" i="6"/>
  <c r="K522" i="6"/>
  <c r="K523" i="6"/>
  <c r="K524" i="6"/>
  <c r="K525" i="6"/>
  <c r="K526" i="6"/>
  <c r="K527" i="6"/>
  <c r="K528" i="6"/>
  <c r="K529" i="6"/>
  <c r="K530" i="6"/>
  <c r="K531" i="6"/>
  <c r="K532" i="6"/>
  <c r="K533" i="6"/>
  <c r="K534" i="6"/>
  <c r="K535" i="6"/>
  <c r="K536" i="6"/>
  <c r="K537" i="6"/>
  <c r="K538" i="6"/>
  <c r="K539" i="6"/>
  <c r="K540" i="6"/>
  <c r="K541" i="6"/>
  <c r="K542" i="6"/>
  <c r="K543" i="6"/>
  <c r="K544" i="6"/>
  <c r="K545" i="6"/>
  <c r="K546" i="6"/>
  <c r="K547" i="6"/>
  <c r="K548" i="6"/>
  <c r="K549" i="6"/>
  <c r="K550" i="6"/>
  <c r="K551" i="6"/>
  <c r="K552" i="6"/>
  <c r="K553" i="6"/>
  <c r="K554" i="6"/>
  <c r="K555" i="6"/>
  <c r="K556" i="6"/>
  <c r="K557" i="6"/>
  <c r="K558" i="6"/>
  <c r="K559" i="6"/>
  <c r="K560" i="6"/>
  <c r="K561" i="6"/>
  <c r="K562" i="6"/>
  <c r="K563" i="6"/>
  <c r="K564" i="6"/>
  <c r="K565" i="6"/>
  <c r="K566" i="6"/>
  <c r="K567" i="6"/>
  <c r="K568" i="6"/>
  <c r="K569" i="6"/>
  <c r="K570" i="6"/>
  <c r="K571" i="6"/>
  <c r="K572" i="6"/>
  <c r="K573" i="6"/>
  <c r="K574" i="6"/>
  <c r="K575" i="6"/>
  <c r="K576" i="6"/>
  <c r="K577" i="6"/>
  <c r="K578" i="6"/>
  <c r="K579" i="6"/>
  <c r="K580" i="6"/>
  <c r="K581" i="6"/>
  <c r="K582" i="6"/>
  <c r="K583" i="6"/>
  <c r="K584" i="6"/>
  <c r="K585" i="6"/>
  <c r="K586" i="6"/>
  <c r="K587" i="6"/>
  <c r="K588" i="6"/>
  <c r="K589" i="6"/>
  <c r="K590" i="6"/>
  <c r="K591" i="6"/>
  <c r="K592" i="6"/>
  <c r="K593" i="6"/>
  <c r="K594" i="6"/>
  <c r="K595" i="6"/>
  <c r="K596" i="6"/>
  <c r="K597" i="6"/>
  <c r="K598" i="6"/>
  <c r="K599" i="6"/>
  <c r="K600" i="6"/>
  <c r="K601" i="6"/>
  <c r="K602" i="6"/>
  <c r="K603" i="6"/>
  <c r="K604" i="6"/>
  <c r="K605" i="6"/>
  <c r="K606" i="6"/>
  <c r="K607" i="6"/>
  <c r="K608" i="6"/>
  <c r="K609" i="6"/>
  <c r="J2" i="6"/>
  <c r="J4" i="6"/>
  <c r="J5" i="6"/>
  <c r="J8" i="6"/>
  <c r="J9" i="6"/>
  <c r="J11" i="6"/>
  <c r="J12" i="6"/>
  <c r="J17" i="6"/>
  <c r="J18" i="6"/>
  <c r="J19" i="6"/>
  <c r="J21" i="6"/>
  <c r="J22" i="6"/>
  <c r="J23" i="6"/>
  <c r="J24" i="6"/>
  <c r="J25" i="6"/>
  <c r="J26" i="6"/>
  <c r="J27" i="6"/>
  <c r="J30" i="6"/>
  <c r="J31" i="6"/>
  <c r="J32" i="6"/>
  <c r="J35" i="6"/>
  <c r="J36" i="6"/>
  <c r="J38" i="6"/>
  <c r="J39" i="6"/>
  <c r="J40" i="6"/>
  <c r="J41" i="6"/>
  <c r="J43" i="6"/>
  <c r="J44" i="6"/>
  <c r="J48" i="6"/>
  <c r="J49" i="6"/>
  <c r="J51" i="6"/>
  <c r="J54" i="6"/>
  <c r="J56" i="6"/>
  <c r="J58" i="6"/>
  <c r="J61" i="6"/>
  <c r="J62" i="6"/>
  <c r="J63" i="6"/>
  <c r="J64" i="6"/>
  <c r="J66" i="6"/>
  <c r="J67" i="6"/>
  <c r="J68" i="6"/>
  <c r="J69" i="6"/>
  <c r="J70" i="6"/>
  <c r="J71" i="6"/>
  <c r="J72" i="6"/>
  <c r="J73" i="6"/>
  <c r="J74" i="6"/>
  <c r="J76" i="6"/>
  <c r="J77" i="6"/>
  <c r="J78" i="6"/>
  <c r="J82" i="6"/>
  <c r="J83" i="6"/>
  <c r="J84" i="6"/>
  <c r="J85" i="6"/>
  <c r="J87" i="6"/>
  <c r="J89" i="6"/>
  <c r="J90" i="6"/>
  <c r="J91" i="6"/>
  <c r="J92" i="6"/>
  <c r="J93" i="6"/>
  <c r="J94" i="6"/>
  <c r="J95" i="6"/>
  <c r="J98" i="6"/>
  <c r="J99" i="6"/>
  <c r="J100" i="6"/>
  <c r="J101" i="6"/>
  <c r="J102" i="6"/>
  <c r="J103" i="6"/>
  <c r="J105" i="6"/>
  <c r="J106" i="6"/>
  <c r="J107" i="6"/>
  <c r="J108" i="6"/>
  <c r="J109" i="6"/>
  <c r="J110" i="6"/>
  <c r="J112" i="6"/>
  <c r="J113" i="6"/>
  <c r="J114" i="6"/>
  <c r="J116" i="6"/>
  <c r="J117" i="6"/>
  <c r="J118" i="6"/>
  <c r="J119" i="6"/>
  <c r="J120" i="6"/>
  <c r="J121" i="6"/>
  <c r="J122" i="6"/>
  <c r="J124" i="6"/>
  <c r="J125" i="6"/>
  <c r="J126" i="6"/>
  <c r="J127" i="6"/>
  <c r="J131" i="6"/>
  <c r="J132" i="6"/>
  <c r="J133" i="6"/>
  <c r="J134" i="6"/>
  <c r="J135" i="6"/>
  <c r="J138" i="6"/>
  <c r="J140" i="6"/>
  <c r="J142" i="6"/>
  <c r="J143" i="6"/>
  <c r="J144" i="6"/>
  <c r="J145" i="6"/>
  <c r="J146" i="6"/>
  <c r="J147" i="6"/>
  <c r="J148" i="6"/>
  <c r="J149" i="6"/>
  <c r="J150" i="6"/>
  <c r="J151" i="6"/>
  <c r="J152" i="6"/>
  <c r="J154" i="6"/>
  <c r="J156" i="6"/>
  <c r="J158" i="6"/>
  <c r="J159" i="6"/>
  <c r="J160" i="6"/>
  <c r="J161" i="6"/>
  <c r="J163" i="6"/>
  <c r="J164" i="6"/>
  <c r="J165" i="6"/>
  <c r="J166" i="6"/>
  <c r="J167" i="6"/>
  <c r="J168" i="6"/>
  <c r="J169" i="6"/>
  <c r="J170" i="6"/>
  <c r="J171" i="6"/>
  <c r="J172" i="6"/>
  <c r="J173" i="6"/>
  <c r="J175" i="6"/>
  <c r="J176" i="6"/>
  <c r="J177" i="6"/>
  <c r="J178" i="6"/>
  <c r="J182" i="6"/>
  <c r="J185" i="6"/>
  <c r="J186" i="6"/>
  <c r="J187" i="6"/>
  <c r="J189" i="6"/>
  <c r="J191" i="6"/>
  <c r="J192" i="6"/>
  <c r="J193" i="6"/>
  <c r="J194" i="6"/>
  <c r="J195" i="6"/>
  <c r="J196" i="6"/>
  <c r="J197" i="6"/>
  <c r="J198" i="6"/>
  <c r="J199" i="6"/>
  <c r="J201" i="6"/>
  <c r="J203" i="6"/>
  <c r="J204" i="6"/>
  <c r="J205" i="6"/>
  <c r="J206" i="6"/>
  <c r="J207" i="6"/>
  <c r="J208" i="6"/>
  <c r="J209" i="6"/>
  <c r="J210" i="6"/>
  <c r="J211" i="6"/>
  <c r="J213" i="6"/>
  <c r="J214" i="6"/>
  <c r="J215" i="6"/>
  <c r="J217" i="6"/>
  <c r="J218" i="6"/>
  <c r="J220" i="6"/>
  <c r="J221" i="6"/>
  <c r="J225" i="6"/>
  <c r="J226" i="6"/>
  <c r="J227" i="6"/>
  <c r="J228" i="6"/>
  <c r="J229" i="6"/>
  <c r="J231" i="6"/>
  <c r="J232" i="6"/>
  <c r="J233" i="6"/>
  <c r="J236" i="6"/>
  <c r="J237" i="6"/>
  <c r="J238" i="6"/>
  <c r="J239" i="6"/>
  <c r="J241" i="6"/>
  <c r="J242" i="6"/>
  <c r="J243" i="6"/>
  <c r="J244" i="6"/>
  <c r="J245" i="6"/>
  <c r="J246" i="6"/>
  <c r="J247" i="6"/>
  <c r="J248" i="6"/>
  <c r="J249" i="6"/>
  <c r="J250" i="6"/>
  <c r="J251" i="6"/>
  <c r="J253" i="6"/>
  <c r="J254" i="6"/>
  <c r="J255" i="6"/>
  <c r="J256" i="6"/>
  <c r="J257" i="6"/>
  <c r="J259" i="6"/>
  <c r="J260" i="6"/>
  <c r="J261" i="6"/>
  <c r="J262" i="6"/>
  <c r="J263" i="6"/>
  <c r="J264" i="6"/>
  <c r="J265" i="6"/>
  <c r="J266" i="6"/>
  <c r="J269" i="6"/>
  <c r="J270" i="6"/>
  <c r="J271" i="6"/>
  <c r="J272" i="6"/>
  <c r="J273" i="6"/>
  <c r="J274" i="6"/>
  <c r="J278" i="6"/>
  <c r="J280" i="6"/>
  <c r="J281" i="6"/>
  <c r="J282" i="6"/>
  <c r="J283" i="6"/>
  <c r="J284" i="6"/>
  <c r="J285" i="6"/>
  <c r="J286" i="6"/>
  <c r="J287" i="6"/>
  <c r="J288" i="6"/>
  <c r="J289" i="6"/>
  <c r="J290" i="6"/>
  <c r="J292" i="6"/>
  <c r="J293" i="6"/>
  <c r="J295" i="6"/>
  <c r="J296" i="6"/>
  <c r="J297" i="6"/>
  <c r="J298" i="6"/>
  <c r="J299" i="6"/>
  <c r="J300" i="6"/>
  <c r="J301" i="6"/>
  <c r="J302" i="6"/>
  <c r="J303" i="6"/>
  <c r="J305" i="6"/>
  <c r="J306" i="6"/>
  <c r="J310" i="6"/>
  <c r="J312" i="6"/>
  <c r="J314" i="6"/>
  <c r="J315" i="6"/>
  <c r="J316" i="6"/>
  <c r="J317" i="6"/>
  <c r="J318" i="6"/>
  <c r="J319" i="6"/>
  <c r="J320" i="6"/>
  <c r="J321" i="6"/>
  <c r="J322" i="6"/>
  <c r="J323" i="6"/>
  <c r="J324" i="6"/>
  <c r="J325" i="6"/>
  <c r="J326" i="6"/>
  <c r="J329" i="6"/>
  <c r="J331" i="6"/>
  <c r="J332" i="6"/>
  <c r="J334" i="6"/>
  <c r="J335" i="6"/>
  <c r="J336" i="6"/>
  <c r="J337" i="6"/>
  <c r="J338" i="6"/>
  <c r="J339" i="6"/>
  <c r="J340" i="6"/>
  <c r="J341" i="6"/>
  <c r="J342" i="6"/>
  <c r="J343" i="6"/>
  <c r="J344" i="6"/>
  <c r="J345" i="6"/>
  <c r="J346" i="6"/>
  <c r="J347" i="6"/>
  <c r="J348" i="6"/>
  <c r="J349" i="6"/>
  <c r="J351" i="6"/>
  <c r="J353" i="6"/>
  <c r="J354" i="6"/>
  <c r="J355" i="6"/>
  <c r="J356" i="6"/>
  <c r="J357" i="6"/>
  <c r="J359" i="6"/>
  <c r="J360" i="6"/>
  <c r="J361" i="6"/>
  <c r="J362" i="6"/>
  <c r="J363" i="6"/>
  <c r="J364" i="6"/>
  <c r="J366" i="6"/>
  <c r="J367" i="6"/>
  <c r="J368" i="6"/>
  <c r="J369" i="6"/>
  <c r="J371" i="6"/>
  <c r="J374" i="6"/>
  <c r="J375" i="6"/>
  <c r="J376" i="6"/>
  <c r="J378" i="6"/>
  <c r="J379" i="6"/>
  <c r="J381" i="6"/>
  <c r="J382" i="6"/>
  <c r="J383" i="6"/>
  <c r="J384" i="6"/>
  <c r="J386" i="6"/>
  <c r="J387" i="6"/>
  <c r="J388" i="6"/>
  <c r="J389" i="6"/>
  <c r="J390" i="6"/>
  <c r="J393" i="6"/>
  <c r="J395" i="6"/>
  <c r="J396" i="6"/>
  <c r="J397" i="6"/>
  <c r="J400" i="6"/>
  <c r="J403" i="6"/>
  <c r="J405" i="6"/>
  <c r="J406" i="6"/>
  <c r="J408" i="6"/>
  <c r="J409" i="6"/>
  <c r="J410" i="6"/>
  <c r="J411" i="6"/>
  <c r="J412" i="6"/>
  <c r="J413" i="6"/>
  <c r="J415" i="6"/>
  <c r="J416" i="6"/>
  <c r="J417" i="6"/>
  <c r="J419" i="6"/>
  <c r="J420" i="6"/>
  <c r="J421" i="6"/>
  <c r="J422" i="6"/>
  <c r="J423" i="6"/>
  <c r="J424" i="6"/>
  <c r="J425" i="6"/>
  <c r="J426" i="6"/>
  <c r="J429" i="6"/>
  <c r="J430" i="6"/>
  <c r="J431" i="6"/>
  <c r="J432" i="6"/>
  <c r="J433" i="6"/>
  <c r="J435" i="6"/>
  <c r="J436" i="6"/>
  <c r="J437" i="6"/>
  <c r="J438" i="6"/>
  <c r="J439" i="6"/>
  <c r="J440" i="6"/>
  <c r="J443" i="6"/>
  <c r="J445" i="6"/>
  <c r="J446" i="6"/>
  <c r="J447" i="6"/>
  <c r="J448" i="6"/>
  <c r="J449" i="6"/>
  <c r="J450" i="6"/>
  <c r="J452" i="6"/>
  <c r="J453" i="6"/>
  <c r="J454" i="6"/>
  <c r="J456" i="6"/>
  <c r="J457" i="6"/>
  <c r="J458" i="6"/>
  <c r="J459" i="6"/>
  <c r="J460" i="6"/>
  <c r="J461" i="6"/>
  <c r="J462" i="6"/>
  <c r="J463" i="6"/>
  <c r="J464" i="6"/>
  <c r="J465" i="6"/>
  <c r="J466" i="6"/>
  <c r="J467" i="6"/>
  <c r="J468" i="6"/>
  <c r="J469" i="6"/>
  <c r="J470" i="6"/>
  <c r="J471" i="6"/>
  <c r="J472" i="6"/>
  <c r="J473" i="6"/>
  <c r="J474" i="6"/>
  <c r="J475" i="6"/>
  <c r="J476" i="6"/>
  <c r="J477" i="6"/>
  <c r="J478" i="6"/>
  <c r="J479" i="6"/>
  <c r="J480" i="6"/>
  <c r="J481" i="6"/>
  <c r="J482" i="6"/>
  <c r="J483" i="6"/>
  <c r="J484" i="6"/>
  <c r="J487" i="6"/>
  <c r="J488" i="6"/>
  <c r="J489" i="6"/>
  <c r="J490" i="6"/>
  <c r="J491" i="6"/>
  <c r="J492" i="6"/>
  <c r="J493" i="6"/>
  <c r="J494" i="6"/>
  <c r="J495" i="6"/>
  <c r="J496" i="6"/>
  <c r="J497" i="6"/>
  <c r="J498" i="6"/>
  <c r="J500" i="6"/>
  <c r="J501" i="6"/>
  <c r="J502" i="6"/>
  <c r="J503" i="6"/>
  <c r="J504" i="6"/>
  <c r="J505" i="6"/>
  <c r="J506" i="6"/>
  <c r="J507" i="6"/>
  <c r="J508" i="6"/>
  <c r="J509" i="6"/>
  <c r="J510" i="6"/>
  <c r="J511" i="6"/>
  <c r="J512" i="6"/>
  <c r="J513" i="6"/>
  <c r="J514" i="6"/>
  <c r="J515" i="6"/>
  <c r="J516" i="6"/>
  <c r="J518" i="6"/>
  <c r="J519" i="6"/>
  <c r="J520" i="6"/>
  <c r="J521" i="6"/>
  <c r="J522" i="6"/>
  <c r="J523" i="6"/>
  <c r="J524" i="6"/>
  <c r="J525" i="6"/>
  <c r="J526" i="6"/>
  <c r="J527" i="6"/>
  <c r="J528" i="6"/>
  <c r="J529" i="6"/>
  <c r="J530" i="6"/>
  <c r="J531" i="6"/>
  <c r="J533" i="6"/>
  <c r="J534" i="6"/>
  <c r="J535" i="6"/>
  <c r="J536" i="6"/>
  <c r="J538" i="6"/>
  <c r="J539" i="6"/>
  <c r="J540" i="6"/>
  <c r="J541" i="6"/>
  <c r="J542" i="6"/>
  <c r="J543" i="6"/>
  <c r="J544" i="6"/>
  <c r="J545" i="6"/>
  <c r="J546" i="6"/>
  <c r="J547" i="6"/>
  <c r="J548" i="6"/>
  <c r="J550" i="6"/>
  <c r="J551" i="6"/>
  <c r="J552" i="6"/>
  <c r="J555" i="6"/>
  <c r="J556" i="6"/>
  <c r="J557" i="6"/>
  <c r="J558" i="6"/>
  <c r="J559" i="6"/>
  <c r="J560" i="6"/>
  <c r="J561" i="6"/>
  <c r="J562" i="6"/>
  <c r="J563" i="6"/>
  <c r="J564" i="6"/>
  <c r="J565" i="6"/>
  <c r="J567" i="6"/>
  <c r="J568" i="6"/>
  <c r="J569" i="6"/>
  <c r="J570" i="6"/>
  <c r="J572" i="6"/>
  <c r="J573" i="6"/>
  <c r="J575" i="6"/>
  <c r="J576" i="6"/>
  <c r="J577" i="6"/>
  <c r="J578" i="6"/>
  <c r="J579" i="6"/>
  <c r="J580" i="6"/>
  <c r="J581" i="6"/>
  <c r="J582" i="6"/>
  <c r="J583" i="6"/>
  <c r="J585" i="6"/>
  <c r="J586" i="6"/>
  <c r="J587" i="6"/>
  <c r="J588" i="6"/>
  <c r="J589" i="6"/>
  <c r="J590" i="6"/>
  <c r="J591" i="6"/>
  <c r="J594" i="6"/>
  <c r="J596" i="6"/>
  <c r="J597" i="6"/>
  <c r="J599" i="6"/>
  <c r="J600" i="6"/>
  <c r="J602" i="6"/>
  <c r="J603" i="6"/>
  <c r="J604" i="6"/>
  <c r="J605" i="6"/>
  <c r="J606" i="6"/>
  <c r="J607" i="6"/>
  <c r="J608" i="6"/>
  <c r="I2" i="6"/>
  <c r="I3" i="6"/>
  <c r="I4" i="6"/>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I459" i="6"/>
  <c r="I460" i="6"/>
  <c r="I461" i="6"/>
  <c r="I462" i="6"/>
  <c r="I463" i="6"/>
  <c r="I464" i="6"/>
  <c r="I465" i="6"/>
  <c r="I466" i="6"/>
  <c r="I467" i="6"/>
  <c r="I468" i="6"/>
  <c r="I469" i="6"/>
  <c r="I470" i="6"/>
  <c r="I471" i="6"/>
  <c r="I472" i="6"/>
  <c r="I473" i="6"/>
  <c r="I474" i="6"/>
  <c r="I475" i="6"/>
  <c r="I476" i="6"/>
  <c r="I477" i="6"/>
  <c r="I478" i="6"/>
  <c r="I479" i="6"/>
  <c r="I480" i="6"/>
  <c r="I481" i="6"/>
  <c r="I482" i="6"/>
  <c r="I483" i="6"/>
  <c r="I484" i="6"/>
  <c r="I485" i="6"/>
  <c r="I486" i="6"/>
  <c r="I487" i="6"/>
  <c r="I488" i="6"/>
  <c r="I489" i="6"/>
  <c r="I490" i="6"/>
  <c r="I491" i="6"/>
  <c r="I492" i="6"/>
  <c r="I493" i="6"/>
  <c r="I494" i="6"/>
  <c r="I495" i="6"/>
  <c r="I496" i="6"/>
  <c r="I497" i="6"/>
  <c r="I498" i="6"/>
  <c r="I499" i="6"/>
  <c r="I500" i="6"/>
  <c r="I501" i="6"/>
  <c r="I502" i="6"/>
  <c r="I503" i="6"/>
  <c r="I504" i="6"/>
  <c r="I505" i="6"/>
  <c r="I506" i="6"/>
  <c r="I507" i="6"/>
  <c r="I508" i="6"/>
  <c r="I509" i="6"/>
  <c r="I510" i="6"/>
  <c r="I511" i="6"/>
  <c r="I512" i="6"/>
  <c r="I513" i="6"/>
  <c r="I514" i="6"/>
  <c r="I515" i="6"/>
  <c r="I516" i="6"/>
  <c r="I517" i="6"/>
  <c r="I518" i="6"/>
  <c r="I519" i="6"/>
  <c r="I520" i="6"/>
  <c r="I521" i="6"/>
  <c r="I522" i="6"/>
  <c r="I523" i="6"/>
  <c r="I524" i="6"/>
  <c r="I525" i="6"/>
  <c r="I526" i="6"/>
  <c r="I527" i="6"/>
  <c r="I528" i="6"/>
  <c r="I529" i="6"/>
  <c r="I530" i="6"/>
  <c r="I531" i="6"/>
  <c r="I532" i="6"/>
  <c r="I533" i="6"/>
  <c r="I534" i="6"/>
  <c r="I535" i="6"/>
  <c r="I536" i="6"/>
  <c r="I537" i="6"/>
  <c r="I538" i="6"/>
  <c r="I539" i="6"/>
  <c r="I540" i="6"/>
  <c r="I541" i="6"/>
  <c r="I542" i="6"/>
  <c r="I543" i="6"/>
  <c r="I544" i="6"/>
  <c r="I545" i="6"/>
  <c r="I546" i="6"/>
  <c r="I547" i="6"/>
  <c r="I548" i="6"/>
  <c r="I549" i="6"/>
  <c r="I550" i="6"/>
  <c r="I551" i="6"/>
  <c r="I552" i="6"/>
  <c r="I553" i="6"/>
  <c r="I554" i="6"/>
  <c r="I555" i="6"/>
  <c r="I556" i="6"/>
  <c r="I557" i="6"/>
  <c r="I558" i="6"/>
  <c r="I559" i="6"/>
  <c r="I560" i="6"/>
  <c r="I561" i="6"/>
  <c r="I562" i="6"/>
  <c r="I563" i="6"/>
  <c r="I564" i="6"/>
  <c r="I565" i="6"/>
  <c r="I566" i="6"/>
  <c r="I567" i="6"/>
  <c r="I568" i="6"/>
  <c r="I569" i="6"/>
  <c r="I570" i="6"/>
  <c r="I571" i="6"/>
  <c r="I572" i="6"/>
  <c r="I573" i="6"/>
  <c r="I574" i="6"/>
  <c r="I575" i="6"/>
  <c r="I576" i="6"/>
  <c r="I577" i="6"/>
  <c r="I578" i="6"/>
  <c r="I579" i="6"/>
  <c r="I580" i="6"/>
  <c r="I581" i="6"/>
  <c r="I582" i="6"/>
  <c r="I583" i="6"/>
  <c r="I584" i="6"/>
  <c r="I585" i="6"/>
  <c r="I586" i="6"/>
  <c r="I587" i="6"/>
  <c r="I588" i="6"/>
  <c r="I589" i="6"/>
  <c r="I590" i="6"/>
  <c r="I591" i="6"/>
  <c r="I592" i="6"/>
  <c r="I593" i="6"/>
  <c r="I594" i="6"/>
  <c r="I595" i="6"/>
  <c r="I596" i="6"/>
  <c r="I597" i="6"/>
  <c r="I598" i="6"/>
  <c r="I599" i="6"/>
  <c r="I600" i="6"/>
  <c r="I601" i="6"/>
  <c r="I602" i="6"/>
  <c r="I603" i="6"/>
  <c r="I604" i="6"/>
  <c r="I605" i="6"/>
  <c r="I606" i="6"/>
  <c r="I607" i="6"/>
  <c r="I608" i="6"/>
  <c r="I609" i="6"/>
  <c r="H8" i="2"/>
  <c r="J817" i="7" l="1"/>
  <c r="J499" i="6"/>
  <c r="J598" i="7"/>
  <c r="J437" i="7"/>
  <c r="J481" i="7"/>
  <c r="J277" i="6"/>
  <c r="J372" i="6"/>
  <c r="J307" i="6"/>
  <c r="J75" i="7"/>
  <c r="J55" i="6"/>
  <c r="J963" i="7"/>
  <c r="J584" i="6"/>
  <c r="J39" i="7"/>
  <c r="J29" i="6"/>
  <c r="J194" i="7"/>
  <c r="J128" i="6"/>
  <c r="J558" i="7"/>
  <c r="J352" i="6"/>
  <c r="J650" i="7"/>
  <c r="J398" i="6"/>
  <c r="J247" i="7"/>
  <c r="J162" i="6"/>
  <c r="J331" i="7"/>
  <c r="J212" i="6"/>
  <c r="J632" i="7"/>
  <c r="J153" i="7"/>
  <c r="J104" i="6"/>
  <c r="J392" i="6"/>
  <c r="J143" i="7"/>
  <c r="J96" i="6"/>
  <c r="J983" i="7"/>
  <c r="J5" i="7"/>
  <c r="J3" i="6"/>
  <c r="J598" i="6"/>
  <c r="J333" i="6"/>
  <c r="J291" i="6"/>
  <c r="J179" i="6"/>
  <c r="J153" i="6"/>
  <c r="J136" i="6"/>
  <c r="J14" i="6"/>
  <c r="J19" i="7"/>
  <c r="J380" i="6"/>
  <c r="J609" i="7"/>
  <c r="J13" i="6"/>
  <c r="J18" i="7"/>
  <c r="J428" i="6"/>
  <c r="J699" i="7"/>
  <c r="J652" i="7"/>
  <c r="J993" i="7"/>
  <c r="J73" i="7"/>
  <c r="J100" i="7"/>
  <c r="J541" i="7"/>
  <c r="J192" i="7"/>
  <c r="J297" i="7"/>
  <c r="J46" i="7"/>
  <c r="J554" i="6"/>
  <c r="J13" i="7"/>
  <c r="J439" i="7"/>
  <c r="J537" i="6"/>
  <c r="J330" i="6"/>
  <c r="J188" i="6"/>
  <c r="J115" i="6"/>
  <c r="J445" i="7"/>
  <c r="J128" i="7"/>
  <c r="J576" i="7"/>
  <c r="J927" i="7"/>
  <c r="J910" i="7"/>
  <c r="J840" i="7"/>
  <c r="J470" i="7"/>
  <c r="J393" i="7"/>
  <c r="J971" i="7"/>
  <c r="J525" i="7"/>
  <c r="J603" i="7"/>
  <c r="J232" i="7"/>
  <c r="J270" i="7"/>
  <c r="J223" i="7"/>
  <c r="J151" i="7"/>
  <c r="J801" i="7"/>
  <c r="J787" i="7"/>
  <c r="J347" i="7"/>
  <c r="J69" i="7"/>
  <c r="J42" i="7"/>
  <c r="J273" i="7"/>
  <c r="J181" i="6"/>
  <c r="J683" i="7"/>
  <c r="J811" i="7"/>
  <c r="J933" i="7"/>
  <c r="J362" i="7"/>
  <c r="J977" i="7"/>
  <c r="J514" i="7"/>
  <c r="J482" i="7"/>
  <c r="J126" i="7"/>
  <c r="J462" i="7"/>
  <c r="J353" i="7"/>
  <c r="J476" i="7"/>
  <c r="J886" i="7"/>
  <c r="J208" i="7"/>
  <c r="J387" i="7"/>
  <c r="J401" i="6"/>
  <c r="J313" i="6"/>
  <c r="J279" i="6"/>
  <c r="J33" i="6"/>
  <c r="J468" i="7"/>
  <c r="J807" i="7"/>
  <c r="J891" i="7"/>
  <c r="J399" i="7"/>
  <c r="J866" i="7"/>
  <c r="J352" i="7"/>
  <c r="J571" i="7"/>
  <c r="J618" i="7"/>
  <c r="J241" i="7"/>
  <c r="J613" i="7"/>
  <c r="J440" i="7"/>
  <c r="J88" i="6"/>
  <c r="J132" i="7"/>
  <c r="J409" i="7"/>
  <c r="J366" i="7"/>
  <c r="J48" i="7"/>
  <c r="J645" i="7"/>
  <c r="J364" i="7"/>
  <c r="J599" i="7"/>
  <c r="J313" i="7"/>
  <c r="J209" i="7"/>
  <c r="J182" i="7"/>
  <c r="J280" i="7"/>
  <c r="J90" i="7"/>
  <c r="J213" i="7"/>
  <c r="J960" i="7"/>
  <c r="J680" i="7"/>
  <c r="J395" i="7"/>
  <c r="J391" i="6"/>
  <c r="J328" i="6"/>
  <c r="J294" i="6"/>
  <c r="J258" i="6"/>
  <c r="J224" i="6"/>
  <c r="J174" i="6"/>
  <c r="J139" i="6"/>
  <c r="J42" i="6"/>
  <c r="J617" i="7"/>
  <c r="J20" i="6"/>
  <c r="J147" i="7"/>
  <c r="J149" i="7"/>
  <c r="J282" i="7"/>
  <c r="J148" i="7"/>
  <c r="J833" i="7"/>
  <c r="J667" i="7"/>
  <c r="J227" i="7"/>
  <c r="J893" i="7"/>
  <c r="J38" i="7"/>
  <c r="J359" i="7"/>
  <c r="J28" i="6"/>
  <c r="J856" i="7"/>
  <c r="J378" i="7"/>
  <c r="J902" i="7"/>
  <c r="J554" i="7"/>
  <c r="J727" i="7"/>
  <c r="J50" i="7"/>
  <c r="J37" i="6"/>
  <c r="J736" i="7"/>
  <c r="J272" i="7"/>
  <c r="J681" i="7"/>
  <c r="J984" i="7"/>
  <c r="J862" i="7"/>
  <c r="J238" i="7"/>
  <c r="J26" i="7"/>
  <c r="J146" i="7"/>
  <c r="J499" i="7"/>
  <c r="J903" i="7"/>
  <c r="J936" i="7"/>
  <c r="J309" i="7"/>
  <c r="J200" i="6"/>
  <c r="J512" i="7"/>
  <c r="J176" i="7"/>
  <c r="J219" i="6"/>
  <c r="J346" i="7"/>
  <c r="J582" i="7"/>
  <c r="J912" i="7"/>
  <c r="J532" i="7"/>
  <c r="J593" i="6"/>
  <c r="J399" i="6"/>
  <c r="J327" i="6"/>
  <c r="J129" i="6"/>
  <c r="J86" i="6"/>
  <c r="J10" i="6"/>
  <c r="J970" i="7"/>
  <c r="J854" i="7"/>
  <c r="J414" i="6"/>
  <c r="J673" i="7"/>
  <c r="J365" i="7"/>
  <c r="J935" i="7"/>
  <c r="J522" i="7"/>
  <c r="J906" i="7"/>
  <c r="J57" i="7"/>
  <c r="J33" i="7"/>
  <c r="J266" i="7"/>
  <c r="J199" i="7"/>
  <c r="J130" i="6"/>
  <c r="J239" i="7"/>
  <c r="J155" i="6"/>
  <c r="J472" i="7"/>
  <c r="J160" i="7"/>
  <c r="J882" i="7"/>
  <c r="J45" i="6"/>
  <c r="J59" i="7"/>
  <c r="J471" i="7"/>
  <c r="J79" i="7"/>
  <c r="J59" i="6"/>
  <c r="J850" i="7"/>
  <c r="J608" i="7"/>
  <c r="J881" i="7"/>
  <c r="J587" i="7"/>
  <c r="J334" i="7"/>
  <c r="J842" i="7"/>
  <c r="J429" i="7"/>
  <c r="J595" i="6"/>
  <c r="J980" i="7"/>
  <c r="J532" i="6"/>
  <c r="J878" i="7"/>
  <c r="J697" i="7"/>
  <c r="J56" i="7"/>
  <c r="J601" i="6"/>
  <c r="J549" i="6"/>
  <c r="J418" i="6"/>
  <c r="J308" i="6"/>
  <c r="J240" i="6"/>
  <c r="J230" i="6"/>
  <c r="J202" i="6"/>
  <c r="J137" i="6"/>
  <c r="J111" i="6"/>
  <c r="J65" i="6"/>
  <c r="J728" i="7"/>
  <c r="J931" i="7"/>
  <c r="J21" i="7"/>
  <c r="J356" i="7"/>
  <c r="J664" i="7"/>
  <c r="J707" i="7"/>
  <c r="J756" i="7"/>
  <c r="J438" i="7"/>
  <c r="J53" i="6"/>
  <c r="J71" i="7"/>
  <c r="J329" i="7"/>
  <c r="J479" i="7"/>
  <c r="J85" i="7"/>
  <c r="J919" i="7"/>
  <c r="J675" i="7"/>
  <c r="J926" i="7"/>
  <c r="J734" i="7"/>
  <c r="J523" i="7"/>
  <c r="J225" i="7"/>
  <c r="J178" i="7"/>
  <c r="J206" i="7"/>
  <c r="J360" i="7"/>
  <c r="J418" i="7"/>
  <c r="J295" i="7"/>
  <c r="J404" i="6"/>
  <c r="J658" i="7"/>
  <c r="J742" i="7"/>
  <c r="J417" i="7"/>
  <c r="J788" i="7"/>
  <c r="J666" i="7"/>
  <c r="J549" i="7"/>
  <c r="J578" i="7"/>
  <c r="J63" i="7"/>
  <c r="J820" i="7"/>
  <c r="J761" i="7"/>
  <c r="J305" i="7"/>
  <c r="J622" i="7"/>
  <c r="J140" i="7"/>
  <c r="J615" i="7"/>
  <c r="J255" i="7"/>
  <c r="J171" i="7"/>
  <c r="J814" i="7"/>
  <c r="J337" i="7"/>
  <c r="J959" i="7"/>
  <c r="J947" i="7"/>
  <c r="J948" i="7"/>
  <c r="J861" i="7"/>
  <c r="J996" i="7"/>
  <c r="J391" i="7"/>
  <c r="J317" i="7"/>
  <c r="J52" i="7"/>
  <c r="J851" i="7"/>
  <c r="J852" i="7"/>
  <c r="J762" i="7"/>
  <c r="J489" i="7"/>
  <c r="J221" i="7"/>
  <c r="J17" i="7"/>
  <c r="J116" i="7"/>
  <c r="J218" i="7"/>
  <c r="J235" i="7"/>
  <c r="J302" i="7"/>
  <c r="J638" i="7"/>
  <c r="J338" i="7"/>
  <c r="J725" i="7"/>
  <c r="J589" i="7"/>
  <c r="J690" i="7"/>
  <c r="J375" i="7"/>
  <c r="J141" i="7"/>
  <c r="J345" i="7"/>
  <c r="J588" i="7"/>
  <c r="J563" i="7"/>
  <c r="J684" i="7"/>
  <c r="J204" i="7"/>
  <c r="J672" i="7"/>
  <c r="J44" i="7"/>
  <c r="J846" i="7"/>
  <c r="J987" i="7"/>
  <c r="J883" i="7"/>
  <c r="J407" i="7"/>
  <c r="J921" i="7"/>
  <c r="J473" i="7"/>
  <c r="J76" i="7"/>
  <c r="J226" i="7"/>
  <c r="J545" i="7"/>
  <c r="J257" i="7"/>
  <c r="J12" i="7"/>
  <c r="J47" i="7"/>
  <c r="J368" i="7"/>
  <c r="J718" i="7"/>
  <c r="J721" i="7"/>
  <c r="J939" i="7"/>
  <c r="J410" i="7"/>
  <c r="J469" i="7"/>
  <c r="J464" i="7"/>
  <c r="J711" i="7"/>
  <c r="J930" i="7"/>
  <c r="J84" i="7"/>
  <c r="J555" i="7"/>
  <c r="J723" i="7"/>
  <c r="J278" i="7"/>
  <c r="J403" i="7"/>
  <c r="J515" i="7"/>
  <c r="J97" i="7"/>
  <c r="J75" i="6"/>
  <c r="J112" i="7"/>
  <c r="J46" i="6"/>
  <c r="J60" i="7"/>
  <c r="J234" i="6"/>
  <c r="J369" i="7"/>
  <c r="J494" i="7"/>
  <c r="J904" i="7"/>
  <c r="J556" i="7"/>
  <c r="J772" i="7"/>
  <c r="J624" i="7"/>
  <c r="J782" i="7"/>
  <c r="J737" i="7"/>
  <c r="J303" i="7"/>
  <c r="J261" i="7"/>
  <c r="J577" i="7"/>
  <c r="J703" i="7"/>
  <c r="J20" i="7"/>
  <c r="J77" i="7"/>
  <c r="J181" i="7"/>
  <c r="J187" i="7"/>
  <c r="J351" i="7"/>
  <c r="J755" i="7"/>
  <c r="J80" i="6"/>
  <c r="J120" i="7"/>
  <c r="J47" i="6"/>
  <c r="J62" i="7"/>
  <c r="J486" i="6"/>
  <c r="J789" i="7"/>
  <c r="J654" i="7"/>
  <c r="J216" i="7"/>
  <c r="J606" i="7"/>
  <c r="J849" i="7"/>
  <c r="J52" i="6"/>
  <c r="J775" i="7"/>
  <c r="J447" i="7"/>
  <c r="J687" i="7"/>
  <c r="J477" i="7"/>
  <c r="J383" i="7"/>
  <c r="J992" i="7"/>
  <c r="J390" i="7"/>
  <c r="J979" i="7"/>
  <c r="J796" i="7"/>
  <c r="J989" i="7"/>
  <c r="J928" i="7"/>
  <c r="J373" i="7"/>
  <c r="J528" i="7"/>
  <c r="J579" i="7"/>
  <c r="J870" i="7"/>
  <c r="J135" i="7"/>
  <c r="J961" i="7"/>
  <c r="J973" i="7"/>
  <c r="J790" i="7"/>
  <c r="J78" i="7"/>
  <c r="J768" i="7"/>
  <c r="J679" i="7"/>
  <c r="J965" i="7"/>
  <c r="J449" i="7"/>
  <c r="J671" i="7"/>
  <c r="J574" i="7"/>
  <c r="J884" i="7"/>
  <c r="J829" i="7"/>
  <c r="J308" i="7"/>
  <c r="J765" i="7"/>
  <c r="J490" i="7"/>
  <c r="J413" i="7"/>
  <c r="J874" i="7"/>
  <c r="J40" i="7"/>
  <c r="J185" i="7"/>
  <c r="J212" i="7"/>
  <c r="J580" i="7"/>
  <c r="J407" i="6"/>
  <c r="J663" i="7"/>
  <c r="J235" i="6"/>
  <c r="J370" i="7"/>
  <c r="J542" i="7"/>
  <c r="J855" i="7"/>
  <c r="J246" i="7"/>
  <c r="J275" i="6"/>
  <c r="J432" i="7"/>
  <c r="J485" i="7"/>
  <c r="J68" i="7"/>
  <c r="J6" i="6"/>
  <c r="J9" i="7"/>
  <c r="J276" i="6"/>
  <c r="J433" i="7"/>
  <c r="J916" i="7"/>
  <c r="J771" i="7"/>
  <c r="J486" i="7"/>
  <c r="J269" i="7"/>
  <c r="J592" i="6"/>
  <c r="J975" i="7"/>
  <c r="J161" i="7"/>
  <c r="J265" i="7"/>
  <c r="J510" i="7"/>
  <c r="J969" i="7"/>
  <c r="J824" i="7"/>
  <c r="J750" i="7"/>
  <c r="J50" i="6"/>
  <c r="J311" i="6"/>
  <c r="J157" i="6"/>
  <c r="J385" i="6"/>
  <c r="J223" i="6"/>
  <c r="J358" i="6"/>
  <c r="J123" i="6"/>
  <c r="J184" i="6"/>
  <c r="J180" i="6"/>
  <c r="J451" i="6"/>
  <c r="J190" i="6"/>
  <c r="J441" i="6"/>
  <c r="J268" i="6"/>
  <c r="J455" i="6"/>
  <c r="J267" i="6"/>
  <c r="J485" i="6"/>
  <c r="J394" i="6"/>
  <c r="J81" i="6"/>
  <c r="J216" i="6"/>
  <c r="J574" i="6"/>
  <c r="J444" i="6"/>
  <c r="J370" i="6"/>
  <c r="J434" i="6"/>
  <c r="J566" i="6"/>
  <c r="J7" i="6"/>
  <c r="J350" i="6"/>
  <c r="J60" i="6"/>
  <c r="J183" i="6"/>
  <c r="J442" i="6"/>
  <c r="J222" i="6"/>
  <c r="J309" i="6"/>
  <c r="J402" i="6"/>
  <c r="J141" i="6"/>
  <c r="J377" i="6"/>
  <c r="J517" i="6"/>
  <c r="J609" i="6"/>
  <c r="J57"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<sst xmlns="http://schemas.openxmlformats.org/spreadsheetml/2006/main" count="21671" uniqueCount="4474">
  <si>
    <t>Sale_ID</t>
  </si>
  <si>
    <t>Product</t>
  </si>
  <si>
    <t>Quantity</t>
  </si>
  <si>
    <t>Price_Per_Item</t>
  </si>
  <si>
    <t>Location</t>
  </si>
  <si>
    <t>Sale_Date</t>
  </si>
  <si>
    <t>Total_Sale</t>
  </si>
  <si>
    <t>S1000</t>
  </si>
  <si>
    <t>S1001</t>
  </si>
  <si>
    <t>S1002</t>
  </si>
  <si>
    <t>S1003</t>
  </si>
  <si>
    <t>S1004</t>
  </si>
  <si>
    <t>S1005</t>
  </si>
  <si>
    <t>S1006</t>
  </si>
  <si>
    <t>S1007</t>
  </si>
  <si>
    <t>S1008</t>
  </si>
  <si>
    <t>S1009</t>
  </si>
  <si>
    <t>S1010</t>
  </si>
  <si>
    <t>S1011</t>
  </si>
  <si>
    <t>S1012</t>
  </si>
  <si>
    <t>S1013</t>
  </si>
  <si>
    <t>S1014</t>
  </si>
  <si>
    <t>S1015</t>
  </si>
  <si>
    <t>S1016</t>
  </si>
  <si>
    <t>S1017</t>
  </si>
  <si>
    <t>S1018</t>
  </si>
  <si>
    <t>S1019</t>
  </si>
  <si>
    <t>S1020</t>
  </si>
  <si>
    <t>S1021</t>
  </si>
  <si>
    <t>S1022</t>
  </si>
  <si>
    <t>S1023</t>
  </si>
  <si>
    <t>S1024</t>
  </si>
  <si>
    <t>S1025</t>
  </si>
  <si>
    <t>S1026</t>
  </si>
  <si>
    <t>S1027</t>
  </si>
  <si>
    <t>S1028</t>
  </si>
  <si>
    <t>S1029</t>
  </si>
  <si>
    <t>S1030</t>
  </si>
  <si>
    <t>S1031</t>
  </si>
  <si>
    <t>S1032</t>
  </si>
  <si>
    <t>S1033</t>
  </si>
  <si>
    <t>S1034</t>
  </si>
  <si>
    <t>S1035</t>
  </si>
  <si>
    <t>S1036</t>
  </si>
  <si>
    <t>S1037</t>
  </si>
  <si>
    <t>S1038</t>
  </si>
  <si>
    <t>S1039</t>
  </si>
  <si>
    <t>S1040</t>
  </si>
  <si>
    <t>S1041</t>
  </si>
  <si>
    <t>S1042</t>
  </si>
  <si>
    <t>S1043</t>
  </si>
  <si>
    <t>S1044</t>
  </si>
  <si>
    <t>S1045</t>
  </si>
  <si>
    <t>S1046</t>
  </si>
  <si>
    <t>S1047</t>
  </si>
  <si>
    <t>S1048</t>
  </si>
  <si>
    <t>S1049</t>
  </si>
  <si>
    <t>S1050</t>
  </si>
  <si>
    <t>S1051</t>
  </si>
  <si>
    <t>S1052</t>
  </si>
  <si>
    <t>S1053</t>
  </si>
  <si>
    <t>S1054</t>
  </si>
  <si>
    <t>S1055</t>
  </si>
  <si>
    <t>S1056</t>
  </si>
  <si>
    <t>S1057</t>
  </si>
  <si>
    <t>S1058</t>
  </si>
  <si>
    <t>S1059</t>
  </si>
  <si>
    <t>S1060</t>
  </si>
  <si>
    <t>S1061</t>
  </si>
  <si>
    <t>S1062</t>
  </si>
  <si>
    <t>S1063</t>
  </si>
  <si>
    <t>S1064</t>
  </si>
  <si>
    <t>S1065</t>
  </si>
  <si>
    <t>S1066</t>
  </si>
  <si>
    <t>S1067</t>
  </si>
  <si>
    <t>S1068</t>
  </si>
  <si>
    <t>S1069</t>
  </si>
  <si>
    <t>S1070</t>
  </si>
  <si>
    <t>S1071</t>
  </si>
  <si>
    <t>S1072</t>
  </si>
  <si>
    <t>S1073</t>
  </si>
  <si>
    <t>S1074</t>
  </si>
  <si>
    <t>S1075</t>
  </si>
  <si>
    <t>S1076</t>
  </si>
  <si>
    <t>S1077</t>
  </si>
  <si>
    <t>S1078</t>
  </si>
  <si>
    <t>S1079</t>
  </si>
  <si>
    <t>S1080</t>
  </si>
  <si>
    <t>S1081</t>
  </si>
  <si>
    <t>S1082</t>
  </si>
  <si>
    <t>S1083</t>
  </si>
  <si>
    <t>S1084</t>
  </si>
  <si>
    <t>S1085</t>
  </si>
  <si>
    <t>S1086</t>
  </si>
  <si>
    <t>S1087</t>
  </si>
  <si>
    <t>S1088</t>
  </si>
  <si>
    <t>S1089</t>
  </si>
  <si>
    <t>S1090</t>
  </si>
  <si>
    <t>S1091</t>
  </si>
  <si>
    <t>S1092</t>
  </si>
  <si>
    <t>S1093</t>
  </si>
  <si>
    <t>S1094</t>
  </si>
  <si>
    <t>S1095</t>
  </si>
  <si>
    <t>S1096</t>
  </si>
  <si>
    <t>S1097</t>
  </si>
  <si>
    <t>S1098</t>
  </si>
  <si>
    <t>S1099</t>
  </si>
  <si>
    <t>S1100</t>
  </si>
  <si>
    <t>S1101</t>
  </si>
  <si>
    <t>S1102</t>
  </si>
  <si>
    <t>S1103</t>
  </si>
  <si>
    <t>S1104</t>
  </si>
  <si>
    <t>S1105</t>
  </si>
  <si>
    <t>S1106</t>
  </si>
  <si>
    <t>S1107</t>
  </si>
  <si>
    <t>S1108</t>
  </si>
  <si>
    <t>S1109</t>
  </si>
  <si>
    <t>S1110</t>
  </si>
  <si>
    <t>S1111</t>
  </si>
  <si>
    <t>S1112</t>
  </si>
  <si>
    <t>S1113</t>
  </si>
  <si>
    <t>S1114</t>
  </si>
  <si>
    <t>S1115</t>
  </si>
  <si>
    <t>S1116</t>
  </si>
  <si>
    <t>S1117</t>
  </si>
  <si>
    <t>S1118</t>
  </si>
  <si>
    <t>S1119</t>
  </si>
  <si>
    <t>S1120</t>
  </si>
  <si>
    <t>S1121</t>
  </si>
  <si>
    <t>S1122</t>
  </si>
  <si>
    <t>S1123</t>
  </si>
  <si>
    <t>S1124</t>
  </si>
  <si>
    <t>S1125</t>
  </si>
  <si>
    <t>S1126</t>
  </si>
  <si>
    <t>S1127</t>
  </si>
  <si>
    <t>S1128</t>
  </si>
  <si>
    <t>S1129</t>
  </si>
  <si>
    <t>S1130</t>
  </si>
  <si>
    <t>S1131</t>
  </si>
  <si>
    <t>S1132</t>
  </si>
  <si>
    <t>S1133</t>
  </si>
  <si>
    <t>S1134</t>
  </si>
  <si>
    <t>S1135</t>
  </si>
  <si>
    <t>S1136</t>
  </si>
  <si>
    <t>S1137</t>
  </si>
  <si>
    <t>S1138</t>
  </si>
  <si>
    <t>S1139</t>
  </si>
  <si>
    <t>S1140</t>
  </si>
  <si>
    <t>S1141</t>
  </si>
  <si>
    <t>S1142</t>
  </si>
  <si>
    <t>S1143</t>
  </si>
  <si>
    <t>S1144</t>
  </si>
  <si>
    <t>S1145</t>
  </si>
  <si>
    <t>S1146</t>
  </si>
  <si>
    <t>S1147</t>
  </si>
  <si>
    <t>S1148</t>
  </si>
  <si>
    <t>S1149</t>
  </si>
  <si>
    <t>S1150</t>
  </si>
  <si>
    <t>S1151</t>
  </si>
  <si>
    <t>S1152</t>
  </si>
  <si>
    <t>S1153</t>
  </si>
  <si>
    <t>S1154</t>
  </si>
  <si>
    <t>S1155</t>
  </si>
  <si>
    <t>S1156</t>
  </si>
  <si>
    <t>S1157</t>
  </si>
  <si>
    <t>S1158</t>
  </si>
  <si>
    <t>S1159</t>
  </si>
  <si>
    <t>S1160</t>
  </si>
  <si>
    <t>S1161</t>
  </si>
  <si>
    <t>S1162</t>
  </si>
  <si>
    <t>S1163</t>
  </si>
  <si>
    <t>S1164</t>
  </si>
  <si>
    <t>S1165</t>
  </si>
  <si>
    <t>S1166</t>
  </si>
  <si>
    <t>S1167</t>
  </si>
  <si>
    <t>S1168</t>
  </si>
  <si>
    <t>S1169</t>
  </si>
  <si>
    <t>S1170</t>
  </si>
  <si>
    <t>S1171</t>
  </si>
  <si>
    <t>S1172</t>
  </si>
  <si>
    <t>S1173</t>
  </si>
  <si>
    <t>S1174</t>
  </si>
  <si>
    <t>S1175</t>
  </si>
  <si>
    <t>S1176</t>
  </si>
  <si>
    <t>S1177</t>
  </si>
  <si>
    <t>S1178</t>
  </si>
  <si>
    <t>S1179</t>
  </si>
  <si>
    <t>S1180</t>
  </si>
  <si>
    <t>S1181</t>
  </si>
  <si>
    <t>S1182</t>
  </si>
  <si>
    <t>S1183</t>
  </si>
  <si>
    <t>S1184</t>
  </si>
  <si>
    <t>S1185</t>
  </si>
  <si>
    <t>S1186</t>
  </si>
  <si>
    <t>S1187</t>
  </si>
  <si>
    <t>S1188</t>
  </si>
  <si>
    <t>S1189</t>
  </si>
  <si>
    <t>S1190</t>
  </si>
  <si>
    <t>S1191</t>
  </si>
  <si>
    <t>S1192</t>
  </si>
  <si>
    <t>S1193</t>
  </si>
  <si>
    <t>S1194</t>
  </si>
  <si>
    <t>S1195</t>
  </si>
  <si>
    <t>S1196</t>
  </si>
  <si>
    <t>S1197</t>
  </si>
  <si>
    <t>S1198</t>
  </si>
  <si>
    <t>S1199</t>
  </si>
  <si>
    <t>S1200</t>
  </si>
  <si>
    <t>S1201</t>
  </si>
  <si>
    <t>S1202</t>
  </si>
  <si>
    <t>S1203</t>
  </si>
  <si>
    <t>S1204</t>
  </si>
  <si>
    <t>S1205</t>
  </si>
  <si>
    <t>S1206</t>
  </si>
  <si>
    <t>S1207</t>
  </si>
  <si>
    <t>S1208</t>
  </si>
  <si>
    <t>S1209</t>
  </si>
  <si>
    <t>S1210</t>
  </si>
  <si>
    <t>S1211</t>
  </si>
  <si>
    <t>S1212</t>
  </si>
  <si>
    <t>S1213</t>
  </si>
  <si>
    <t>S1214</t>
  </si>
  <si>
    <t>S1215</t>
  </si>
  <si>
    <t>S1216</t>
  </si>
  <si>
    <t>S1217</t>
  </si>
  <si>
    <t>S1218</t>
  </si>
  <si>
    <t>S1219</t>
  </si>
  <si>
    <t>S1220</t>
  </si>
  <si>
    <t>S1221</t>
  </si>
  <si>
    <t>S1222</t>
  </si>
  <si>
    <t>S1223</t>
  </si>
  <si>
    <t>S1224</t>
  </si>
  <si>
    <t>S1225</t>
  </si>
  <si>
    <t>S1226</t>
  </si>
  <si>
    <t>S1227</t>
  </si>
  <si>
    <t>S1228</t>
  </si>
  <si>
    <t>S1229</t>
  </si>
  <si>
    <t>S1230</t>
  </si>
  <si>
    <t>S1231</t>
  </si>
  <si>
    <t>S1232</t>
  </si>
  <si>
    <t>S1233</t>
  </si>
  <si>
    <t>S1234</t>
  </si>
  <si>
    <t>S1235</t>
  </si>
  <si>
    <t>S1236</t>
  </si>
  <si>
    <t>S1237</t>
  </si>
  <si>
    <t>S1238</t>
  </si>
  <si>
    <t>S1239</t>
  </si>
  <si>
    <t>S1240</t>
  </si>
  <si>
    <t>S1241</t>
  </si>
  <si>
    <t>S1242</t>
  </si>
  <si>
    <t>S1243</t>
  </si>
  <si>
    <t>S1244</t>
  </si>
  <si>
    <t>S1245</t>
  </si>
  <si>
    <t>S1246</t>
  </si>
  <si>
    <t>S1247</t>
  </si>
  <si>
    <t>S1248</t>
  </si>
  <si>
    <t>S1249</t>
  </si>
  <si>
    <t>S1250</t>
  </si>
  <si>
    <t>S1251</t>
  </si>
  <si>
    <t>S1252</t>
  </si>
  <si>
    <t>S1253</t>
  </si>
  <si>
    <t>S1254</t>
  </si>
  <si>
    <t>S1255</t>
  </si>
  <si>
    <t>S1256</t>
  </si>
  <si>
    <t>S1257</t>
  </si>
  <si>
    <t>S1258</t>
  </si>
  <si>
    <t>S1259</t>
  </si>
  <si>
    <t>S1260</t>
  </si>
  <si>
    <t>S1261</t>
  </si>
  <si>
    <t>S1262</t>
  </si>
  <si>
    <t>S1263</t>
  </si>
  <si>
    <t>S1264</t>
  </si>
  <si>
    <t>S1265</t>
  </si>
  <si>
    <t>S1266</t>
  </si>
  <si>
    <t>S1267</t>
  </si>
  <si>
    <t>S1268</t>
  </si>
  <si>
    <t>S1269</t>
  </si>
  <si>
    <t>S1270</t>
  </si>
  <si>
    <t>S1271</t>
  </si>
  <si>
    <t>S1272</t>
  </si>
  <si>
    <t>S1273</t>
  </si>
  <si>
    <t>S1274</t>
  </si>
  <si>
    <t>S1275</t>
  </si>
  <si>
    <t>S1276</t>
  </si>
  <si>
    <t>S1277</t>
  </si>
  <si>
    <t>S1278</t>
  </si>
  <si>
    <t>S1279</t>
  </si>
  <si>
    <t>S1280</t>
  </si>
  <si>
    <t>S1281</t>
  </si>
  <si>
    <t>S1282</t>
  </si>
  <si>
    <t>S1283</t>
  </si>
  <si>
    <t>S1284</t>
  </si>
  <si>
    <t>S1285</t>
  </si>
  <si>
    <t>S1286</t>
  </si>
  <si>
    <t>S1287</t>
  </si>
  <si>
    <t>S1288</t>
  </si>
  <si>
    <t>S1289</t>
  </si>
  <si>
    <t>S1290</t>
  </si>
  <si>
    <t>S1291</t>
  </si>
  <si>
    <t>S1292</t>
  </si>
  <si>
    <t>S1293</t>
  </si>
  <si>
    <t>S1294</t>
  </si>
  <si>
    <t>S1295</t>
  </si>
  <si>
    <t>S1296</t>
  </si>
  <si>
    <t>S1297</t>
  </si>
  <si>
    <t>S1298</t>
  </si>
  <si>
    <t>S1299</t>
  </si>
  <si>
    <t>S1300</t>
  </si>
  <si>
    <t>S1301</t>
  </si>
  <si>
    <t>S1302</t>
  </si>
  <si>
    <t>S1303</t>
  </si>
  <si>
    <t>S1304</t>
  </si>
  <si>
    <t>S1305</t>
  </si>
  <si>
    <t>S1306</t>
  </si>
  <si>
    <t>S1307</t>
  </si>
  <si>
    <t>S1308</t>
  </si>
  <si>
    <t>S1309</t>
  </si>
  <si>
    <t>S1310</t>
  </si>
  <si>
    <t>S1311</t>
  </si>
  <si>
    <t>S1312</t>
  </si>
  <si>
    <t>S1313</t>
  </si>
  <si>
    <t>S1314</t>
  </si>
  <si>
    <t>S1315</t>
  </si>
  <si>
    <t>S1316</t>
  </si>
  <si>
    <t>S1317</t>
  </si>
  <si>
    <t>S1318</t>
  </si>
  <si>
    <t>S1319</t>
  </si>
  <si>
    <t>S1320</t>
  </si>
  <si>
    <t>S1321</t>
  </si>
  <si>
    <t>S1322</t>
  </si>
  <si>
    <t>S1323</t>
  </si>
  <si>
    <t>S1324</t>
  </si>
  <si>
    <t>S1325</t>
  </si>
  <si>
    <t>S1326</t>
  </si>
  <si>
    <t>S1327</t>
  </si>
  <si>
    <t>S1328</t>
  </si>
  <si>
    <t>S1329</t>
  </si>
  <si>
    <t>S1330</t>
  </si>
  <si>
    <t>S1331</t>
  </si>
  <si>
    <t>S1332</t>
  </si>
  <si>
    <t>S1333</t>
  </si>
  <si>
    <t>S1334</t>
  </si>
  <si>
    <t>S1335</t>
  </si>
  <si>
    <t>S1336</t>
  </si>
  <si>
    <t>S1337</t>
  </si>
  <si>
    <t>S1338</t>
  </si>
  <si>
    <t>S1339</t>
  </si>
  <si>
    <t>S1340</t>
  </si>
  <si>
    <t>S1341</t>
  </si>
  <si>
    <t>S1342</t>
  </si>
  <si>
    <t>S1343</t>
  </si>
  <si>
    <t>S1344</t>
  </si>
  <si>
    <t>S1345</t>
  </si>
  <si>
    <t>S1346</t>
  </si>
  <si>
    <t>S1347</t>
  </si>
  <si>
    <t>S1348</t>
  </si>
  <si>
    <t>S1349</t>
  </si>
  <si>
    <t>S1350</t>
  </si>
  <si>
    <t>S1351</t>
  </si>
  <si>
    <t>S1352</t>
  </si>
  <si>
    <t>S1353</t>
  </si>
  <si>
    <t>S1354</t>
  </si>
  <si>
    <t>S1355</t>
  </si>
  <si>
    <t>S1356</t>
  </si>
  <si>
    <t>S1357</t>
  </si>
  <si>
    <t>S1358</t>
  </si>
  <si>
    <t>S1359</t>
  </si>
  <si>
    <t>S1360</t>
  </si>
  <si>
    <t>S1361</t>
  </si>
  <si>
    <t>S1362</t>
  </si>
  <si>
    <t>S1363</t>
  </si>
  <si>
    <t>S1364</t>
  </si>
  <si>
    <t>S1365</t>
  </si>
  <si>
    <t>S1366</t>
  </si>
  <si>
    <t>S1367</t>
  </si>
  <si>
    <t>S1368</t>
  </si>
  <si>
    <t>S1369</t>
  </si>
  <si>
    <t>S1370</t>
  </si>
  <si>
    <t>S1371</t>
  </si>
  <si>
    <t>S1372</t>
  </si>
  <si>
    <t>S1373</t>
  </si>
  <si>
    <t>S1374</t>
  </si>
  <si>
    <t>S1375</t>
  </si>
  <si>
    <t>S1376</t>
  </si>
  <si>
    <t>S1377</t>
  </si>
  <si>
    <t>S1378</t>
  </si>
  <si>
    <t>S1379</t>
  </si>
  <si>
    <t>S1380</t>
  </si>
  <si>
    <t>S1381</t>
  </si>
  <si>
    <t>S1382</t>
  </si>
  <si>
    <t>S1383</t>
  </si>
  <si>
    <t>S1384</t>
  </si>
  <si>
    <t>S1385</t>
  </si>
  <si>
    <t>S1386</t>
  </si>
  <si>
    <t>S1387</t>
  </si>
  <si>
    <t>S1388</t>
  </si>
  <si>
    <t>S1389</t>
  </si>
  <si>
    <t>S1390</t>
  </si>
  <si>
    <t>S1391</t>
  </si>
  <si>
    <t>S1392</t>
  </si>
  <si>
    <t>S1393</t>
  </si>
  <si>
    <t>S1394</t>
  </si>
  <si>
    <t>S1395</t>
  </si>
  <si>
    <t>S1396</t>
  </si>
  <si>
    <t>S1397</t>
  </si>
  <si>
    <t>S1398</t>
  </si>
  <si>
    <t>S1399</t>
  </si>
  <si>
    <t>S1400</t>
  </si>
  <si>
    <t>S1401</t>
  </si>
  <si>
    <t>S1402</t>
  </si>
  <si>
    <t>S1403</t>
  </si>
  <si>
    <t>S1404</t>
  </si>
  <si>
    <t>S1405</t>
  </si>
  <si>
    <t>S1406</t>
  </si>
  <si>
    <t>S1407</t>
  </si>
  <si>
    <t>S1408</t>
  </si>
  <si>
    <t>S1409</t>
  </si>
  <si>
    <t>S1410</t>
  </si>
  <si>
    <t>S1411</t>
  </si>
  <si>
    <t>S1412</t>
  </si>
  <si>
    <t>S1413</t>
  </si>
  <si>
    <t>S1414</t>
  </si>
  <si>
    <t>S1415</t>
  </si>
  <si>
    <t>S1416</t>
  </si>
  <si>
    <t>S1417</t>
  </si>
  <si>
    <t>S1418</t>
  </si>
  <si>
    <t>S1419</t>
  </si>
  <si>
    <t>S1420</t>
  </si>
  <si>
    <t>S1421</t>
  </si>
  <si>
    <t>S1422</t>
  </si>
  <si>
    <t>S1423</t>
  </si>
  <si>
    <t>S1424</t>
  </si>
  <si>
    <t>S1425</t>
  </si>
  <si>
    <t>S1426</t>
  </si>
  <si>
    <t>S1427</t>
  </si>
  <si>
    <t>S1428</t>
  </si>
  <si>
    <t>S1429</t>
  </si>
  <si>
    <t>S1430</t>
  </si>
  <si>
    <t>S1431</t>
  </si>
  <si>
    <t>S1432</t>
  </si>
  <si>
    <t>S1433</t>
  </si>
  <si>
    <t>S1434</t>
  </si>
  <si>
    <t>S1435</t>
  </si>
  <si>
    <t>S1436</t>
  </si>
  <si>
    <t>S1437</t>
  </si>
  <si>
    <t>S1438</t>
  </si>
  <si>
    <t>S1439</t>
  </si>
  <si>
    <t>S1440</t>
  </si>
  <si>
    <t>S1441</t>
  </si>
  <si>
    <t>S1442</t>
  </si>
  <si>
    <t>S1443</t>
  </si>
  <si>
    <t>S1444</t>
  </si>
  <si>
    <t>S1445</t>
  </si>
  <si>
    <t>S1446</t>
  </si>
  <si>
    <t>S1447</t>
  </si>
  <si>
    <t>S1448</t>
  </si>
  <si>
    <t>S1449</t>
  </si>
  <si>
    <t>S1450</t>
  </si>
  <si>
    <t>S1451</t>
  </si>
  <si>
    <t>S1452</t>
  </si>
  <si>
    <t>S1453</t>
  </si>
  <si>
    <t>S1454</t>
  </si>
  <si>
    <t>S1455</t>
  </si>
  <si>
    <t>S1456</t>
  </si>
  <si>
    <t>S1457</t>
  </si>
  <si>
    <t>S1458</t>
  </si>
  <si>
    <t>S1459</t>
  </si>
  <si>
    <t>S1460</t>
  </si>
  <si>
    <t>S1461</t>
  </si>
  <si>
    <t>S1462</t>
  </si>
  <si>
    <t>S1463</t>
  </si>
  <si>
    <t>S1464</t>
  </si>
  <si>
    <t>S1465</t>
  </si>
  <si>
    <t>S1466</t>
  </si>
  <si>
    <t>S1467</t>
  </si>
  <si>
    <t>S1468</t>
  </si>
  <si>
    <t>S1469</t>
  </si>
  <si>
    <t>S1470</t>
  </si>
  <si>
    <t>S1471</t>
  </si>
  <si>
    <t>S1472</t>
  </si>
  <si>
    <t>S1473</t>
  </si>
  <si>
    <t>S1474</t>
  </si>
  <si>
    <t>S1475</t>
  </si>
  <si>
    <t>S1476</t>
  </si>
  <si>
    <t>S1477</t>
  </si>
  <si>
    <t>S1478</t>
  </si>
  <si>
    <t>S1479</t>
  </si>
  <si>
    <t>S1480</t>
  </si>
  <si>
    <t>S1481</t>
  </si>
  <si>
    <t>S1482</t>
  </si>
  <si>
    <t>S1483</t>
  </si>
  <si>
    <t>S1484</t>
  </si>
  <si>
    <t>S1485</t>
  </si>
  <si>
    <t>S1486</t>
  </si>
  <si>
    <t>S1487</t>
  </si>
  <si>
    <t>S1488</t>
  </si>
  <si>
    <t>S1489</t>
  </si>
  <si>
    <t>S1490</t>
  </si>
  <si>
    <t>S1491</t>
  </si>
  <si>
    <t>S1492</t>
  </si>
  <si>
    <t>S1493</t>
  </si>
  <si>
    <t>S1494</t>
  </si>
  <si>
    <t>S1495</t>
  </si>
  <si>
    <t>S1496</t>
  </si>
  <si>
    <t>S1497</t>
  </si>
  <si>
    <t>S1498</t>
  </si>
  <si>
    <t>S1499</t>
  </si>
  <si>
    <t>S1500</t>
  </si>
  <si>
    <t>S1501</t>
  </si>
  <si>
    <t>S1502</t>
  </si>
  <si>
    <t>S1503</t>
  </si>
  <si>
    <t>S1504</t>
  </si>
  <si>
    <t>S1505</t>
  </si>
  <si>
    <t>S1506</t>
  </si>
  <si>
    <t>S1507</t>
  </si>
  <si>
    <t>S1508</t>
  </si>
  <si>
    <t>S1509</t>
  </si>
  <si>
    <t>S1510</t>
  </si>
  <si>
    <t>S1511</t>
  </si>
  <si>
    <t>S1512</t>
  </si>
  <si>
    <t>S1513</t>
  </si>
  <si>
    <t>S1514</t>
  </si>
  <si>
    <t>S1515</t>
  </si>
  <si>
    <t>S1516</t>
  </si>
  <si>
    <t>S1517</t>
  </si>
  <si>
    <t>S1518</t>
  </si>
  <si>
    <t>S1519</t>
  </si>
  <si>
    <t>S1520</t>
  </si>
  <si>
    <t>S1521</t>
  </si>
  <si>
    <t>S1522</t>
  </si>
  <si>
    <t>S1523</t>
  </si>
  <si>
    <t>S1524</t>
  </si>
  <si>
    <t>S1525</t>
  </si>
  <si>
    <t>S1526</t>
  </si>
  <si>
    <t>S1527</t>
  </si>
  <si>
    <t>S1528</t>
  </si>
  <si>
    <t>S1529</t>
  </si>
  <si>
    <t>S1530</t>
  </si>
  <si>
    <t>S1531</t>
  </si>
  <si>
    <t>S1532</t>
  </si>
  <si>
    <t>S1533</t>
  </si>
  <si>
    <t>S1534</t>
  </si>
  <si>
    <t>S1535</t>
  </si>
  <si>
    <t>S1536</t>
  </si>
  <si>
    <t>S1537</t>
  </si>
  <si>
    <t>S1538</t>
  </si>
  <si>
    <t>S1539</t>
  </si>
  <si>
    <t>S1540</t>
  </si>
  <si>
    <t>S1541</t>
  </si>
  <si>
    <t>S1542</t>
  </si>
  <si>
    <t>S1543</t>
  </si>
  <si>
    <t>S1544</t>
  </si>
  <si>
    <t>S1545</t>
  </si>
  <si>
    <t>S1546</t>
  </si>
  <si>
    <t>S1547</t>
  </si>
  <si>
    <t>S1548</t>
  </si>
  <si>
    <t>S1549</t>
  </si>
  <si>
    <t>S1550</t>
  </si>
  <si>
    <t>S1551</t>
  </si>
  <si>
    <t>S1552</t>
  </si>
  <si>
    <t>S1553</t>
  </si>
  <si>
    <t>S1554</t>
  </si>
  <si>
    <t>S1555</t>
  </si>
  <si>
    <t>S1556</t>
  </si>
  <si>
    <t>S1557</t>
  </si>
  <si>
    <t>S1558</t>
  </si>
  <si>
    <t>S1559</t>
  </si>
  <si>
    <t>S1560</t>
  </si>
  <si>
    <t>S1561</t>
  </si>
  <si>
    <t>S1562</t>
  </si>
  <si>
    <t>S1563</t>
  </si>
  <si>
    <t>S1564</t>
  </si>
  <si>
    <t>S1565</t>
  </si>
  <si>
    <t>S1566</t>
  </si>
  <si>
    <t>S1567</t>
  </si>
  <si>
    <t>S1568</t>
  </si>
  <si>
    <t>S1569</t>
  </si>
  <si>
    <t>S1570</t>
  </si>
  <si>
    <t>S1571</t>
  </si>
  <si>
    <t>S1572</t>
  </si>
  <si>
    <t>S1573</t>
  </si>
  <si>
    <t>S1574</t>
  </si>
  <si>
    <t>S1575</t>
  </si>
  <si>
    <t>S1576</t>
  </si>
  <si>
    <t>S1577</t>
  </si>
  <si>
    <t>S1578</t>
  </si>
  <si>
    <t>S1579</t>
  </si>
  <si>
    <t>S1580</t>
  </si>
  <si>
    <t>S1581</t>
  </si>
  <si>
    <t>S1582</t>
  </si>
  <si>
    <t>S1583</t>
  </si>
  <si>
    <t>S1584</t>
  </si>
  <si>
    <t>S1585</t>
  </si>
  <si>
    <t>S1586</t>
  </si>
  <si>
    <t>S1587</t>
  </si>
  <si>
    <t>S1588</t>
  </si>
  <si>
    <t>S1589</t>
  </si>
  <si>
    <t>S1590</t>
  </si>
  <si>
    <t>S1591</t>
  </si>
  <si>
    <t>S1592</t>
  </si>
  <si>
    <t>S1593</t>
  </si>
  <si>
    <t>S1594</t>
  </si>
  <si>
    <t>S1595</t>
  </si>
  <si>
    <t>S1596</t>
  </si>
  <si>
    <t>S1597</t>
  </si>
  <si>
    <t>S1598</t>
  </si>
  <si>
    <t>S1599</t>
  </si>
  <si>
    <t>S1600</t>
  </si>
  <si>
    <t>S1601</t>
  </si>
  <si>
    <t>S1602</t>
  </si>
  <si>
    <t>S1603</t>
  </si>
  <si>
    <t>S1604</t>
  </si>
  <si>
    <t>S1605</t>
  </si>
  <si>
    <t>S1606</t>
  </si>
  <si>
    <t>S1607</t>
  </si>
  <si>
    <t>S1608</t>
  </si>
  <si>
    <t>S1609</t>
  </si>
  <si>
    <t>S1610</t>
  </si>
  <si>
    <t>S1611</t>
  </si>
  <si>
    <t>S1612</t>
  </si>
  <si>
    <t>S1613</t>
  </si>
  <si>
    <t>S1614</t>
  </si>
  <si>
    <t>S1615</t>
  </si>
  <si>
    <t>S1616</t>
  </si>
  <si>
    <t>S1617</t>
  </si>
  <si>
    <t>S1618</t>
  </si>
  <si>
    <t>S1619</t>
  </si>
  <si>
    <t>S1620</t>
  </si>
  <si>
    <t>S1621</t>
  </si>
  <si>
    <t>S1622</t>
  </si>
  <si>
    <t>S1623</t>
  </si>
  <si>
    <t>S1624</t>
  </si>
  <si>
    <t>S1625</t>
  </si>
  <si>
    <t>S1626</t>
  </si>
  <si>
    <t>S1627</t>
  </si>
  <si>
    <t>S1628</t>
  </si>
  <si>
    <t>S1629</t>
  </si>
  <si>
    <t>S1630</t>
  </si>
  <si>
    <t>S1631</t>
  </si>
  <si>
    <t>S1632</t>
  </si>
  <si>
    <t>S1633</t>
  </si>
  <si>
    <t>S1634</t>
  </si>
  <si>
    <t>S1635</t>
  </si>
  <si>
    <t>S1636</t>
  </si>
  <si>
    <t>S1637</t>
  </si>
  <si>
    <t>S1638</t>
  </si>
  <si>
    <t>S1639</t>
  </si>
  <si>
    <t>S1640</t>
  </si>
  <si>
    <t>S1641</t>
  </si>
  <si>
    <t>S1642</t>
  </si>
  <si>
    <t>S1643</t>
  </si>
  <si>
    <t>S1644</t>
  </si>
  <si>
    <t>S1645</t>
  </si>
  <si>
    <t>S1646</t>
  </si>
  <si>
    <t>S1647</t>
  </si>
  <si>
    <t>S1648</t>
  </si>
  <si>
    <t>S1649</t>
  </si>
  <si>
    <t>S1650</t>
  </si>
  <si>
    <t>S1651</t>
  </si>
  <si>
    <t>S1652</t>
  </si>
  <si>
    <t>S1653</t>
  </si>
  <si>
    <t>S1654</t>
  </si>
  <si>
    <t>S1655</t>
  </si>
  <si>
    <t>S1656</t>
  </si>
  <si>
    <t>S1657</t>
  </si>
  <si>
    <t>S1658</t>
  </si>
  <si>
    <t>S1659</t>
  </si>
  <si>
    <t>S1660</t>
  </si>
  <si>
    <t>S1661</t>
  </si>
  <si>
    <t>S1662</t>
  </si>
  <si>
    <t>S1663</t>
  </si>
  <si>
    <t>S1664</t>
  </si>
  <si>
    <t>S1665</t>
  </si>
  <si>
    <t>S1666</t>
  </si>
  <si>
    <t>S1667</t>
  </si>
  <si>
    <t>S1668</t>
  </si>
  <si>
    <t>S1669</t>
  </si>
  <si>
    <t>S1670</t>
  </si>
  <si>
    <t>S1671</t>
  </si>
  <si>
    <t>S1672</t>
  </si>
  <si>
    <t>S1673</t>
  </si>
  <si>
    <t>S1674</t>
  </si>
  <si>
    <t>S1675</t>
  </si>
  <si>
    <t>S1676</t>
  </si>
  <si>
    <t>S1677</t>
  </si>
  <si>
    <t>S1678</t>
  </si>
  <si>
    <t>S1679</t>
  </si>
  <si>
    <t>S1680</t>
  </si>
  <si>
    <t>S1681</t>
  </si>
  <si>
    <t>S1682</t>
  </si>
  <si>
    <t>S1683</t>
  </si>
  <si>
    <t>S1684</t>
  </si>
  <si>
    <t>S1685</t>
  </si>
  <si>
    <t>S1686</t>
  </si>
  <si>
    <t>S1687</t>
  </si>
  <si>
    <t>S1688</t>
  </si>
  <si>
    <t>S1689</t>
  </si>
  <si>
    <t>S1690</t>
  </si>
  <si>
    <t>S1691</t>
  </si>
  <si>
    <t>S1692</t>
  </si>
  <si>
    <t>S1693</t>
  </si>
  <si>
    <t>S1694</t>
  </si>
  <si>
    <t>S1695</t>
  </si>
  <si>
    <t>S1696</t>
  </si>
  <si>
    <t>S1697</t>
  </si>
  <si>
    <t>S1698</t>
  </si>
  <si>
    <t>S1699</t>
  </si>
  <si>
    <t>S1700</t>
  </si>
  <si>
    <t>S1701</t>
  </si>
  <si>
    <t>S1702</t>
  </si>
  <si>
    <t>S1703</t>
  </si>
  <si>
    <t>S1704</t>
  </si>
  <si>
    <t>S1705</t>
  </si>
  <si>
    <t>S1706</t>
  </si>
  <si>
    <t>S1707</t>
  </si>
  <si>
    <t>S1708</t>
  </si>
  <si>
    <t>S1709</t>
  </si>
  <si>
    <t>S1710</t>
  </si>
  <si>
    <t>S1711</t>
  </si>
  <si>
    <t>S1712</t>
  </si>
  <si>
    <t>S1713</t>
  </si>
  <si>
    <t>S1714</t>
  </si>
  <si>
    <t>S1715</t>
  </si>
  <si>
    <t>S1716</t>
  </si>
  <si>
    <t>S1717</t>
  </si>
  <si>
    <t>S1718</t>
  </si>
  <si>
    <t>S1719</t>
  </si>
  <si>
    <t>S1720</t>
  </si>
  <si>
    <t>S1721</t>
  </si>
  <si>
    <t>S1722</t>
  </si>
  <si>
    <t>S1723</t>
  </si>
  <si>
    <t>S1724</t>
  </si>
  <si>
    <t>S1725</t>
  </si>
  <si>
    <t>S1726</t>
  </si>
  <si>
    <t>S1727</t>
  </si>
  <si>
    <t>S1728</t>
  </si>
  <si>
    <t>S1729</t>
  </si>
  <si>
    <t>S1730</t>
  </si>
  <si>
    <t>S1731</t>
  </si>
  <si>
    <t>S1732</t>
  </si>
  <si>
    <t>S1733</t>
  </si>
  <si>
    <t>S1734</t>
  </si>
  <si>
    <t>S1735</t>
  </si>
  <si>
    <t>S1736</t>
  </si>
  <si>
    <t>S1737</t>
  </si>
  <si>
    <t>S1738</t>
  </si>
  <si>
    <t>S1739</t>
  </si>
  <si>
    <t>S1740</t>
  </si>
  <si>
    <t>S1741</t>
  </si>
  <si>
    <t>S1742</t>
  </si>
  <si>
    <t>S1743</t>
  </si>
  <si>
    <t>S1744</t>
  </si>
  <si>
    <t>S1745</t>
  </si>
  <si>
    <t>S1746</t>
  </si>
  <si>
    <t>S1747</t>
  </si>
  <si>
    <t>S1748</t>
  </si>
  <si>
    <t>S1749</t>
  </si>
  <si>
    <t>S1750</t>
  </si>
  <si>
    <t>S1751</t>
  </si>
  <si>
    <t>S1752</t>
  </si>
  <si>
    <t>S1753</t>
  </si>
  <si>
    <t>S1754</t>
  </si>
  <si>
    <t>S1755</t>
  </si>
  <si>
    <t>S1756</t>
  </si>
  <si>
    <t>S1757</t>
  </si>
  <si>
    <t>S1758</t>
  </si>
  <si>
    <t>S1759</t>
  </si>
  <si>
    <t>S1760</t>
  </si>
  <si>
    <t>S1761</t>
  </si>
  <si>
    <t>S1762</t>
  </si>
  <si>
    <t>S1763</t>
  </si>
  <si>
    <t>S1764</t>
  </si>
  <si>
    <t>S1765</t>
  </si>
  <si>
    <t>S1766</t>
  </si>
  <si>
    <t>S1767</t>
  </si>
  <si>
    <t>S1768</t>
  </si>
  <si>
    <t>S1769</t>
  </si>
  <si>
    <t>S1770</t>
  </si>
  <si>
    <t>S1771</t>
  </si>
  <si>
    <t>S1772</t>
  </si>
  <si>
    <t>S1773</t>
  </si>
  <si>
    <t>S1774</t>
  </si>
  <si>
    <t>S1775</t>
  </si>
  <si>
    <t>S1776</t>
  </si>
  <si>
    <t>S1777</t>
  </si>
  <si>
    <t>S1778</t>
  </si>
  <si>
    <t>S1779</t>
  </si>
  <si>
    <t>S1780</t>
  </si>
  <si>
    <t>S1781</t>
  </si>
  <si>
    <t>S1782</t>
  </si>
  <si>
    <t>S1783</t>
  </si>
  <si>
    <t>S1784</t>
  </si>
  <si>
    <t>S1785</t>
  </si>
  <si>
    <t>S1786</t>
  </si>
  <si>
    <t>S1787</t>
  </si>
  <si>
    <t>S1788</t>
  </si>
  <si>
    <t>S1789</t>
  </si>
  <si>
    <t>S1790</t>
  </si>
  <si>
    <t>S1791</t>
  </si>
  <si>
    <t>S1792</t>
  </si>
  <si>
    <t>S1793</t>
  </si>
  <si>
    <t>S1794</t>
  </si>
  <si>
    <t>S1795</t>
  </si>
  <si>
    <t>S1796</t>
  </si>
  <si>
    <t>S1797</t>
  </si>
  <si>
    <t>S1798</t>
  </si>
  <si>
    <t>S1799</t>
  </si>
  <si>
    <t>S1800</t>
  </si>
  <si>
    <t>S1801</t>
  </si>
  <si>
    <t>S1802</t>
  </si>
  <si>
    <t>S1803</t>
  </si>
  <si>
    <t>S1804</t>
  </si>
  <si>
    <t>S1805</t>
  </si>
  <si>
    <t>S1806</t>
  </si>
  <si>
    <t>S1807</t>
  </si>
  <si>
    <t>S1808</t>
  </si>
  <si>
    <t>S1809</t>
  </si>
  <si>
    <t>S1810</t>
  </si>
  <si>
    <t>S1811</t>
  </si>
  <si>
    <t>S1812</t>
  </si>
  <si>
    <t>S1813</t>
  </si>
  <si>
    <t>S1814</t>
  </si>
  <si>
    <t>S1815</t>
  </si>
  <si>
    <t>S1816</t>
  </si>
  <si>
    <t>S1817</t>
  </si>
  <si>
    <t>S1818</t>
  </si>
  <si>
    <t>S1819</t>
  </si>
  <si>
    <t>S1820</t>
  </si>
  <si>
    <t>S1821</t>
  </si>
  <si>
    <t>S1822</t>
  </si>
  <si>
    <t>S1823</t>
  </si>
  <si>
    <t>S1824</t>
  </si>
  <si>
    <t>S1825</t>
  </si>
  <si>
    <t>S1826</t>
  </si>
  <si>
    <t>S1827</t>
  </si>
  <si>
    <t>S1828</t>
  </si>
  <si>
    <t>S1829</t>
  </si>
  <si>
    <t>S1830</t>
  </si>
  <si>
    <t>S1831</t>
  </si>
  <si>
    <t>S1832</t>
  </si>
  <si>
    <t>S1833</t>
  </si>
  <si>
    <t>S1834</t>
  </si>
  <si>
    <t>S1835</t>
  </si>
  <si>
    <t>S1836</t>
  </si>
  <si>
    <t>S1837</t>
  </si>
  <si>
    <t>S1838</t>
  </si>
  <si>
    <t>S1839</t>
  </si>
  <si>
    <t>S1840</t>
  </si>
  <si>
    <t>S1841</t>
  </si>
  <si>
    <t>S1842</t>
  </si>
  <si>
    <t>S1843</t>
  </si>
  <si>
    <t>S1844</t>
  </si>
  <si>
    <t>S1845</t>
  </si>
  <si>
    <t>S1846</t>
  </si>
  <si>
    <t>S1847</t>
  </si>
  <si>
    <t>S1848</t>
  </si>
  <si>
    <t>S1849</t>
  </si>
  <si>
    <t>S1850</t>
  </si>
  <si>
    <t>S1851</t>
  </si>
  <si>
    <t>S1852</t>
  </si>
  <si>
    <t>S1853</t>
  </si>
  <si>
    <t>S1854</t>
  </si>
  <si>
    <t>S1855</t>
  </si>
  <si>
    <t>S1856</t>
  </si>
  <si>
    <t>S1857</t>
  </si>
  <si>
    <t>S1858</t>
  </si>
  <si>
    <t>S1859</t>
  </si>
  <si>
    <t>S1860</t>
  </si>
  <si>
    <t>S1861</t>
  </si>
  <si>
    <t>S1862</t>
  </si>
  <si>
    <t>S1863</t>
  </si>
  <si>
    <t>S1864</t>
  </si>
  <si>
    <t>S1865</t>
  </si>
  <si>
    <t>S1866</t>
  </si>
  <si>
    <t>S1867</t>
  </si>
  <si>
    <t>S1868</t>
  </si>
  <si>
    <t>S1869</t>
  </si>
  <si>
    <t>S1870</t>
  </si>
  <si>
    <t>S1871</t>
  </si>
  <si>
    <t>S1872</t>
  </si>
  <si>
    <t>S1873</t>
  </si>
  <si>
    <t>S1874</t>
  </si>
  <si>
    <t>S1875</t>
  </si>
  <si>
    <t>S1876</t>
  </si>
  <si>
    <t>S1877</t>
  </si>
  <si>
    <t>S1878</t>
  </si>
  <si>
    <t>S1879</t>
  </si>
  <si>
    <t>S1880</t>
  </si>
  <si>
    <t>S1881</t>
  </si>
  <si>
    <t>S1882</t>
  </si>
  <si>
    <t>S1883</t>
  </si>
  <si>
    <t>S1884</t>
  </si>
  <si>
    <t>S1885</t>
  </si>
  <si>
    <t>S1886</t>
  </si>
  <si>
    <t>S1887</t>
  </si>
  <si>
    <t>S1888</t>
  </si>
  <si>
    <t>S1889</t>
  </si>
  <si>
    <t>S1890</t>
  </si>
  <si>
    <t>S1891</t>
  </si>
  <si>
    <t>S1892</t>
  </si>
  <si>
    <t>S1893</t>
  </si>
  <si>
    <t>S1894</t>
  </si>
  <si>
    <t>S1895</t>
  </si>
  <si>
    <t>S1896</t>
  </si>
  <si>
    <t>S1897</t>
  </si>
  <si>
    <t>S1898</t>
  </si>
  <si>
    <t>S1899</t>
  </si>
  <si>
    <t>S1900</t>
  </si>
  <si>
    <t>S1901</t>
  </si>
  <si>
    <t>S1902</t>
  </si>
  <si>
    <t>S1903</t>
  </si>
  <si>
    <t>S1904</t>
  </si>
  <si>
    <t>S1905</t>
  </si>
  <si>
    <t>S1906</t>
  </si>
  <si>
    <t>S1907</t>
  </si>
  <si>
    <t>S1908</t>
  </si>
  <si>
    <t>S1909</t>
  </si>
  <si>
    <t>S1910</t>
  </si>
  <si>
    <t>S1911</t>
  </si>
  <si>
    <t>S1912</t>
  </si>
  <si>
    <t>S1913</t>
  </si>
  <si>
    <t>S1914</t>
  </si>
  <si>
    <t>S1915</t>
  </si>
  <si>
    <t>S1916</t>
  </si>
  <si>
    <t>S1917</t>
  </si>
  <si>
    <t>S1918</t>
  </si>
  <si>
    <t>S1919</t>
  </si>
  <si>
    <t>S1920</t>
  </si>
  <si>
    <t>S1921</t>
  </si>
  <si>
    <t>S1922</t>
  </si>
  <si>
    <t>S1923</t>
  </si>
  <si>
    <t>S1924</t>
  </si>
  <si>
    <t>S1925</t>
  </si>
  <si>
    <t>S1926</t>
  </si>
  <si>
    <t>S1927</t>
  </si>
  <si>
    <t>S1928</t>
  </si>
  <si>
    <t>S1929</t>
  </si>
  <si>
    <t>S1930</t>
  </si>
  <si>
    <t>S1931</t>
  </si>
  <si>
    <t>S1932</t>
  </si>
  <si>
    <t>S1933</t>
  </si>
  <si>
    <t>S1934</t>
  </si>
  <si>
    <t>S1935</t>
  </si>
  <si>
    <t>S1936</t>
  </si>
  <si>
    <t>S1937</t>
  </si>
  <si>
    <t>S1938</t>
  </si>
  <si>
    <t>S1939</t>
  </si>
  <si>
    <t>S1940</t>
  </si>
  <si>
    <t>S1941</t>
  </si>
  <si>
    <t>S1942</t>
  </si>
  <si>
    <t>S1943</t>
  </si>
  <si>
    <t>S1944</t>
  </si>
  <si>
    <t>S1945</t>
  </si>
  <si>
    <t>S1946</t>
  </si>
  <si>
    <t>S1947</t>
  </si>
  <si>
    <t>S1948</t>
  </si>
  <si>
    <t>S1949</t>
  </si>
  <si>
    <t>S1950</t>
  </si>
  <si>
    <t>S1951</t>
  </si>
  <si>
    <t>S1952</t>
  </si>
  <si>
    <t>S1953</t>
  </si>
  <si>
    <t>S1954</t>
  </si>
  <si>
    <t>S1955</t>
  </si>
  <si>
    <t>S1956</t>
  </si>
  <si>
    <t>S1957</t>
  </si>
  <si>
    <t>S1958</t>
  </si>
  <si>
    <t>S1959</t>
  </si>
  <si>
    <t>S1960</t>
  </si>
  <si>
    <t>S1961</t>
  </si>
  <si>
    <t>S1962</t>
  </si>
  <si>
    <t>S1963</t>
  </si>
  <si>
    <t>S1964</t>
  </si>
  <si>
    <t>S1965</t>
  </si>
  <si>
    <t>S1966</t>
  </si>
  <si>
    <t>S1967</t>
  </si>
  <si>
    <t>S1968</t>
  </si>
  <si>
    <t>S1969</t>
  </si>
  <si>
    <t>S1970</t>
  </si>
  <si>
    <t>S1971</t>
  </si>
  <si>
    <t>S1972</t>
  </si>
  <si>
    <t>S1973</t>
  </si>
  <si>
    <t>S1974</t>
  </si>
  <si>
    <t>S1975</t>
  </si>
  <si>
    <t>S1976</t>
  </si>
  <si>
    <t>S1977</t>
  </si>
  <si>
    <t>S1978</t>
  </si>
  <si>
    <t>S1979</t>
  </si>
  <si>
    <t>S1980</t>
  </si>
  <si>
    <t>S1981</t>
  </si>
  <si>
    <t>S1982</t>
  </si>
  <si>
    <t>S1983</t>
  </si>
  <si>
    <t>S1984</t>
  </si>
  <si>
    <t>S1985</t>
  </si>
  <si>
    <t>S1986</t>
  </si>
  <si>
    <t>S1987</t>
  </si>
  <si>
    <t>S1988</t>
  </si>
  <si>
    <t>S1989</t>
  </si>
  <si>
    <t>S1990</t>
  </si>
  <si>
    <t>S1991</t>
  </si>
  <si>
    <t>S1992</t>
  </si>
  <si>
    <t>S1993</t>
  </si>
  <si>
    <t>S1994</t>
  </si>
  <si>
    <t>S1995</t>
  </si>
  <si>
    <t>S1996</t>
  </si>
  <si>
    <t>S1997</t>
  </si>
  <si>
    <t>S1998</t>
  </si>
  <si>
    <t>S1999</t>
  </si>
  <si>
    <t>Iced Tea</t>
  </si>
  <si>
    <t>Cappuccino</t>
  </si>
  <si>
    <t>Latte</t>
  </si>
  <si>
    <t>Sandwich</t>
  </si>
  <si>
    <t>Croissant</t>
  </si>
  <si>
    <t>Muffin</t>
  </si>
  <si>
    <t>Uptown</t>
  </si>
  <si>
    <t>Airport</t>
  </si>
  <si>
    <t>Downtown</t>
  </si>
  <si>
    <t>Suburbs</t>
  </si>
  <si>
    <t>Customer_ID</t>
  </si>
  <si>
    <t>Age</t>
  </si>
  <si>
    <t>Gender</t>
  </si>
  <si>
    <t>Preferred_Item</t>
  </si>
  <si>
    <t>C1000</t>
  </si>
  <si>
    <t>C1001</t>
  </si>
  <si>
    <t>C1002</t>
  </si>
  <si>
    <t>C1003</t>
  </si>
  <si>
    <t>C1004</t>
  </si>
  <si>
    <t>C1005</t>
  </si>
  <si>
    <t>C1006</t>
  </si>
  <si>
    <t>C1007</t>
  </si>
  <si>
    <t>C1008</t>
  </si>
  <si>
    <t>C1009</t>
  </si>
  <si>
    <t>C1010</t>
  </si>
  <si>
    <t>C1011</t>
  </si>
  <si>
    <t>C1012</t>
  </si>
  <si>
    <t>C1013</t>
  </si>
  <si>
    <t>C1014</t>
  </si>
  <si>
    <t>C1015</t>
  </si>
  <si>
    <t>C1016</t>
  </si>
  <si>
    <t>C1017</t>
  </si>
  <si>
    <t>C1018</t>
  </si>
  <si>
    <t>C1019</t>
  </si>
  <si>
    <t>C1020</t>
  </si>
  <si>
    <t>C1021</t>
  </si>
  <si>
    <t>C1022</t>
  </si>
  <si>
    <t>C1023</t>
  </si>
  <si>
    <t>C1024</t>
  </si>
  <si>
    <t>C1025</t>
  </si>
  <si>
    <t>C1026</t>
  </si>
  <si>
    <t>C1027</t>
  </si>
  <si>
    <t>C1028</t>
  </si>
  <si>
    <t>C1029</t>
  </si>
  <si>
    <t>C1030</t>
  </si>
  <si>
    <t>C1031</t>
  </si>
  <si>
    <t>C1032</t>
  </si>
  <si>
    <t>C1033</t>
  </si>
  <si>
    <t>C1034</t>
  </si>
  <si>
    <t>C1035</t>
  </si>
  <si>
    <t>C1036</t>
  </si>
  <si>
    <t>C1037</t>
  </si>
  <si>
    <t>C1038</t>
  </si>
  <si>
    <t>C1039</t>
  </si>
  <si>
    <t>C1040</t>
  </si>
  <si>
    <t>C1041</t>
  </si>
  <si>
    <t>C1042</t>
  </si>
  <si>
    <t>C1043</t>
  </si>
  <si>
    <t>C1044</t>
  </si>
  <si>
    <t>C1045</t>
  </si>
  <si>
    <t>C1046</t>
  </si>
  <si>
    <t>C1047</t>
  </si>
  <si>
    <t>C1048</t>
  </si>
  <si>
    <t>C1049</t>
  </si>
  <si>
    <t>C1050</t>
  </si>
  <si>
    <t>C1051</t>
  </si>
  <si>
    <t>C1052</t>
  </si>
  <si>
    <t>C1053</t>
  </si>
  <si>
    <t>C1054</t>
  </si>
  <si>
    <t>C1055</t>
  </si>
  <si>
    <t>C1056</t>
  </si>
  <si>
    <t>C1057</t>
  </si>
  <si>
    <t>C1058</t>
  </si>
  <si>
    <t>C1059</t>
  </si>
  <si>
    <t>C1060</t>
  </si>
  <si>
    <t>C1061</t>
  </si>
  <si>
    <t>C1062</t>
  </si>
  <si>
    <t>C1063</t>
  </si>
  <si>
    <t>C1064</t>
  </si>
  <si>
    <t>C1065</t>
  </si>
  <si>
    <t>C1066</t>
  </si>
  <si>
    <t>C1067</t>
  </si>
  <si>
    <t>C1068</t>
  </si>
  <si>
    <t>C1069</t>
  </si>
  <si>
    <t>C1070</t>
  </si>
  <si>
    <t>C1071</t>
  </si>
  <si>
    <t>C1072</t>
  </si>
  <si>
    <t>C1073</t>
  </si>
  <si>
    <t>C1074</t>
  </si>
  <si>
    <t>C1075</t>
  </si>
  <si>
    <t>C1076</t>
  </si>
  <si>
    <t>C1077</t>
  </si>
  <si>
    <t>C1078</t>
  </si>
  <si>
    <t>C1079</t>
  </si>
  <si>
    <t>C1080</t>
  </si>
  <si>
    <t>C1081</t>
  </si>
  <si>
    <t>C1082</t>
  </si>
  <si>
    <t>C1083</t>
  </si>
  <si>
    <t>C1084</t>
  </si>
  <si>
    <t>C1085</t>
  </si>
  <si>
    <t>C1086</t>
  </si>
  <si>
    <t>C1087</t>
  </si>
  <si>
    <t>C1088</t>
  </si>
  <si>
    <t>C1089</t>
  </si>
  <si>
    <t>C1090</t>
  </si>
  <si>
    <t>C1091</t>
  </si>
  <si>
    <t>C1092</t>
  </si>
  <si>
    <t>C1093</t>
  </si>
  <si>
    <t>C1094</t>
  </si>
  <si>
    <t>C1095</t>
  </si>
  <si>
    <t>C1096</t>
  </si>
  <si>
    <t>C1097</t>
  </si>
  <si>
    <t>C1098</t>
  </si>
  <si>
    <t>C1099</t>
  </si>
  <si>
    <t>C1100</t>
  </si>
  <si>
    <t>C1101</t>
  </si>
  <si>
    <t>C1102</t>
  </si>
  <si>
    <t>C1103</t>
  </si>
  <si>
    <t>C1104</t>
  </si>
  <si>
    <t>C1105</t>
  </si>
  <si>
    <t>C1106</t>
  </si>
  <si>
    <t>C1107</t>
  </si>
  <si>
    <t>C1108</t>
  </si>
  <si>
    <t>C1109</t>
  </si>
  <si>
    <t>C1110</t>
  </si>
  <si>
    <t>C1111</t>
  </si>
  <si>
    <t>C1112</t>
  </si>
  <si>
    <t>C1113</t>
  </si>
  <si>
    <t>C1114</t>
  </si>
  <si>
    <t>C1115</t>
  </si>
  <si>
    <t>C1116</t>
  </si>
  <si>
    <t>C1117</t>
  </si>
  <si>
    <t>C1118</t>
  </si>
  <si>
    <t>C1119</t>
  </si>
  <si>
    <t>C1120</t>
  </si>
  <si>
    <t>C1121</t>
  </si>
  <si>
    <t>C1122</t>
  </si>
  <si>
    <t>C1123</t>
  </si>
  <si>
    <t>C1124</t>
  </si>
  <si>
    <t>C1125</t>
  </si>
  <si>
    <t>C1126</t>
  </si>
  <si>
    <t>C1127</t>
  </si>
  <si>
    <t>C1128</t>
  </si>
  <si>
    <t>C1129</t>
  </si>
  <si>
    <t>C1130</t>
  </si>
  <si>
    <t>C1131</t>
  </si>
  <si>
    <t>C1132</t>
  </si>
  <si>
    <t>C1133</t>
  </si>
  <si>
    <t>C1134</t>
  </si>
  <si>
    <t>C1135</t>
  </si>
  <si>
    <t>C1136</t>
  </si>
  <si>
    <t>C1137</t>
  </si>
  <si>
    <t>C1138</t>
  </si>
  <si>
    <t>C1139</t>
  </si>
  <si>
    <t>C1140</t>
  </si>
  <si>
    <t>C1141</t>
  </si>
  <si>
    <t>C1142</t>
  </si>
  <si>
    <t>C1143</t>
  </si>
  <si>
    <t>C1144</t>
  </si>
  <si>
    <t>C1145</t>
  </si>
  <si>
    <t>C1146</t>
  </si>
  <si>
    <t>C1147</t>
  </si>
  <si>
    <t>C1148</t>
  </si>
  <si>
    <t>C1149</t>
  </si>
  <si>
    <t>C1150</t>
  </si>
  <si>
    <t>C1151</t>
  </si>
  <si>
    <t>C1152</t>
  </si>
  <si>
    <t>C1153</t>
  </si>
  <si>
    <t>C1154</t>
  </si>
  <si>
    <t>C1155</t>
  </si>
  <si>
    <t>C1156</t>
  </si>
  <si>
    <t>C1157</t>
  </si>
  <si>
    <t>C1158</t>
  </si>
  <si>
    <t>C1159</t>
  </si>
  <si>
    <t>C1160</t>
  </si>
  <si>
    <t>C1161</t>
  </si>
  <si>
    <t>C1162</t>
  </si>
  <si>
    <t>C1163</t>
  </si>
  <si>
    <t>C1164</t>
  </si>
  <si>
    <t>C1165</t>
  </si>
  <si>
    <t>C1166</t>
  </si>
  <si>
    <t>C1167</t>
  </si>
  <si>
    <t>C1168</t>
  </si>
  <si>
    <t>C1169</t>
  </si>
  <si>
    <t>C1170</t>
  </si>
  <si>
    <t>C1171</t>
  </si>
  <si>
    <t>C1172</t>
  </si>
  <si>
    <t>C1173</t>
  </si>
  <si>
    <t>C1174</t>
  </si>
  <si>
    <t>C1175</t>
  </si>
  <si>
    <t>C1176</t>
  </si>
  <si>
    <t>C1177</t>
  </si>
  <si>
    <t>C1178</t>
  </si>
  <si>
    <t>C1179</t>
  </si>
  <si>
    <t>C1180</t>
  </si>
  <si>
    <t>C1181</t>
  </si>
  <si>
    <t>C1182</t>
  </si>
  <si>
    <t>C1183</t>
  </si>
  <si>
    <t>C1184</t>
  </si>
  <si>
    <t>C1185</t>
  </si>
  <si>
    <t>C1186</t>
  </si>
  <si>
    <t>C1187</t>
  </si>
  <si>
    <t>C1188</t>
  </si>
  <si>
    <t>C1189</t>
  </si>
  <si>
    <t>C1190</t>
  </si>
  <si>
    <t>C1191</t>
  </si>
  <si>
    <t>C1192</t>
  </si>
  <si>
    <t>C1193</t>
  </si>
  <si>
    <t>C1194</t>
  </si>
  <si>
    <t>C1195</t>
  </si>
  <si>
    <t>C1196</t>
  </si>
  <si>
    <t>C1197</t>
  </si>
  <si>
    <t>C1198</t>
  </si>
  <si>
    <t>C1199</t>
  </si>
  <si>
    <t>C1200</t>
  </si>
  <si>
    <t>C1201</t>
  </si>
  <si>
    <t>C1202</t>
  </si>
  <si>
    <t>C1203</t>
  </si>
  <si>
    <t>C1204</t>
  </si>
  <si>
    <t>C1205</t>
  </si>
  <si>
    <t>C1206</t>
  </si>
  <si>
    <t>C1207</t>
  </si>
  <si>
    <t>C1208</t>
  </si>
  <si>
    <t>C1209</t>
  </si>
  <si>
    <t>C1210</t>
  </si>
  <si>
    <t>C1211</t>
  </si>
  <si>
    <t>C1212</t>
  </si>
  <si>
    <t>C1213</t>
  </si>
  <si>
    <t>C1214</t>
  </si>
  <si>
    <t>C1215</t>
  </si>
  <si>
    <t>C1216</t>
  </si>
  <si>
    <t>C1217</t>
  </si>
  <si>
    <t>C1218</t>
  </si>
  <si>
    <t>C1219</t>
  </si>
  <si>
    <t>C1220</t>
  </si>
  <si>
    <t>C1221</t>
  </si>
  <si>
    <t>C1222</t>
  </si>
  <si>
    <t>C1223</t>
  </si>
  <si>
    <t>C1224</t>
  </si>
  <si>
    <t>C1225</t>
  </si>
  <si>
    <t>C1226</t>
  </si>
  <si>
    <t>C1227</t>
  </si>
  <si>
    <t>C1228</t>
  </si>
  <si>
    <t>C1229</t>
  </si>
  <si>
    <t>C1230</t>
  </si>
  <si>
    <t>C1231</t>
  </si>
  <si>
    <t>C1232</t>
  </si>
  <si>
    <t>C1233</t>
  </si>
  <si>
    <t>C1234</t>
  </si>
  <si>
    <t>C1235</t>
  </si>
  <si>
    <t>C1236</t>
  </si>
  <si>
    <t>C1237</t>
  </si>
  <si>
    <t>C1238</t>
  </si>
  <si>
    <t>C1239</t>
  </si>
  <si>
    <t>C1240</t>
  </si>
  <si>
    <t>C1241</t>
  </si>
  <si>
    <t>C1242</t>
  </si>
  <si>
    <t>C1243</t>
  </si>
  <si>
    <t>C1244</t>
  </si>
  <si>
    <t>C1245</t>
  </si>
  <si>
    <t>C1246</t>
  </si>
  <si>
    <t>C1247</t>
  </si>
  <si>
    <t>C1248</t>
  </si>
  <si>
    <t>C1249</t>
  </si>
  <si>
    <t>C1250</t>
  </si>
  <si>
    <t>C1251</t>
  </si>
  <si>
    <t>C1252</t>
  </si>
  <si>
    <t>C1253</t>
  </si>
  <si>
    <t>C1254</t>
  </si>
  <si>
    <t>C1255</t>
  </si>
  <si>
    <t>C1256</t>
  </si>
  <si>
    <t>C1257</t>
  </si>
  <si>
    <t>C1258</t>
  </si>
  <si>
    <t>C1259</t>
  </si>
  <si>
    <t>C1260</t>
  </si>
  <si>
    <t>C1261</t>
  </si>
  <si>
    <t>C1262</t>
  </si>
  <si>
    <t>C1263</t>
  </si>
  <si>
    <t>C1264</t>
  </si>
  <si>
    <t>C1265</t>
  </si>
  <si>
    <t>C1266</t>
  </si>
  <si>
    <t>C1267</t>
  </si>
  <si>
    <t>C1268</t>
  </si>
  <si>
    <t>C1269</t>
  </si>
  <si>
    <t>C1270</t>
  </si>
  <si>
    <t>C1271</t>
  </si>
  <si>
    <t>C1272</t>
  </si>
  <si>
    <t>C1273</t>
  </si>
  <si>
    <t>C1274</t>
  </si>
  <si>
    <t>C1275</t>
  </si>
  <si>
    <t>C1276</t>
  </si>
  <si>
    <t>C1277</t>
  </si>
  <si>
    <t>C1278</t>
  </si>
  <si>
    <t>C1279</t>
  </si>
  <si>
    <t>C1280</t>
  </si>
  <si>
    <t>C1281</t>
  </si>
  <si>
    <t>C1282</t>
  </si>
  <si>
    <t>C1283</t>
  </si>
  <si>
    <t>C1284</t>
  </si>
  <si>
    <t>C1285</t>
  </si>
  <si>
    <t>C1286</t>
  </si>
  <si>
    <t>C1287</t>
  </si>
  <si>
    <t>C1288</t>
  </si>
  <si>
    <t>C1289</t>
  </si>
  <si>
    <t>C1290</t>
  </si>
  <si>
    <t>C1291</t>
  </si>
  <si>
    <t>C1292</t>
  </si>
  <si>
    <t>C1293</t>
  </si>
  <si>
    <t>C1294</t>
  </si>
  <si>
    <t>C1295</t>
  </si>
  <si>
    <t>C1296</t>
  </si>
  <si>
    <t>C1297</t>
  </si>
  <si>
    <t>C1298</t>
  </si>
  <si>
    <t>C1299</t>
  </si>
  <si>
    <t>C1300</t>
  </si>
  <si>
    <t>C1301</t>
  </si>
  <si>
    <t>C1302</t>
  </si>
  <si>
    <t>C1303</t>
  </si>
  <si>
    <t>C1304</t>
  </si>
  <si>
    <t>C1305</t>
  </si>
  <si>
    <t>C1306</t>
  </si>
  <si>
    <t>C1307</t>
  </si>
  <si>
    <t>C1308</t>
  </si>
  <si>
    <t>C1309</t>
  </si>
  <si>
    <t>C1310</t>
  </si>
  <si>
    <t>C1311</t>
  </si>
  <si>
    <t>C1312</t>
  </si>
  <si>
    <t>C1313</t>
  </si>
  <si>
    <t>C1314</t>
  </si>
  <si>
    <t>C1315</t>
  </si>
  <si>
    <t>C1316</t>
  </si>
  <si>
    <t>C1317</t>
  </si>
  <si>
    <t>C1318</t>
  </si>
  <si>
    <t>C1319</t>
  </si>
  <si>
    <t>C1320</t>
  </si>
  <si>
    <t>C1321</t>
  </si>
  <si>
    <t>C1322</t>
  </si>
  <si>
    <t>C1323</t>
  </si>
  <si>
    <t>C1324</t>
  </si>
  <si>
    <t>C1325</t>
  </si>
  <si>
    <t>C1326</t>
  </si>
  <si>
    <t>C1327</t>
  </si>
  <si>
    <t>C1328</t>
  </si>
  <si>
    <t>C1329</t>
  </si>
  <si>
    <t>C1330</t>
  </si>
  <si>
    <t>C1331</t>
  </si>
  <si>
    <t>C1332</t>
  </si>
  <si>
    <t>C1333</t>
  </si>
  <si>
    <t>C1334</t>
  </si>
  <si>
    <t>C1335</t>
  </si>
  <si>
    <t>C1336</t>
  </si>
  <si>
    <t>C1337</t>
  </si>
  <si>
    <t>C1338</t>
  </si>
  <si>
    <t>C1339</t>
  </si>
  <si>
    <t>C1340</t>
  </si>
  <si>
    <t>C1341</t>
  </si>
  <si>
    <t>C1342</t>
  </si>
  <si>
    <t>C1343</t>
  </si>
  <si>
    <t>C1344</t>
  </si>
  <si>
    <t>C1345</t>
  </si>
  <si>
    <t>C1346</t>
  </si>
  <si>
    <t>C1347</t>
  </si>
  <si>
    <t>C1348</t>
  </si>
  <si>
    <t>C1349</t>
  </si>
  <si>
    <t>C1350</t>
  </si>
  <si>
    <t>C1351</t>
  </si>
  <si>
    <t>C1352</t>
  </si>
  <si>
    <t>C1353</t>
  </si>
  <si>
    <t>C1354</t>
  </si>
  <si>
    <t>C1355</t>
  </si>
  <si>
    <t>C1356</t>
  </si>
  <si>
    <t>C1357</t>
  </si>
  <si>
    <t>C1358</t>
  </si>
  <si>
    <t>C1359</t>
  </si>
  <si>
    <t>C1360</t>
  </si>
  <si>
    <t>C1361</t>
  </si>
  <si>
    <t>C1362</t>
  </si>
  <si>
    <t>C1363</t>
  </si>
  <si>
    <t>C1364</t>
  </si>
  <si>
    <t>C1365</t>
  </si>
  <si>
    <t>C1366</t>
  </si>
  <si>
    <t>C1367</t>
  </si>
  <si>
    <t>C1368</t>
  </si>
  <si>
    <t>C1369</t>
  </si>
  <si>
    <t>C1370</t>
  </si>
  <si>
    <t>C1371</t>
  </si>
  <si>
    <t>C1372</t>
  </si>
  <si>
    <t>C1373</t>
  </si>
  <si>
    <t>C1374</t>
  </si>
  <si>
    <t>C1375</t>
  </si>
  <si>
    <t>C1376</t>
  </si>
  <si>
    <t>C1377</t>
  </si>
  <si>
    <t>C1378</t>
  </si>
  <si>
    <t>C1379</t>
  </si>
  <si>
    <t>C1380</t>
  </si>
  <si>
    <t>C1381</t>
  </si>
  <si>
    <t>C1382</t>
  </si>
  <si>
    <t>C1383</t>
  </si>
  <si>
    <t>C1384</t>
  </si>
  <si>
    <t>C1385</t>
  </si>
  <si>
    <t>C1386</t>
  </si>
  <si>
    <t>C1387</t>
  </si>
  <si>
    <t>C1388</t>
  </si>
  <si>
    <t>C1389</t>
  </si>
  <si>
    <t>C1390</t>
  </si>
  <si>
    <t>C1391</t>
  </si>
  <si>
    <t>C1392</t>
  </si>
  <si>
    <t>C1393</t>
  </si>
  <si>
    <t>C1394</t>
  </si>
  <si>
    <t>C1395</t>
  </si>
  <si>
    <t>C1396</t>
  </si>
  <si>
    <t>C1397</t>
  </si>
  <si>
    <t>C1398</t>
  </si>
  <si>
    <t>C1399</t>
  </si>
  <si>
    <t>C1400</t>
  </si>
  <si>
    <t>C1401</t>
  </si>
  <si>
    <t>C1402</t>
  </si>
  <si>
    <t>C1403</t>
  </si>
  <si>
    <t>C1404</t>
  </si>
  <si>
    <t>C1405</t>
  </si>
  <si>
    <t>C1406</t>
  </si>
  <si>
    <t>C1407</t>
  </si>
  <si>
    <t>C1408</t>
  </si>
  <si>
    <t>C1409</t>
  </si>
  <si>
    <t>C1410</t>
  </si>
  <si>
    <t>C1411</t>
  </si>
  <si>
    <t>C1412</t>
  </si>
  <si>
    <t>C1413</t>
  </si>
  <si>
    <t>C1414</t>
  </si>
  <si>
    <t>C1415</t>
  </si>
  <si>
    <t>C1416</t>
  </si>
  <si>
    <t>C1417</t>
  </si>
  <si>
    <t>C1418</t>
  </si>
  <si>
    <t>C1419</t>
  </si>
  <si>
    <t>C1420</t>
  </si>
  <si>
    <t>C1421</t>
  </si>
  <si>
    <t>C1422</t>
  </si>
  <si>
    <t>C1423</t>
  </si>
  <si>
    <t>C1424</t>
  </si>
  <si>
    <t>C1425</t>
  </si>
  <si>
    <t>C1426</t>
  </si>
  <si>
    <t>C1427</t>
  </si>
  <si>
    <t>C1428</t>
  </si>
  <si>
    <t>C1429</t>
  </si>
  <si>
    <t>C1430</t>
  </si>
  <si>
    <t>C1431</t>
  </si>
  <si>
    <t>C1432</t>
  </si>
  <si>
    <t>C1433</t>
  </si>
  <si>
    <t>C1434</t>
  </si>
  <si>
    <t>C1435</t>
  </si>
  <si>
    <t>C1436</t>
  </si>
  <si>
    <t>C1437</t>
  </si>
  <si>
    <t>C1438</t>
  </si>
  <si>
    <t>C1439</t>
  </si>
  <si>
    <t>C1440</t>
  </si>
  <si>
    <t>C1441</t>
  </si>
  <si>
    <t>C1442</t>
  </si>
  <si>
    <t>C1443</t>
  </si>
  <si>
    <t>C1444</t>
  </si>
  <si>
    <t>C1445</t>
  </si>
  <si>
    <t>C1446</t>
  </si>
  <si>
    <t>C1447</t>
  </si>
  <si>
    <t>C1448</t>
  </si>
  <si>
    <t>C1449</t>
  </si>
  <si>
    <t>C1450</t>
  </si>
  <si>
    <t>C1451</t>
  </si>
  <si>
    <t>C1452</t>
  </si>
  <si>
    <t>C1453</t>
  </si>
  <si>
    <t>C1454</t>
  </si>
  <si>
    <t>C1455</t>
  </si>
  <si>
    <t>C1456</t>
  </si>
  <si>
    <t>C1457</t>
  </si>
  <si>
    <t>C1458</t>
  </si>
  <si>
    <t>C1459</t>
  </si>
  <si>
    <t>C1460</t>
  </si>
  <si>
    <t>C1461</t>
  </si>
  <si>
    <t>C1462</t>
  </si>
  <si>
    <t>C1463</t>
  </si>
  <si>
    <t>C1464</t>
  </si>
  <si>
    <t>C1465</t>
  </si>
  <si>
    <t>C1466</t>
  </si>
  <si>
    <t>C1467</t>
  </si>
  <si>
    <t>C1468</t>
  </si>
  <si>
    <t>C1469</t>
  </si>
  <si>
    <t>C1470</t>
  </si>
  <si>
    <t>C1471</t>
  </si>
  <si>
    <t>C1472</t>
  </si>
  <si>
    <t>C1473</t>
  </si>
  <si>
    <t>C1474</t>
  </si>
  <si>
    <t>C1475</t>
  </si>
  <si>
    <t>C1476</t>
  </si>
  <si>
    <t>C1477</t>
  </si>
  <si>
    <t>C1478</t>
  </si>
  <si>
    <t>C1479</t>
  </si>
  <si>
    <t>C1480</t>
  </si>
  <si>
    <t>C1481</t>
  </si>
  <si>
    <t>C1482</t>
  </si>
  <si>
    <t>C1483</t>
  </si>
  <si>
    <t>C1484</t>
  </si>
  <si>
    <t>C1485</t>
  </si>
  <si>
    <t>C1486</t>
  </si>
  <si>
    <t>C1487</t>
  </si>
  <si>
    <t>C1488</t>
  </si>
  <si>
    <t>C1489</t>
  </si>
  <si>
    <t>C1490</t>
  </si>
  <si>
    <t>C1491</t>
  </si>
  <si>
    <t>C1492</t>
  </si>
  <si>
    <t>C1493</t>
  </si>
  <si>
    <t>C1494</t>
  </si>
  <si>
    <t>C1495</t>
  </si>
  <si>
    <t>C1496</t>
  </si>
  <si>
    <t>C1497</t>
  </si>
  <si>
    <t>C1498</t>
  </si>
  <si>
    <t>C1499</t>
  </si>
  <si>
    <t>C1500</t>
  </si>
  <si>
    <t>C1501</t>
  </si>
  <si>
    <t>C1502</t>
  </si>
  <si>
    <t>C1503</t>
  </si>
  <si>
    <t>C1504</t>
  </si>
  <si>
    <t>C1505</t>
  </si>
  <si>
    <t>C1506</t>
  </si>
  <si>
    <t>C1507</t>
  </si>
  <si>
    <t>C1508</t>
  </si>
  <si>
    <t>C1509</t>
  </si>
  <si>
    <t>C1510</t>
  </si>
  <si>
    <t>C1511</t>
  </si>
  <si>
    <t>C1512</t>
  </si>
  <si>
    <t>C1513</t>
  </si>
  <si>
    <t>C1514</t>
  </si>
  <si>
    <t>C1515</t>
  </si>
  <si>
    <t>C1516</t>
  </si>
  <si>
    <t>C1517</t>
  </si>
  <si>
    <t>C1518</t>
  </si>
  <si>
    <t>C1519</t>
  </si>
  <si>
    <t>C1520</t>
  </si>
  <si>
    <t>C1521</t>
  </si>
  <si>
    <t>C1522</t>
  </si>
  <si>
    <t>C1523</t>
  </si>
  <si>
    <t>C1524</t>
  </si>
  <si>
    <t>C1525</t>
  </si>
  <si>
    <t>C1526</t>
  </si>
  <si>
    <t>C1527</t>
  </si>
  <si>
    <t>C1528</t>
  </si>
  <si>
    <t>C1529</t>
  </si>
  <si>
    <t>C1530</t>
  </si>
  <si>
    <t>C1531</t>
  </si>
  <si>
    <t>C1532</t>
  </si>
  <si>
    <t>C1533</t>
  </si>
  <si>
    <t>C1534</t>
  </si>
  <si>
    <t>C1535</t>
  </si>
  <si>
    <t>C1536</t>
  </si>
  <si>
    <t>C1537</t>
  </si>
  <si>
    <t>C1538</t>
  </si>
  <si>
    <t>C1539</t>
  </si>
  <si>
    <t>C1540</t>
  </si>
  <si>
    <t>C1541</t>
  </si>
  <si>
    <t>C1542</t>
  </si>
  <si>
    <t>C1543</t>
  </si>
  <si>
    <t>C1544</t>
  </si>
  <si>
    <t>C1545</t>
  </si>
  <si>
    <t>C1546</t>
  </si>
  <si>
    <t>C1547</t>
  </si>
  <si>
    <t>C1548</t>
  </si>
  <si>
    <t>C1549</t>
  </si>
  <si>
    <t>C1550</t>
  </si>
  <si>
    <t>C1551</t>
  </si>
  <si>
    <t>C1552</t>
  </si>
  <si>
    <t>C1553</t>
  </si>
  <si>
    <t>C1554</t>
  </si>
  <si>
    <t>C1555</t>
  </si>
  <si>
    <t>C1556</t>
  </si>
  <si>
    <t>C1557</t>
  </si>
  <si>
    <t>C1558</t>
  </si>
  <si>
    <t>C1559</t>
  </si>
  <si>
    <t>C1560</t>
  </si>
  <si>
    <t>C1561</t>
  </si>
  <si>
    <t>C1562</t>
  </si>
  <si>
    <t>C1563</t>
  </si>
  <si>
    <t>C1564</t>
  </si>
  <si>
    <t>C1565</t>
  </si>
  <si>
    <t>C1566</t>
  </si>
  <si>
    <t>C1567</t>
  </si>
  <si>
    <t>C1568</t>
  </si>
  <si>
    <t>C1569</t>
  </si>
  <si>
    <t>C1570</t>
  </si>
  <si>
    <t>C1571</t>
  </si>
  <si>
    <t>C1572</t>
  </si>
  <si>
    <t>C1573</t>
  </si>
  <si>
    <t>C1574</t>
  </si>
  <si>
    <t>C1575</t>
  </si>
  <si>
    <t>C1576</t>
  </si>
  <si>
    <t>C1577</t>
  </si>
  <si>
    <t>C1578</t>
  </si>
  <si>
    <t>C1579</t>
  </si>
  <si>
    <t>C1580</t>
  </si>
  <si>
    <t>C1581</t>
  </si>
  <si>
    <t>C1582</t>
  </si>
  <si>
    <t>C1583</t>
  </si>
  <si>
    <t>C1584</t>
  </si>
  <si>
    <t>C1585</t>
  </si>
  <si>
    <t>C1586</t>
  </si>
  <si>
    <t>C1587</t>
  </si>
  <si>
    <t>C1588</t>
  </si>
  <si>
    <t>C1589</t>
  </si>
  <si>
    <t>C1590</t>
  </si>
  <si>
    <t>C1591</t>
  </si>
  <si>
    <t>C1592</t>
  </si>
  <si>
    <t>C1593</t>
  </si>
  <si>
    <t>C1594</t>
  </si>
  <si>
    <t>C1595</t>
  </si>
  <si>
    <t>C1596</t>
  </si>
  <si>
    <t>C1597</t>
  </si>
  <si>
    <t>C1598</t>
  </si>
  <si>
    <t>C1599</t>
  </si>
  <si>
    <t>C1600</t>
  </si>
  <si>
    <t>C1601</t>
  </si>
  <si>
    <t>C1602</t>
  </si>
  <si>
    <t>C1603</t>
  </si>
  <si>
    <t>C1604</t>
  </si>
  <si>
    <t>C1605</t>
  </si>
  <si>
    <t>C1606</t>
  </si>
  <si>
    <t>C1607</t>
  </si>
  <si>
    <t>C1608</t>
  </si>
  <si>
    <t>C1609</t>
  </si>
  <si>
    <t>C1610</t>
  </si>
  <si>
    <t>C1611</t>
  </si>
  <si>
    <t>C1612</t>
  </si>
  <si>
    <t>C1613</t>
  </si>
  <si>
    <t>C1614</t>
  </si>
  <si>
    <t>C1615</t>
  </si>
  <si>
    <t>C1616</t>
  </si>
  <si>
    <t>C1617</t>
  </si>
  <si>
    <t>C1618</t>
  </si>
  <si>
    <t>C1619</t>
  </si>
  <si>
    <t>C1620</t>
  </si>
  <si>
    <t>C1621</t>
  </si>
  <si>
    <t>C1622</t>
  </si>
  <si>
    <t>C1623</t>
  </si>
  <si>
    <t>C1624</t>
  </si>
  <si>
    <t>C1625</t>
  </si>
  <si>
    <t>C1626</t>
  </si>
  <si>
    <t>C1627</t>
  </si>
  <si>
    <t>C1628</t>
  </si>
  <si>
    <t>C1629</t>
  </si>
  <si>
    <t>C1630</t>
  </si>
  <si>
    <t>C1631</t>
  </si>
  <si>
    <t>C1632</t>
  </si>
  <si>
    <t>C1633</t>
  </si>
  <si>
    <t>C1634</t>
  </si>
  <si>
    <t>C1635</t>
  </si>
  <si>
    <t>C1636</t>
  </si>
  <si>
    <t>C1637</t>
  </si>
  <si>
    <t>C1638</t>
  </si>
  <si>
    <t>C1639</t>
  </si>
  <si>
    <t>C1640</t>
  </si>
  <si>
    <t>C1641</t>
  </si>
  <si>
    <t>C1642</t>
  </si>
  <si>
    <t>C1643</t>
  </si>
  <si>
    <t>C1644</t>
  </si>
  <si>
    <t>C1645</t>
  </si>
  <si>
    <t>C1646</t>
  </si>
  <si>
    <t>C1647</t>
  </si>
  <si>
    <t>C1648</t>
  </si>
  <si>
    <t>C1649</t>
  </si>
  <si>
    <t>C1650</t>
  </si>
  <si>
    <t>C1651</t>
  </si>
  <si>
    <t>C1652</t>
  </si>
  <si>
    <t>C1653</t>
  </si>
  <si>
    <t>C1654</t>
  </si>
  <si>
    <t>C1655</t>
  </si>
  <si>
    <t>C1656</t>
  </si>
  <si>
    <t>C1657</t>
  </si>
  <si>
    <t>C1658</t>
  </si>
  <si>
    <t>C1659</t>
  </si>
  <si>
    <t>C1660</t>
  </si>
  <si>
    <t>C1661</t>
  </si>
  <si>
    <t>C1662</t>
  </si>
  <si>
    <t>C1663</t>
  </si>
  <si>
    <t>C1664</t>
  </si>
  <si>
    <t>C1665</t>
  </si>
  <si>
    <t>C1666</t>
  </si>
  <si>
    <t>C1667</t>
  </si>
  <si>
    <t>C1668</t>
  </si>
  <si>
    <t>C1669</t>
  </si>
  <si>
    <t>C1670</t>
  </si>
  <si>
    <t>C1671</t>
  </si>
  <si>
    <t>C1672</t>
  </si>
  <si>
    <t>C1673</t>
  </si>
  <si>
    <t>C1674</t>
  </si>
  <si>
    <t>C1675</t>
  </si>
  <si>
    <t>C1676</t>
  </si>
  <si>
    <t>C1677</t>
  </si>
  <si>
    <t>C1678</t>
  </si>
  <si>
    <t>C1679</t>
  </si>
  <si>
    <t>C1680</t>
  </si>
  <si>
    <t>C1681</t>
  </si>
  <si>
    <t>C1682</t>
  </si>
  <si>
    <t>C1683</t>
  </si>
  <si>
    <t>C1684</t>
  </si>
  <si>
    <t>C1685</t>
  </si>
  <si>
    <t>C1686</t>
  </si>
  <si>
    <t>C1687</t>
  </si>
  <si>
    <t>C1688</t>
  </si>
  <si>
    <t>C1689</t>
  </si>
  <si>
    <t>C1690</t>
  </si>
  <si>
    <t>C1691</t>
  </si>
  <si>
    <t>C1692</t>
  </si>
  <si>
    <t>C1693</t>
  </si>
  <si>
    <t>C1694</t>
  </si>
  <si>
    <t>C1695</t>
  </si>
  <si>
    <t>C1696</t>
  </si>
  <si>
    <t>C1697</t>
  </si>
  <si>
    <t>C1698</t>
  </si>
  <si>
    <t>C1699</t>
  </si>
  <si>
    <t>C1700</t>
  </si>
  <si>
    <t>C1701</t>
  </si>
  <si>
    <t>C1702</t>
  </si>
  <si>
    <t>C1703</t>
  </si>
  <si>
    <t>C1704</t>
  </si>
  <si>
    <t>C1705</t>
  </si>
  <si>
    <t>C1706</t>
  </si>
  <si>
    <t>C1707</t>
  </si>
  <si>
    <t>C1708</t>
  </si>
  <si>
    <t>C1709</t>
  </si>
  <si>
    <t>C1710</t>
  </si>
  <si>
    <t>C1711</t>
  </si>
  <si>
    <t>C1712</t>
  </si>
  <si>
    <t>C1713</t>
  </si>
  <si>
    <t>C1714</t>
  </si>
  <si>
    <t>C1715</t>
  </si>
  <si>
    <t>C1716</t>
  </si>
  <si>
    <t>C1717</t>
  </si>
  <si>
    <t>C1718</t>
  </si>
  <si>
    <t>C1719</t>
  </si>
  <si>
    <t>C1720</t>
  </si>
  <si>
    <t>C1721</t>
  </si>
  <si>
    <t>C1722</t>
  </si>
  <si>
    <t>C1723</t>
  </si>
  <si>
    <t>C1724</t>
  </si>
  <si>
    <t>C1725</t>
  </si>
  <si>
    <t>C1726</t>
  </si>
  <si>
    <t>C1727</t>
  </si>
  <si>
    <t>C1728</t>
  </si>
  <si>
    <t>C1729</t>
  </si>
  <si>
    <t>C1730</t>
  </si>
  <si>
    <t>C1731</t>
  </si>
  <si>
    <t>C1732</t>
  </si>
  <si>
    <t>C1733</t>
  </si>
  <si>
    <t>C1734</t>
  </si>
  <si>
    <t>C1735</t>
  </si>
  <si>
    <t>C1736</t>
  </si>
  <si>
    <t>C1737</t>
  </si>
  <si>
    <t>C1738</t>
  </si>
  <si>
    <t>C1739</t>
  </si>
  <si>
    <t>C1740</t>
  </si>
  <si>
    <t>C1741</t>
  </si>
  <si>
    <t>C1742</t>
  </si>
  <si>
    <t>C1743</t>
  </si>
  <si>
    <t>C1744</t>
  </si>
  <si>
    <t>C1745</t>
  </si>
  <si>
    <t>C1746</t>
  </si>
  <si>
    <t>C1747</t>
  </si>
  <si>
    <t>C1748</t>
  </si>
  <si>
    <t>C1749</t>
  </si>
  <si>
    <t>C1750</t>
  </si>
  <si>
    <t>C1751</t>
  </si>
  <si>
    <t>C1752</t>
  </si>
  <si>
    <t>C1753</t>
  </si>
  <si>
    <t>C1754</t>
  </si>
  <si>
    <t>C1755</t>
  </si>
  <si>
    <t>C1756</t>
  </si>
  <si>
    <t>C1757</t>
  </si>
  <si>
    <t>C1758</t>
  </si>
  <si>
    <t>C1759</t>
  </si>
  <si>
    <t>C1760</t>
  </si>
  <si>
    <t>C1761</t>
  </si>
  <si>
    <t>C1762</t>
  </si>
  <si>
    <t>C1763</t>
  </si>
  <si>
    <t>C1764</t>
  </si>
  <si>
    <t>C1765</t>
  </si>
  <si>
    <t>C1766</t>
  </si>
  <si>
    <t>C1767</t>
  </si>
  <si>
    <t>C1768</t>
  </si>
  <si>
    <t>C1769</t>
  </si>
  <si>
    <t>C1770</t>
  </si>
  <si>
    <t>C1771</t>
  </si>
  <si>
    <t>C1772</t>
  </si>
  <si>
    <t>C1773</t>
  </si>
  <si>
    <t>C1774</t>
  </si>
  <si>
    <t>C1775</t>
  </si>
  <si>
    <t>C1776</t>
  </si>
  <si>
    <t>C1777</t>
  </si>
  <si>
    <t>C1778</t>
  </si>
  <si>
    <t>C1779</t>
  </si>
  <si>
    <t>C1780</t>
  </si>
  <si>
    <t>C1781</t>
  </si>
  <si>
    <t>C1782</t>
  </si>
  <si>
    <t>C1783</t>
  </si>
  <si>
    <t>C1784</t>
  </si>
  <si>
    <t>C1785</t>
  </si>
  <si>
    <t>C1786</t>
  </si>
  <si>
    <t>C1787</t>
  </si>
  <si>
    <t>C1788</t>
  </si>
  <si>
    <t>C1789</t>
  </si>
  <si>
    <t>C1790</t>
  </si>
  <si>
    <t>C1791</t>
  </si>
  <si>
    <t>C1792</t>
  </si>
  <si>
    <t>C1793</t>
  </si>
  <si>
    <t>C1794</t>
  </si>
  <si>
    <t>C1795</t>
  </si>
  <si>
    <t>C1796</t>
  </si>
  <si>
    <t>C1797</t>
  </si>
  <si>
    <t>C1798</t>
  </si>
  <si>
    <t>C1799</t>
  </si>
  <si>
    <t>C1800</t>
  </si>
  <si>
    <t>C1801</t>
  </si>
  <si>
    <t>C1802</t>
  </si>
  <si>
    <t>C1803</t>
  </si>
  <si>
    <t>C1804</t>
  </si>
  <si>
    <t>C1805</t>
  </si>
  <si>
    <t>C1806</t>
  </si>
  <si>
    <t>C1807</t>
  </si>
  <si>
    <t>C1808</t>
  </si>
  <si>
    <t>C1809</t>
  </si>
  <si>
    <t>C1810</t>
  </si>
  <si>
    <t>C1811</t>
  </si>
  <si>
    <t>C1812</t>
  </si>
  <si>
    <t>C1813</t>
  </si>
  <si>
    <t>C1814</t>
  </si>
  <si>
    <t>C1815</t>
  </si>
  <si>
    <t>C1816</t>
  </si>
  <si>
    <t>C1817</t>
  </si>
  <si>
    <t>C1818</t>
  </si>
  <si>
    <t>C1819</t>
  </si>
  <si>
    <t>C1820</t>
  </si>
  <si>
    <t>C1821</t>
  </si>
  <si>
    <t>C1822</t>
  </si>
  <si>
    <t>C1823</t>
  </si>
  <si>
    <t>C1824</t>
  </si>
  <si>
    <t>C1825</t>
  </si>
  <si>
    <t>C1826</t>
  </si>
  <si>
    <t>C1827</t>
  </si>
  <si>
    <t>C1828</t>
  </si>
  <si>
    <t>C1829</t>
  </si>
  <si>
    <t>C1830</t>
  </si>
  <si>
    <t>C1831</t>
  </si>
  <si>
    <t>C1832</t>
  </si>
  <si>
    <t>C1833</t>
  </si>
  <si>
    <t>C1834</t>
  </si>
  <si>
    <t>C1835</t>
  </si>
  <si>
    <t>C1836</t>
  </si>
  <si>
    <t>C1837</t>
  </si>
  <si>
    <t>C1838</t>
  </si>
  <si>
    <t>C1839</t>
  </si>
  <si>
    <t>C1840</t>
  </si>
  <si>
    <t>C1841</t>
  </si>
  <si>
    <t>C1842</t>
  </si>
  <si>
    <t>C1843</t>
  </si>
  <si>
    <t>C1844</t>
  </si>
  <si>
    <t>C1845</t>
  </si>
  <si>
    <t>C1846</t>
  </si>
  <si>
    <t>C1847</t>
  </si>
  <si>
    <t>C1848</t>
  </si>
  <si>
    <t>C1849</t>
  </si>
  <si>
    <t>C1850</t>
  </si>
  <si>
    <t>C1851</t>
  </si>
  <si>
    <t>C1852</t>
  </si>
  <si>
    <t>C1853</t>
  </si>
  <si>
    <t>C1854</t>
  </si>
  <si>
    <t>C1855</t>
  </si>
  <si>
    <t>C1856</t>
  </si>
  <si>
    <t>C1857</t>
  </si>
  <si>
    <t>C1858</t>
  </si>
  <si>
    <t>C1859</t>
  </si>
  <si>
    <t>C1860</t>
  </si>
  <si>
    <t>C1861</t>
  </si>
  <si>
    <t>C1862</t>
  </si>
  <si>
    <t>C1863</t>
  </si>
  <si>
    <t>C1864</t>
  </si>
  <si>
    <t>C1865</t>
  </si>
  <si>
    <t>C1866</t>
  </si>
  <si>
    <t>C1867</t>
  </si>
  <si>
    <t>C1868</t>
  </si>
  <si>
    <t>C1869</t>
  </si>
  <si>
    <t>C1870</t>
  </si>
  <si>
    <t>C1871</t>
  </si>
  <si>
    <t>C1872</t>
  </si>
  <si>
    <t>C1873</t>
  </si>
  <si>
    <t>C1874</t>
  </si>
  <si>
    <t>C1875</t>
  </si>
  <si>
    <t>C1876</t>
  </si>
  <si>
    <t>C1877</t>
  </si>
  <si>
    <t>C1878</t>
  </si>
  <si>
    <t>C1879</t>
  </si>
  <si>
    <t>C1880</t>
  </si>
  <si>
    <t>C1881</t>
  </si>
  <si>
    <t>C1882</t>
  </si>
  <si>
    <t>C1883</t>
  </si>
  <si>
    <t>C1884</t>
  </si>
  <si>
    <t>C1885</t>
  </si>
  <si>
    <t>C1886</t>
  </si>
  <si>
    <t>C1887</t>
  </si>
  <si>
    <t>C1888</t>
  </si>
  <si>
    <t>C1889</t>
  </si>
  <si>
    <t>C1890</t>
  </si>
  <si>
    <t>C1891</t>
  </si>
  <si>
    <t>C1892</t>
  </si>
  <si>
    <t>C1893</t>
  </si>
  <si>
    <t>C1894</t>
  </si>
  <si>
    <t>C1895</t>
  </si>
  <si>
    <t>C1896</t>
  </si>
  <si>
    <t>C1897</t>
  </si>
  <si>
    <t>C1898</t>
  </si>
  <si>
    <t>C1899</t>
  </si>
  <si>
    <t>C1900</t>
  </si>
  <si>
    <t>C1901</t>
  </si>
  <si>
    <t>C1902</t>
  </si>
  <si>
    <t>C1903</t>
  </si>
  <si>
    <t>C1904</t>
  </si>
  <si>
    <t>C1905</t>
  </si>
  <si>
    <t>C1906</t>
  </si>
  <si>
    <t>C1907</t>
  </si>
  <si>
    <t>C1908</t>
  </si>
  <si>
    <t>C1909</t>
  </si>
  <si>
    <t>C1910</t>
  </si>
  <si>
    <t>C1911</t>
  </si>
  <si>
    <t>C1912</t>
  </si>
  <si>
    <t>C1913</t>
  </si>
  <si>
    <t>C1914</t>
  </si>
  <si>
    <t>C1915</t>
  </si>
  <si>
    <t>C1916</t>
  </si>
  <si>
    <t>C1917</t>
  </si>
  <si>
    <t>C1918</t>
  </si>
  <si>
    <t>C1919</t>
  </si>
  <si>
    <t>C1920</t>
  </si>
  <si>
    <t>C1921</t>
  </si>
  <si>
    <t>C1922</t>
  </si>
  <si>
    <t>C1923</t>
  </si>
  <si>
    <t>C1924</t>
  </si>
  <si>
    <t>C1925</t>
  </si>
  <si>
    <t>C1926</t>
  </si>
  <si>
    <t>C1927</t>
  </si>
  <si>
    <t>C1928</t>
  </si>
  <si>
    <t>C1929</t>
  </si>
  <si>
    <t>C1930</t>
  </si>
  <si>
    <t>C1931</t>
  </si>
  <si>
    <t>C1932</t>
  </si>
  <si>
    <t>C1933</t>
  </si>
  <si>
    <t>C1934</t>
  </si>
  <si>
    <t>C1935</t>
  </si>
  <si>
    <t>C1936</t>
  </si>
  <si>
    <t>C1937</t>
  </si>
  <si>
    <t>C1938</t>
  </si>
  <si>
    <t>C1939</t>
  </si>
  <si>
    <t>C1940</t>
  </si>
  <si>
    <t>C1941</t>
  </si>
  <si>
    <t>C1942</t>
  </si>
  <si>
    <t>C1943</t>
  </si>
  <si>
    <t>C1944</t>
  </si>
  <si>
    <t>C1945</t>
  </si>
  <si>
    <t>C1946</t>
  </si>
  <si>
    <t>C1947</t>
  </si>
  <si>
    <t>C1948</t>
  </si>
  <si>
    <t>C1949</t>
  </si>
  <si>
    <t>C1950</t>
  </si>
  <si>
    <t>C1951</t>
  </si>
  <si>
    <t>C1952</t>
  </si>
  <si>
    <t>C1953</t>
  </si>
  <si>
    <t>C1954</t>
  </si>
  <si>
    <t>C1955</t>
  </si>
  <si>
    <t>C1956</t>
  </si>
  <si>
    <t>C1957</t>
  </si>
  <si>
    <t>C1958</t>
  </si>
  <si>
    <t>C1959</t>
  </si>
  <si>
    <t>C1960</t>
  </si>
  <si>
    <t>C1961</t>
  </si>
  <si>
    <t>C1962</t>
  </si>
  <si>
    <t>C1963</t>
  </si>
  <si>
    <t>C1964</t>
  </si>
  <si>
    <t>C1965</t>
  </si>
  <si>
    <t>C1966</t>
  </si>
  <si>
    <t>C1967</t>
  </si>
  <si>
    <t>C1968</t>
  </si>
  <si>
    <t>C1969</t>
  </si>
  <si>
    <t>C1970</t>
  </si>
  <si>
    <t>C1971</t>
  </si>
  <si>
    <t>C1972</t>
  </si>
  <si>
    <t>C1973</t>
  </si>
  <si>
    <t>C1974</t>
  </si>
  <si>
    <t>C1975</t>
  </si>
  <si>
    <t>C1976</t>
  </si>
  <si>
    <t>C1977</t>
  </si>
  <si>
    <t>C1978</t>
  </si>
  <si>
    <t>C1979</t>
  </si>
  <si>
    <t>C1980</t>
  </si>
  <si>
    <t>C1981</t>
  </si>
  <si>
    <t>C1982</t>
  </si>
  <si>
    <t>C1983</t>
  </si>
  <si>
    <t>C1984</t>
  </si>
  <si>
    <t>C1985</t>
  </si>
  <si>
    <t>C1986</t>
  </si>
  <si>
    <t>C1987</t>
  </si>
  <si>
    <t>C1988</t>
  </si>
  <si>
    <t>C1989</t>
  </si>
  <si>
    <t>C1990</t>
  </si>
  <si>
    <t>C1991</t>
  </si>
  <si>
    <t>C1992</t>
  </si>
  <si>
    <t>C1993</t>
  </si>
  <si>
    <t>C1994</t>
  </si>
  <si>
    <t>C1995</t>
  </si>
  <si>
    <t>C1996</t>
  </si>
  <si>
    <t>C1997</t>
  </si>
  <si>
    <t>C1998</t>
  </si>
  <si>
    <t>C1999</t>
  </si>
  <si>
    <t>Male</t>
  </si>
  <si>
    <t>Female</t>
  </si>
  <si>
    <t>Employee_ID</t>
  </si>
  <si>
    <t>Name</t>
  </si>
  <si>
    <t>Role</t>
  </si>
  <si>
    <t>Sales_Target</t>
  </si>
  <si>
    <t>Sales_Achieved</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</si>
  <si>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</si>
  <si>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</si>
  <si>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</si>
  <si>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</si>
  <si>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</si>
  <si>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</si>
  <si>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</si>
  <si>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</si>
  <si>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</si>
  <si>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</si>
  <si>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</si>
  <si>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</si>
  <si>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</si>
  <si>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</si>
  <si>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</si>
  <si>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</si>
  <si>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</si>
  <si>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</si>
  <si>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</si>
  <si>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</si>
  <si>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</si>
  <si>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</si>
  <si>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</si>
  <si>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</si>
  <si>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</si>
  <si>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</si>
  <si>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</si>
  <si>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</si>
  <si>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</si>
  <si>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</si>
  <si>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</si>
  <si>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</si>
  <si>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</si>
  <si>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</si>
  <si>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</si>
  <si>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</si>
  <si>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</si>
  <si>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</si>
  <si>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</si>
  <si>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</si>
  <si>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</si>
  <si>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</si>
  <si>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</si>
  <si>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</si>
  <si>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</si>
  <si>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</si>
  <si>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</si>
  <si>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</si>
  <si>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</si>
  <si>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</si>
  <si>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</si>
  <si>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</si>
  <si>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</si>
  <si>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</si>
  <si>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</si>
  <si>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</si>
  <si>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</si>
  <si>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</si>
  <si>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</si>
  <si>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</si>
  <si>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</si>
  <si>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</si>
  <si>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</si>
  <si>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</si>
  <si>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</si>
  <si>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</si>
  <si>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</si>
  <si>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E167</t>
  </si>
  <si>
    <t>E168</t>
  </si>
  <si>
    <t>E169</t>
  </si>
  <si>
    <t>E170</t>
  </si>
  <si>
    <t>E171</t>
  </si>
  <si>
    <t>E172</t>
  </si>
  <si>
    <t>E173</t>
  </si>
  <si>
    <t>E174</t>
  </si>
  <si>
    <t>E175</t>
  </si>
  <si>
    <t>E176</t>
  </si>
  <si>
    <t>E177</t>
  </si>
  <si>
    <t>E178</t>
  </si>
  <si>
    <t>E179</t>
  </si>
  <si>
    <t>E180</t>
  </si>
  <si>
    <t>E181</t>
  </si>
  <si>
    <t>E182</t>
  </si>
  <si>
    <t>E183</t>
  </si>
  <si>
    <t>E184</t>
  </si>
  <si>
    <t>E185</t>
  </si>
  <si>
    <t>E186</t>
  </si>
  <si>
    <t>E187</t>
  </si>
  <si>
    <t>E188</t>
  </si>
  <si>
    <t>E189</t>
  </si>
  <si>
    <t>E190</t>
  </si>
  <si>
    <t>E191</t>
  </si>
  <si>
    <t>E192</t>
  </si>
  <si>
    <t>E193</t>
  </si>
  <si>
    <t>E194</t>
  </si>
  <si>
    <t>E195</t>
  </si>
  <si>
    <t>E196</t>
  </si>
  <si>
    <t>E197</t>
  </si>
  <si>
    <t>E198</t>
  </si>
  <si>
    <t>E199</t>
  </si>
  <si>
    <t>E200</t>
  </si>
  <si>
    <t>E201</t>
  </si>
  <si>
    <t>E202</t>
  </si>
  <si>
    <t>E203</t>
  </si>
  <si>
    <t>E204</t>
  </si>
  <si>
    <t>E205</t>
  </si>
  <si>
    <t>E206</t>
  </si>
  <si>
    <t>E207</t>
  </si>
  <si>
    <t>E208</t>
  </si>
  <si>
    <t>E209</t>
  </si>
  <si>
    <t>E210</t>
  </si>
  <si>
    <t>E211</t>
  </si>
  <si>
    <t>E212</t>
  </si>
  <si>
    <t>E213</t>
  </si>
  <si>
    <t>E214</t>
  </si>
  <si>
    <t>E215</t>
  </si>
  <si>
    <t>E216</t>
  </si>
  <si>
    <t>E217</t>
  </si>
  <si>
    <t>E218</t>
  </si>
  <si>
    <t>E219</t>
  </si>
  <si>
    <t>E220</t>
  </si>
  <si>
    <t>E221</t>
  </si>
  <si>
    <t>E222</t>
  </si>
  <si>
    <t>E223</t>
  </si>
  <si>
    <t>E224</t>
  </si>
  <si>
    <t>E225</t>
  </si>
  <si>
    <t>E226</t>
  </si>
  <si>
    <t>E227</t>
  </si>
  <si>
    <t>E228</t>
  </si>
  <si>
    <t>E229</t>
  </si>
  <si>
    <t>E230</t>
  </si>
  <si>
    <t>E231</t>
  </si>
  <si>
    <t>E232</t>
  </si>
  <si>
    <t>E233</t>
  </si>
  <si>
    <t>E234</t>
  </si>
  <si>
    <t>E235</t>
  </si>
  <si>
    <t>E236</t>
  </si>
  <si>
    <t>E237</t>
  </si>
  <si>
    <t>E238</t>
  </si>
  <si>
    <t>E239</t>
  </si>
  <si>
    <t>E240</t>
  </si>
  <si>
    <t>E241</t>
  </si>
  <si>
    <t>E242</t>
  </si>
  <si>
    <t>E243</t>
  </si>
  <si>
    <t>E244</t>
  </si>
  <si>
    <t>E245</t>
  </si>
  <si>
    <t>E246</t>
  </si>
  <si>
    <t>E247</t>
  </si>
  <si>
    <t>E248</t>
  </si>
  <si>
    <t>E249</t>
  </si>
  <si>
    <t>E250</t>
  </si>
  <si>
    <t>E251</t>
  </si>
  <si>
    <t>E252</t>
  </si>
  <si>
    <t>E253</t>
  </si>
  <si>
    <t>E254</t>
  </si>
  <si>
    <t>E255</t>
  </si>
  <si>
    <t>E256</t>
  </si>
  <si>
    <t>E257</t>
  </si>
  <si>
    <t>E258</t>
  </si>
  <si>
    <t>E259</t>
  </si>
  <si>
    <t>E260</t>
  </si>
  <si>
    <t>E261</t>
  </si>
  <si>
    <t>E262</t>
  </si>
  <si>
    <t>E263</t>
  </si>
  <si>
    <t>E264</t>
  </si>
  <si>
    <t>E265</t>
  </si>
  <si>
    <t>E266</t>
  </si>
  <si>
    <t>E267</t>
  </si>
  <si>
    <t>E268</t>
  </si>
  <si>
    <t>E269</t>
  </si>
  <si>
    <t>E270</t>
  </si>
  <si>
    <t>E271</t>
  </si>
  <si>
    <t>E272</t>
  </si>
  <si>
    <t>E273</t>
  </si>
  <si>
    <t>E274</t>
  </si>
  <si>
    <t>E275</t>
  </si>
  <si>
    <t>E276</t>
  </si>
  <si>
    <t>E277</t>
  </si>
  <si>
    <t>E278</t>
  </si>
  <si>
    <t>E279</t>
  </si>
  <si>
    <t>E280</t>
  </si>
  <si>
    <t>E281</t>
  </si>
  <si>
    <t>E282</t>
  </si>
  <si>
    <t>E283</t>
  </si>
  <si>
    <t>E284</t>
  </si>
  <si>
    <t>E285</t>
  </si>
  <si>
    <t>E286</t>
  </si>
  <si>
    <t>E287</t>
  </si>
  <si>
    <t>E288</t>
  </si>
  <si>
    <t>E289</t>
  </si>
  <si>
    <t>E290</t>
  </si>
  <si>
    <t>E291</t>
  </si>
  <si>
    <t>E292</t>
  </si>
  <si>
    <t>E293</t>
  </si>
  <si>
    <t>E294</t>
  </si>
  <si>
    <t>E295</t>
  </si>
  <si>
    <t>E296</t>
  </si>
  <si>
    <t>E297</t>
  </si>
  <si>
    <t>E298</t>
  </si>
  <si>
    <t>E299</t>
  </si>
  <si>
    <t>E300</t>
  </si>
  <si>
    <t>E301</t>
  </si>
  <si>
    <t>E302</t>
  </si>
  <si>
    <t>E303</t>
  </si>
  <si>
    <t>E304</t>
  </si>
  <si>
    <t>E305</t>
  </si>
  <si>
    <t>E306</t>
  </si>
  <si>
    <t>E307</t>
  </si>
  <si>
    <t>E308</t>
  </si>
  <si>
    <t>E309</t>
  </si>
  <si>
    <t>E310</t>
  </si>
  <si>
    <t>E311</t>
  </si>
  <si>
    <t>E312</t>
  </si>
  <si>
    <t>E313</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</si>
  <si>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</si>
  <si>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</si>
  <si>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</si>
  <si>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</si>
  <si>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</si>
  <si>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</si>
  <si>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</si>
  <si>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</si>
  <si>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</si>
  <si>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</si>
  <si>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</si>
  <si>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</si>
  <si>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</si>
  <si>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</si>
  <si>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</si>
  <si>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</si>
  <si>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</si>
  <si>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</si>
  <si>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</si>
  <si>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</si>
  <si>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</si>
  <si>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</si>
  <si>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</si>
  <si>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</si>
  <si>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</si>
  <si>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</si>
  <si>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</si>
  <si>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</si>
  <si>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E342</t>
  </si>
  <si>
    <t>E343</t>
  </si>
  <si>
    <t>E344</t>
  </si>
  <si>
    <t>E345</t>
  </si>
  <si>
    <t>E346</t>
  </si>
  <si>
    <t>E347</t>
  </si>
  <si>
    <t>E348</t>
  </si>
  <si>
    <t>E349</t>
  </si>
  <si>
    <t>E350</t>
  </si>
  <si>
    <t>E351</t>
  </si>
  <si>
    <t>E352</t>
  </si>
  <si>
    <t>E353</t>
  </si>
  <si>
    <t>E354</t>
  </si>
  <si>
    <t>E355</t>
  </si>
  <si>
    <t>E356</t>
  </si>
  <si>
    <t>E357</t>
  </si>
  <si>
    <t>E358</t>
  </si>
  <si>
    <t>E359</t>
  </si>
  <si>
    <t>E360</t>
  </si>
  <si>
    <t>E361</t>
  </si>
  <si>
    <t>E362</t>
  </si>
  <si>
    <t>E363</t>
  </si>
  <si>
    <t>E364</t>
  </si>
  <si>
    <t>E365</t>
  </si>
  <si>
    <t>E366</t>
  </si>
  <si>
    <t>E367</t>
  </si>
  <si>
    <t>E368</t>
  </si>
  <si>
    <t>E369</t>
  </si>
  <si>
    <t>E370</t>
  </si>
  <si>
    <t>E371</t>
  </si>
  <si>
    <t>E372</t>
  </si>
  <si>
    <t>E373</t>
  </si>
  <si>
    <t>E374</t>
  </si>
  <si>
    <t>E375</t>
  </si>
  <si>
    <t>E376</t>
  </si>
  <si>
    <t>E377</t>
  </si>
  <si>
    <t>E378</t>
  </si>
  <si>
    <t>E379</t>
  </si>
  <si>
    <t>E380</t>
  </si>
  <si>
    <t>E381</t>
  </si>
  <si>
    <t>E382</t>
  </si>
  <si>
    <t>E383</t>
  </si>
  <si>
    <t>E384</t>
  </si>
  <si>
    <t>E385</t>
  </si>
  <si>
    <t>E386</t>
  </si>
  <si>
    <t>E387</t>
  </si>
  <si>
    <t>E388</t>
  </si>
  <si>
    <t>E389</t>
  </si>
  <si>
    <t>E390</t>
  </si>
  <si>
    <t>E391</t>
  </si>
  <si>
    <t>E392</t>
  </si>
  <si>
    <t>E393</t>
  </si>
  <si>
    <t>E394</t>
  </si>
  <si>
    <t>E395</t>
  </si>
  <si>
    <t>E396</t>
  </si>
  <si>
    <t>E397</t>
  </si>
  <si>
    <t>E398</t>
  </si>
  <si>
    <t>E399</t>
  </si>
  <si>
    <t>E400</t>
  </si>
  <si>
    <t>E401</t>
  </si>
  <si>
    <t>E402</t>
  </si>
  <si>
    <t>E403</t>
  </si>
  <si>
    <t>E404</t>
  </si>
  <si>
    <t>E405</t>
  </si>
  <si>
    <t>E406</t>
  </si>
  <si>
    <t>E407</t>
  </si>
  <si>
    <t>E408</t>
  </si>
  <si>
    <t>E409</t>
  </si>
  <si>
    <t>E410</t>
  </si>
  <si>
    <t>E411</t>
  </si>
  <si>
    <t>E412</t>
  </si>
  <si>
    <t>E413</t>
  </si>
  <si>
    <t>E414</t>
  </si>
  <si>
    <t>E415</t>
  </si>
  <si>
    <t>E416</t>
  </si>
  <si>
    <t>E417</t>
  </si>
  <si>
    <t>E418</t>
  </si>
  <si>
    <t>E419</t>
  </si>
  <si>
    <t>E420</t>
  </si>
  <si>
    <t>E421</t>
  </si>
  <si>
    <t>E422</t>
  </si>
  <si>
    <t>E423</t>
  </si>
  <si>
    <t>E424</t>
  </si>
  <si>
    <t>E425</t>
  </si>
  <si>
    <t>E426</t>
  </si>
  <si>
    <t>E427</t>
  </si>
  <si>
    <t>E428</t>
  </si>
  <si>
    <t>E429</t>
  </si>
  <si>
    <t>E430</t>
  </si>
  <si>
    <t>E431</t>
  </si>
  <si>
    <t>E432</t>
  </si>
  <si>
    <t>E433</t>
  </si>
  <si>
    <t>E434</t>
  </si>
  <si>
    <t>E435</t>
  </si>
  <si>
    <t>E436</t>
  </si>
  <si>
    <t>E437</t>
  </si>
  <si>
    <t>E438</t>
  </si>
  <si>
    <t>E439</t>
  </si>
  <si>
    <t>E440</t>
  </si>
  <si>
    <t>E441</t>
  </si>
  <si>
    <t>E442</t>
  </si>
  <si>
    <t>E443</t>
  </si>
  <si>
    <t>E444</t>
  </si>
  <si>
    <t>E445</t>
  </si>
  <si>
    <t>E446</t>
  </si>
  <si>
    <t>E447</t>
  </si>
  <si>
    <t>E448</t>
  </si>
  <si>
    <t>E449</t>
  </si>
  <si>
    <t>E450</t>
  </si>
  <si>
    <t>E451</t>
  </si>
  <si>
    <t>E452</t>
  </si>
  <si>
    <t>E453</t>
  </si>
  <si>
    <t>E454</t>
  </si>
  <si>
    <t>E455</t>
  </si>
  <si>
    <t>E456</t>
  </si>
  <si>
    <t>E457</t>
  </si>
  <si>
    <t>E458</t>
  </si>
  <si>
    <t>E459</t>
  </si>
  <si>
    <t>E460</t>
  </si>
  <si>
    <t>E461</t>
  </si>
  <si>
    <t>E462</t>
  </si>
  <si>
    <t>E463</t>
  </si>
  <si>
    <t>E464</t>
  </si>
  <si>
    <t>E465</t>
  </si>
  <si>
    <t>E466</t>
  </si>
  <si>
    <t>E467</t>
  </si>
  <si>
    <t>E468</t>
  </si>
  <si>
    <t>E469</t>
  </si>
  <si>
    <t>E470</t>
  </si>
  <si>
    <t>E471</t>
  </si>
  <si>
    <t>E472</t>
  </si>
  <si>
    <t>E473</t>
  </si>
  <si>
    <t>E474</t>
  </si>
  <si>
    <t>E475</t>
  </si>
  <si>
    <t>E476</t>
  </si>
  <si>
    <t>E477</t>
  </si>
  <si>
    <t>E478</t>
  </si>
  <si>
    <t>E479</t>
  </si>
  <si>
    <t>E480</t>
  </si>
  <si>
    <t>E481</t>
  </si>
  <si>
    <t>E482</t>
  </si>
  <si>
    <t>E483</t>
  </si>
  <si>
    <t>E484</t>
  </si>
  <si>
    <t>E485</t>
  </si>
  <si>
    <t>E486</t>
  </si>
  <si>
    <t>E487</t>
  </si>
  <si>
    <t>E488</t>
  </si>
  <si>
    <t>E489</t>
  </si>
  <si>
    <t>E490</t>
  </si>
  <si>
    <t>E491</t>
  </si>
  <si>
    <t>E492</t>
  </si>
  <si>
    <t>E493</t>
  </si>
  <si>
    <t>E494</t>
  </si>
  <si>
    <t>E495</t>
  </si>
  <si>
    <t>E496</t>
  </si>
  <si>
    <t>E497</t>
  </si>
  <si>
    <t>E498</t>
  </si>
  <si>
    <t>E499</t>
  </si>
  <si>
    <t>E500</t>
  </si>
  <si>
    <t>E501</t>
  </si>
  <si>
    <t>E502</t>
  </si>
  <si>
    <t>E503</t>
  </si>
  <si>
    <t>E504</t>
  </si>
  <si>
    <t>E505</t>
  </si>
  <si>
    <t>E506</t>
  </si>
  <si>
    <t>E507</t>
  </si>
  <si>
    <t>E508</t>
  </si>
  <si>
    <t>E509</t>
  </si>
  <si>
    <t>E510</t>
  </si>
  <si>
    <t>E511</t>
  </si>
  <si>
    <t>E512</t>
  </si>
  <si>
    <t>E513</t>
  </si>
  <si>
    <t>E514</t>
  </si>
  <si>
    <t>E515</t>
  </si>
  <si>
    <t>E516</t>
  </si>
  <si>
    <t>E517</t>
  </si>
  <si>
    <t>E518</t>
  </si>
  <si>
    <t>E519</t>
  </si>
  <si>
    <t>E520</t>
  </si>
  <si>
    <t>E521</t>
  </si>
  <si>
    <t>E522</t>
  </si>
  <si>
    <t>E523</t>
  </si>
  <si>
    <t>E524</t>
  </si>
  <si>
    <t>E525</t>
  </si>
  <si>
    <t>E526</t>
  </si>
  <si>
    <t>E527</t>
  </si>
  <si>
    <t>E528</t>
  </si>
  <si>
    <t>E529</t>
  </si>
  <si>
    <t>E530</t>
  </si>
  <si>
    <t>E531</t>
  </si>
  <si>
    <t>E532</t>
  </si>
  <si>
    <t>E533</t>
  </si>
  <si>
    <t>E534</t>
  </si>
  <si>
    <t>E535</t>
  </si>
  <si>
    <t>E536</t>
  </si>
  <si>
    <t>E537</t>
  </si>
  <si>
    <t>E538</t>
  </si>
  <si>
    <t>E539</t>
  </si>
  <si>
    <t>E540</t>
  </si>
  <si>
    <t>E541</t>
  </si>
  <si>
    <t>E542</t>
  </si>
  <si>
    <t>E543</t>
  </si>
  <si>
    <t>E544</t>
  </si>
  <si>
    <t>E545</t>
  </si>
  <si>
    <t>E546</t>
  </si>
  <si>
    <t>E547</t>
  </si>
  <si>
    <t>E548</t>
  </si>
  <si>
    <t>E549</t>
  </si>
  <si>
    <t>E550</t>
  </si>
  <si>
    <t>E551</t>
  </si>
  <si>
    <t>E552</t>
  </si>
  <si>
    <t>E553</t>
  </si>
  <si>
    <t>E554</t>
  </si>
  <si>
    <t>E555</t>
  </si>
  <si>
    <t>E556</t>
  </si>
  <si>
    <t>E557</t>
  </si>
  <si>
    <t>E558</t>
  </si>
  <si>
    <t>E559</t>
  </si>
  <si>
    <t>E560</t>
  </si>
  <si>
    <t>E561</t>
  </si>
  <si>
    <t>E562</t>
  </si>
  <si>
    <t>E563</t>
  </si>
  <si>
    <t>E564</t>
  </si>
  <si>
    <t>E565</t>
  </si>
  <si>
    <t>E566</t>
  </si>
  <si>
    <t>E567</t>
  </si>
  <si>
    <t>E568</t>
  </si>
  <si>
    <t>E569</t>
  </si>
  <si>
    <t>E570</t>
  </si>
  <si>
    <t>E571</t>
  </si>
  <si>
    <t>E572</t>
  </si>
  <si>
    <t>E573</t>
  </si>
  <si>
    <t>E574</t>
  </si>
  <si>
    <t>E575</t>
  </si>
  <si>
    <t>E576</t>
  </si>
  <si>
    <t>E577</t>
  </si>
  <si>
    <t>E578</t>
  </si>
  <si>
    <t>E579</t>
  </si>
  <si>
    <t>E580</t>
  </si>
  <si>
    <t>E581</t>
  </si>
  <si>
    <t>E582</t>
  </si>
  <si>
    <t>E583</t>
  </si>
  <si>
    <t>E584</t>
  </si>
  <si>
    <t>E585</t>
  </si>
  <si>
    <t>E586</t>
  </si>
  <si>
    <t>E587</t>
  </si>
  <si>
    <t>E588</t>
  </si>
  <si>
    <t>E589</t>
  </si>
  <si>
    <t>E590</t>
  </si>
  <si>
    <t>E591</t>
  </si>
  <si>
    <t>E592</t>
  </si>
  <si>
    <t>E593</t>
  </si>
  <si>
    <t>E594</t>
  </si>
  <si>
    <t>E595</t>
  </si>
  <si>
    <t>E596</t>
  </si>
  <si>
    <t>E597</t>
  </si>
  <si>
    <t>E598</t>
  </si>
  <si>
    <t>E599</t>
  </si>
  <si>
    <t>E600</t>
  </si>
  <si>
    <t>E601</t>
  </si>
  <si>
    <t>E602</t>
  </si>
  <si>
    <t>E603</t>
  </si>
  <si>
    <t>E604</t>
  </si>
  <si>
    <t>E605</t>
  </si>
  <si>
    <t>E606</t>
  </si>
  <si>
    <t>E607</t>
  </si>
  <si>
    <t>E608</t>
  </si>
  <si>
    <t>E609</t>
  </si>
  <si>
    <t>E610</t>
  </si>
  <si>
    <t>E611</t>
  </si>
  <si>
    <t>E612</t>
  </si>
  <si>
    <t>E613</t>
  </si>
  <si>
    <t>E614</t>
  </si>
  <si>
    <t>E615</t>
  </si>
  <si>
    <t>E616</t>
  </si>
  <si>
    <t>E617</t>
  </si>
  <si>
    <t>E618</t>
  </si>
  <si>
    <t>E619</t>
  </si>
  <si>
    <t>E620</t>
  </si>
  <si>
    <t>E621</t>
  </si>
  <si>
    <t>E622</t>
  </si>
  <si>
    <t>E623</t>
  </si>
  <si>
    <t>E624</t>
  </si>
  <si>
    <t>E625</t>
  </si>
  <si>
    <t>E626</t>
  </si>
  <si>
    <t>E627</t>
  </si>
  <si>
    <t>E628</t>
  </si>
  <si>
    <t>E629</t>
  </si>
  <si>
    <t>E630</t>
  </si>
  <si>
    <t>E631</t>
  </si>
  <si>
    <t>E632</t>
  </si>
  <si>
    <t>E633</t>
  </si>
  <si>
    <t>E634</t>
  </si>
  <si>
    <t>E635</t>
  </si>
  <si>
    <t>E636</t>
  </si>
  <si>
    <t>E637</t>
  </si>
  <si>
    <t>E638</t>
  </si>
  <si>
    <t>E639</t>
  </si>
  <si>
    <t>E640</t>
  </si>
  <si>
    <t>E641</t>
  </si>
  <si>
    <t>E642</t>
  </si>
  <si>
    <t>E643</t>
  </si>
  <si>
    <t>E644</t>
  </si>
  <si>
    <t>E645</t>
  </si>
  <si>
    <t>E646</t>
  </si>
  <si>
    <t>E647</t>
  </si>
  <si>
    <t>E648</t>
  </si>
  <si>
    <t>E649</t>
  </si>
  <si>
    <t>E650</t>
  </si>
  <si>
    <t>E651</t>
  </si>
  <si>
    <t>E652</t>
  </si>
  <si>
    <t>E653</t>
  </si>
  <si>
    <t>E654</t>
  </si>
  <si>
    <t>E655</t>
  </si>
  <si>
    <t>E656</t>
  </si>
  <si>
    <t>E657</t>
  </si>
  <si>
    <t>E658</t>
  </si>
  <si>
    <t>E659</t>
  </si>
  <si>
    <t>E660</t>
  </si>
  <si>
    <t>E661</t>
  </si>
  <si>
    <t>E662</t>
  </si>
  <si>
    <t>E663</t>
  </si>
  <si>
    <t>E664</t>
  </si>
  <si>
    <t>E665</t>
  </si>
  <si>
    <t>E666</t>
  </si>
  <si>
    <t>E667</t>
  </si>
  <si>
    <t>E668</t>
  </si>
  <si>
    <t>E669</t>
  </si>
  <si>
    <t>E670</t>
  </si>
  <si>
    <t>E671</t>
  </si>
  <si>
    <t>E672</t>
  </si>
  <si>
    <t>E673</t>
  </si>
  <si>
    <t>E674</t>
  </si>
  <si>
    <t>E675</t>
  </si>
  <si>
    <t>E676</t>
  </si>
  <si>
    <t>E677</t>
  </si>
  <si>
    <t>E678</t>
  </si>
  <si>
    <t>E679</t>
  </si>
  <si>
    <t>E680</t>
  </si>
  <si>
    <t>E681</t>
  </si>
  <si>
    <t>E682</t>
  </si>
  <si>
    <t>E683</t>
  </si>
  <si>
    <t>E684</t>
  </si>
  <si>
    <t>E685</t>
  </si>
  <si>
    <t>E686</t>
  </si>
  <si>
    <t>E687</t>
  </si>
  <si>
    <t>E688</t>
  </si>
  <si>
    <t>E689</t>
  </si>
  <si>
    <t>E690</t>
  </si>
  <si>
    <t>E691</t>
  </si>
  <si>
    <t>E692</t>
  </si>
  <si>
    <t>E693</t>
  </si>
  <si>
    <t>E694</t>
  </si>
  <si>
    <t>E695</t>
  </si>
  <si>
    <t>E696</t>
  </si>
  <si>
    <t>E697</t>
  </si>
  <si>
    <t>E698</t>
  </si>
  <si>
    <t>E699</t>
  </si>
  <si>
    <t>E700</t>
  </si>
  <si>
    <t>E701</t>
  </si>
  <si>
    <t>E702</t>
  </si>
  <si>
    <t>E703</t>
  </si>
  <si>
    <t>E704</t>
  </si>
  <si>
    <t>E705</t>
  </si>
  <si>
    <t>E706</t>
  </si>
  <si>
    <t>E707</t>
  </si>
  <si>
    <t>E708</t>
  </si>
  <si>
    <t>E709</t>
  </si>
  <si>
    <t>E710</t>
  </si>
  <si>
    <t>E711</t>
  </si>
  <si>
    <t>E712</t>
  </si>
  <si>
    <t>E713</t>
  </si>
  <si>
    <t>E714</t>
  </si>
  <si>
    <t>E715</t>
  </si>
  <si>
    <t>E716</t>
  </si>
  <si>
    <t>E717</t>
  </si>
  <si>
    <t>E718</t>
  </si>
  <si>
    <t>E719</t>
  </si>
  <si>
    <t>E720</t>
  </si>
  <si>
    <t>E721</t>
  </si>
  <si>
    <t>E722</t>
  </si>
  <si>
    <t>E723</t>
  </si>
  <si>
    <t>E724</t>
  </si>
  <si>
    <t>E725</t>
  </si>
  <si>
    <t>E726</t>
  </si>
  <si>
    <t>E727</t>
  </si>
  <si>
    <t>E728</t>
  </si>
  <si>
    <t>E729</t>
  </si>
  <si>
    <t>E730</t>
  </si>
  <si>
    <t>E731</t>
  </si>
  <si>
    <t>E732</t>
  </si>
  <si>
    <t>E733</t>
  </si>
  <si>
    <t>E734</t>
  </si>
  <si>
    <t>E735</t>
  </si>
  <si>
    <t>E736</t>
  </si>
  <si>
    <t>E737</t>
  </si>
  <si>
    <t>E738</t>
  </si>
  <si>
    <t>E739</t>
  </si>
  <si>
    <t>E740</t>
  </si>
  <si>
    <t>E741</t>
  </si>
  <si>
    <t>E742</t>
  </si>
  <si>
    <t>E743</t>
  </si>
  <si>
    <t>E744</t>
  </si>
  <si>
    <t>E745</t>
  </si>
  <si>
    <t>E746</t>
  </si>
  <si>
    <t>E747</t>
  </si>
  <si>
    <t>E748</t>
  </si>
  <si>
    <t>E749</t>
  </si>
  <si>
    <t>E750</t>
  </si>
  <si>
    <t>E751</t>
  </si>
  <si>
    <t>E752</t>
  </si>
  <si>
    <t>E753</t>
  </si>
  <si>
    <t>E754</t>
  </si>
  <si>
    <t>E755</t>
  </si>
  <si>
    <t>E756</t>
  </si>
  <si>
    <t>E757</t>
  </si>
  <si>
    <t>E758</t>
  </si>
  <si>
    <t>E759</t>
  </si>
  <si>
    <t>E760</t>
  </si>
  <si>
    <t>E761</t>
  </si>
  <si>
    <t>E762</t>
  </si>
  <si>
    <t>E763</t>
  </si>
  <si>
    <t>E764</t>
  </si>
  <si>
    <t>E765</t>
  </si>
  <si>
    <t>E766</t>
  </si>
  <si>
    <t>E767</t>
  </si>
  <si>
    <t>E768</t>
  </si>
  <si>
    <t>E769</t>
  </si>
  <si>
    <t>E770</t>
  </si>
  <si>
    <t>E771</t>
  </si>
  <si>
    <t>E772</t>
  </si>
  <si>
    <t>E773</t>
  </si>
  <si>
    <t>E774</t>
  </si>
  <si>
    <t>E775</t>
  </si>
  <si>
    <t>E776</t>
  </si>
  <si>
    <t>E777</t>
  </si>
  <si>
    <t>E778</t>
  </si>
  <si>
    <t>E779</t>
  </si>
  <si>
    <t>E780</t>
  </si>
  <si>
    <t>E781</t>
  </si>
  <si>
    <t>E782</t>
  </si>
  <si>
    <t>E783</t>
  </si>
  <si>
    <t>E784</t>
  </si>
  <si>
    <t>E785</t>
  </si>
  <si>
    <t>E786</t>
  </si>
  <si>
    <t>E787</t>
  </si>
  <si>
    <t>E788</t>
  </si>
  <si>
    <t>E789</t>
  </si>
  <si>
    <t>E790</t>
  </si>
  <si>
    <t>E791</t>
  </si>
  <si>
    <t>E792</t>
  </si>
  <si>
    <t>E793</t>
  </si>
  <si>
    <t>E794</t>
  </si>
  <si>
    <t>E795</t>
  </si>
  <si>
    <t>E796</t>
  </si>
  <si>
    <t>E797</t>
  </si>
  <si>
    <t>E798</t>
  </si>
  <si>
    <t>E799</t>
  </si>
  <si>
    <t>E800</t>
  </si>
  <si>
    <t>E801</t>
  </si>
  <si>
    <t>E802</t>
  </si>
  <si>
    <t>E803</t>
  </si>
  <si>
    <t>E804</t>
  </si>
  <si>
    <t>E805</t>
  </si>
  <si>
    <t>E806</t>
  </si>
  <si>
    <t>E807</t>
  </si>
  <si>
    <t>E808</t>
  </si>
  <si>
    <t>E809</t>
  </si>
  <si>
    <t>E810</t>
  </si>
  <si>
    <t>E811</t>
  </si>
  <si>
    <t>E812</t>
  </si>
  <si>
    <t>E813</t>
  </si>
  <si>
    <t>E814</t>
  </si>
  <si>
    <t>E815</t>
  </si>
  <si>
    <t>E816</t>
  </si>
  <si>
    <t>E817</t>
  </si>
  <si>
    <t>E818</t>
  </si>
  <si>
    <t>E819</t>
  </si>
  <si>
    <t>E820</t>
  </si>
  <si>
    <t>E821</t>
  </si>
  <si>
    <t>E822</t>
  </si>
  <si>
    <t>E823</t>
  </si>
  <si>
    <t>E824</t>
  </si>
  <si>
    <t>E825</t>
  </si>
  <si>
    <t>E826</t>
  </si>
  <si>
    <t>E827</t>
  </si>
  <si>
    <t>E828</t>
  </si>
  <si>
    <t>E829</t>
  </si>
  <si>
    <t>E830</t>
  </si>
  <si>
    <t>E831</t>
  </si>
  <si>
    <t>E832</t>
  </si>
  <si>
    <t>E833</t>
  </si>
  <si>
    <t>E834</t>
  </si>
  <si>
    <t>E835</t>
  </si>
  <si>
    <t>E836</t>
  </si>
  <si>
    <t>E837</t>
  </si>
  <si>
    <t>E838</t>
  </si>
  <si>
    <t>E839</t>
  </si>
  <si>
    <t>E840</t>
  </si>
  <si>
    <t>E841</t>
  </si>
  <si>
    <t>E842</t>
  </si>
  <si>
    <t>E843</t>
  </si>
  <si>
    <t>E844</t>
  </si>
  <si>
    <t>E845</t>
  </si>
  <si>
    <t>E846</t>
  </si>
  <si>
    <t>E847</t>
  </si>
  <si>
    <t>E848</t>
  </si>
  <si>
    <t>E849</t>
  </si>
  <si>
    <t>E850</t>
  </si>
  <si>
    <t>E851</t>
  </si>
  <si>
    <t>E852</t>
  </si>
  <si>
    <t>E853</t>
  </si>
  <si>
    <t>E854</t>
  </si>
  <si>
    <t>E855</t>
  </si>
  <si>
    <t>E856</t>
  </si>
  <si>
    <t>E857</t>
  </si>
  <si>
    <t>E858</t>
  </si>
  <si>
    <t>E859</t>
  </si>
  <si>
    <t>E860</t>
  </si>
  <si>
    <t>E861</t>
  </si>
  <si>
    <t>E862</t>
  </si>
  <si>
    <t>E863</t>
  </si>
  <si>
    <t>E864</t>
  </si>
  <si>
    <t>E865</t>
  </si>
  <si>
    <t>E866</t>
  </si>
  <si>
    <t>E867</t>
  </si>
  <si>
    <t>E868</t>
  </si>
  <si>
    <t>E869</t>
  </si>
  <si>
    <t>E870</t>
  </si>
  <si>
    <t>E871</t>
  </si>
  <si>
    <t>E872</t>
  </si>
  <si>
    <t>E873</t>
  </si>
  <si>
    <t>E874</t>
  </si>
  <si>
    <t>E875</t>
  </si>
  <si>
    <t>E876</t>
  </si>
  <si>
    <t>E877</t>
  </si>
  <si>
    <t>E878</t>
  </si>
  <si>
    <t>E879</t>
  </si>
  <si>
    <t>E880</t>
  </si>
  <si>
    <t>E881</t>
  </si>
  <si>
    <t>E882</t>
  </si>
  <si>
    <t>E883</t>
  </si>
  <si>
    <t>E884</t>
  </si>
  <si>
    <t>E885</t>
  </si>
  <si>
    <t>E886</t>
  </si>
  <si>
    <t>E887</t>
  </si>
  <si>
    <t>E888</t>
  </si>
  <si>
    <t>E889</t>
  </si>
  <si>
    <t>E890</t>
  </si>
  <si>
    <t>E891</t>
  </si>
  <si>
    <t>E892</t>
  </si>
  <si>
    <t>E893</t>
  </si>
  <si>
    <t>E894</t>
  </si>
  <si>
    <t>E895</t>
  </si>
  <si>
    <t>E896</t>
  </si>
  <si>
    <t>E897</t>
  </si>
  <si>
    <t>E898</t>
  </si>
  <si>
    <t>E899</t>
  </si>
  <si>
    <t>E900</t>
  </si>
  <si>
    <t>E901</t>
  </si>
  <si>
    <t>E902</t>
  </si>
  <si>
    <t>E903</t>
  </si>
  <si>
    <t>E904</t>
  </si>
  <si>
    <t>E905</t>
  </si>
  <si>
    <t>E906</t>
  </si>
  <si>
    <t>E907</t>
  </si>
  <si>
    <t>E908</t>
  </si>
  <si>
    <t>E909</t>
  </si>
  <si>
    <t>E910</t>
  </si>
  <si>
    <t>E911</t>
  </si>
  <si>
    <t>E912</t>
  </si>
  <si>
    <t>E913</t>
  </si>
  <si>
    <t>E914</t>
  </si>
  <si>
    <t>E915</t>
  </si>
  <si>
    <t>E916</t>
  </si>
  <si>
    <t>E917</t>
  </si>
  <si>
    <t>E918</t>
  </si>
  <si>
    <t>E919</t>
  </si>
  <si>
    <t>E920</t>
  </si>
  <si>
    <t>E921</t>
  </si>
  <si>
    <t>E922</t>
  </si>
  <si>
    <t>E923</t>
  </si>
  <si>
    <t>E924</t>
  </si>
  <si>
    <t>E925</t>
  </si>
  <si>
    <t>E926</t>
  </si>
  <si>
    <t>E927</t>
  </si>
  <si>
    <t>E928</t>
  </si>
  <si>
    <t>E929</t>
  </si>
  <si>
    <t>E930</t>
  </si>
  <si>
    <t>E931</t>
  </si>
  <si>
    <t>E932</t>
  </si>
  <si>
    <t>E933</t>
  </si>
  <si>
    <t>E934</t>
  </si>
  <si>
    <t>E935</t>
  </si>
  <si>
    <t>E936</t>
  </si>
  <si>
    <t>E937</t>
  </si>
  <si>
    <t>E938</t>
  </si>
  <si>
    <t>E939</t>
  </si>
  <si>
    <t>E940</t>
  </si>
  <si>
    <t>E941</t>
  </si>
  <si>
    <t>E942</t>
  </si>
  <si>
    <t>E943</t>
  </si>
  <si>
    <t>E944</t>
  </si>
  <si>
    <t>E945</t>
  </si>
  <si>
    <t>E946</t>
  </si>
  <si>
    <t>E947</t>
  </si>
  <si>
    <t>E948</t>
  </si>
  <si>
    <t>E949</t>
  </si>
  <si>
    <t>E950</t>
  </si>
  <si>
    <t>E951</t>
  </si>
  <si>
    <t>E952</t>
  </si>
  <si>
    <t>E953</t>
  </si>
  <si>
    <t>E954</t>
  </si>
  <si>
    <t>E955</t>
  </si>
  <si>
    <t>E956</t>
  </si>
  <si>
    <t>E957</t>
  </si>
  <si>
    <t>E958</t>
  </si>
  <si>
    <t>E959</t>
  </si>
  <si>
    <t>E960</t>
  </si>
  <si>
    <t>E961</t>
  </si>
  <si>
    <t>E962</t>
  </si>
  <si>
    <t>E963</t>
  </si>
  <si>
    <t>E964</t>
  </si>
  <si>
    <t>E965</t>
  </si>
  <si>
    <t>E966</t>
  </si>
  <si>
    <t>E967</t>
  </si>
  <si>
    <t>E968</t>
  </si>
  <si>
    <t>E969</t>
  </si>
  <si>
    <t>E970</t>
  </si>
  <si>
    <t>E971</t>
  </si>
  <si>
    <t>E972</t>
  </si>
  <si>
    <t>E973</t>
  </si>
  <si>
    <t>E974</t>
  </si>
  <si>
    <t>E975</t>
  </si>
  <si>
    <t>E976</t>
  </si>
  <si>
    <t>E977</t>
  </si>
  <si>
    <t>E978</t>
  </si>
  <si>
    <t>E979</t>
  </si>
  <si>
    <t>E980</t>
  </si>
  <si>
    <t>E981</t>
  </si>
  <si>
    <t>E982</t>
  </si>
  <si>
    <t>E983</t>
  </si>
  <si>
    <t>E984</t>
  </si>
  <si>
    <t>E985</t>
  </si>
  <si>
    <t>E986</t>
  </si>
  <si>
    <t>E987</t>
  </si>
  <si>
    <t>E988</t>
  </si>
  <si>
    <t>E989</t>
  </si>
  <si>
    <t>E990</t>
  </si>
  <si>
    <t>E991</t>
  </si>
  <si>
    <t>E992</t>
  </si>
  <si>
    <t>E993</t>
  </si>
  <si>
    <t>E994</t>
  </si>
  <si>
    <t>E995</t>
  </si>
  <si>
    <t>E996</t>
  </si>
  <si>
    <t>E997</t>
  </si>
  <si>
    <t>E998</t>
  </si>
  <si>
    <t>E999</t>
  </si>
  <si>
    <t>E1000</t>
  </si>
  <si>
    <t>E1001</t>
  </si>
  <si>
    <t>E1002</t>
  </si>
  <si>
    <t>E1003</t>
  </si>
  <si>
    <t>E1004</t>
  </si>
  <si>
    <t>E1005</t>
  </si>
  <si>
    <t>E1006</t>
  </si>
  <si>
    <t>E1007</t>
  </si>
  <si>
    <t>E1008</t>
  </si>
  <si>
    <t>E1009</t>
  </si>
  <si>
    <t>E1010</t>
  </si>
  <si>
    <t>E1011</t>
  </si>
  <si>
    <t>E1012</t>
  </si>
  <si>
    <t>E1013</t>
  </si>
  <si>
    <t>E1014</t>
  </si>
  <si>
    <t>E1015</t>
  </si>
  <si>
    <t>E1016</t>
  </si>
  <si>
    <t>E1017</t>
  </si>
  <si>
    <t>E1018</t>
  </si>
  <si>
    <t>E1019</t>
  </si>
  <si>
    <t>E1020</t>
  </si>
  <si>
    <t>E1021</t>
  </si>
  <si>
    <t>E1022</t>
  </si>
  <si>
    <t>E1023</t>
  </si>
  <si>
    <t>E1024</t>
  </si>
  <si>
    <t>E1025</t>
  </si>
  <si>
    <t>E1026</t>
  </si>
  <si>
    <t>E1027</t>
  </si>
  <si>
    <t>E1028</t>
  </si>
  <si>
    <t>E1029</t>
  </si>
  <si>
    <t>E1030</t>
  </si>
  <si>
    <t>E1031</t>
  </si>
  <si>
    <t>E1032</t>
  </si>
  <si>
    <t>E1033</t>
  </si>
  <si>
    <t>E1034</t>
  </si>
  <si>
    <t>E1035</t>
  </si>
  <si>
    <t>E1036</t>
  </si>
  <si>
    <t>E1037</t>
  </si>
  <si>
    <t>E1038</t>
  </si>
  <si>
    <t>E1039</t>
  </si>
  <si>
    <t>E1040</t>
  </si>
  <si>
    <t>E1041</t>
  </si>
  <si>
    <t>E1042</t>
  </si>
  <si>
    <t>E1043</t>
  </si>
  <si>
    <t>E1044</t>
  </si>
  <si>
    <t>E1045</t>
  </si>
  <si>
    <t>E1046</t>
  </si>
  <si>
    <t>E1047</t>
  </si>
  <si>
    <t>E1048</t>
  </si>
  <si>
    <t>E1049</t>
  </si>
  <si>
    <t>E1050</t>
  </si>
  <si>
    <t>E1051</t>
  </si>
  <si>
    <t>E1052</t>
  </si>
  <si>
    <t>E1053</t>
  </si>
  <si>
    <t>E1054</t>
  </si>
  <si>
    <t>E1055</t>
  </si>
  <si>
    <t>E1056</t>
  </si>
  <si>
    <t>E1057</t>
  </si>
  <si>
    <t>E1058</t>
  </si>
  <si>
    <t>E1059</t>
  </si>
  <si>
    <t>E1060</t>
  </si>
  <si>
    <t>E1061</t>
  </si>
  <si>
    <t>E1062</t>
  </si>
  <si>
    <t>E1063</t>
  </si>
  <si>
    <t>E1064</t>
  </si>
  <si>
    <t>E1065</t>
  </si>
  <si>
    <t>E1066</t>
  </si>
  <si>
    <t>E1067</t>
  </si>
  <si>
    <t>E1068</t>
  </si>
  <si>
    <t>E1069</t>
  </si>
  <si>
    <t>E1070</t>
  </si>
  <si>
    <t>E1071</t>
  </si>
  <si>
    <t>E1072</t>
  </si>
  <si>
    <t>E1073</t>
  </si>
  <si>
    <t>E1074</t>
  </si>
  <si>
    <t>E1075</t>
  </si>
  <si>
    <t>E1076</t>
  </si>
  <si>
    <t>E1077</t>
  </si>
  <si>
    <t>E1078</t>
  </si>
  <si>
    <t>E1079</t>
  </si>
  <si>
    <t>E1080</t>
  </si>
  <si>
    <t>E1081</t>
  </si>
  <si>
    <t>E1082</t>
  </si>
  <si>
    <t>E1083</t>
  </si>
  <si>
    <t>E1084</t>
  </si>
  <si>
    <t>E1085</t>
  </si>
  <si>
    <t>E1086</t>
  </si>
  <si>
    <t>E1087</t>
  </si>
  <si>
    <t>E1088</t>
  </si>
  <si>
    <t>E1089</t>
  </si>
  <si>
    <t>E1090</t>
  </si>
  <si>
    <t>E1091</t>
  </si>
  <si>
    <t>E1092</t>
  </si>
  <si>
    <t>E1093</t>
  </si>
  <si>
    <t>E1094</t>
  </si>
  <si>
    <t>E1095</t>
  </si>
  <si>
    <t>E1096</t>
  </si>
  <si>
    <t>E1097</t>
  </si>
  <si>
    <t>E1098</t>
  </si>
  <si>
    <t>E1099</t>
  </si>
  <si>
    <t>Isabella King</t>
  </si>
  <si>
    <t>William Lewis</t>
  </si>
  <si>
    <t>Elizabeth Jackson</t>
  </si>
  <si>
    <t>William Thomas</t>
  </si>
  <si>
    <t>John Walker</t>
  </si>
  <si>
    <t>Olivia King</t>
  </si>
  <si>
    <t>Emily Anderson</t>
  </si>
  <si>
    <t>Daniel Clark</t>
  </si>
  <si>
    <t>Daniel Scott</t>
  </si>
  <si>
    <t>Jessica Harris</t>
  </si>
  <si>
    <t>Linda King</t>
  </si>
  <si>
    <t>Isabella Anderson</t>
  </si>
  <si>
    <t>Elizabeth White</t>
  </si>
  <si>
    <t>Laura Lee</t>
  </si>
  <si>
    <t>James Young</t>
  </si>
  <si>
    <t>Sophia Taylor</t>
  </si>
  <si>
    <t>Laura Lewis</t>
  </si>
  <si>
    <t>Matthew Brown</t>
  </si>
  <si>
    <t>William Harris</t>
  </si>
  <si>
    <t>Isabella Green</t>
  </si>
  <si>
    <t>Sophia Smith</t>
  </si>
  <si>
    <t>Matthew Hall</t>
  </si>
  <si>
    <t>Matthew Johnson</t>
  </si>
  <si>
    <t>William White</t>
  </si>
  <si>
    <t>Isabella Scott</t>
  </si>
  <si>
    <t>Sophia Johnson</t>
  </si>
  <si>
    <t>Linda Lee</t>
  </si>
  <si>
    <t>Jacob Lee</t>
  </si>
  <si>
    <t>Elizabeth Lewis</t>
  </si>
  <si>
    <t>Megan Lee</t>
  </si>
  <si>
    <t>Jessica Scott</t>
  </si>
  <si>
    <t>Sophia Allen</t>
  </si>
  <si>
    <t>Laura Walker</t>
  </si>
  <si>
    <t>Ryan Johnson</t>
  </si>
  <si>
    <t>Jacob Allen</t>
  </si>
  <si>
    <t>Linda Lewis</t>
  </si>
  <si>
    <t>Jacob Brown</t>
  </si>
  <si>
    <t>Sarah Young</t>
  </si>
  <si>
    <t>Daniel Hall</t>
  </si>
  <si>
    <t>Laura Hall</t>
  </si>
  <si>
    <t>Elizabeth Allen</t>
  </si>
  <si>
    <t>Robert Johnson</t>
  </si>
  <si>
    <t>Robert Scott</t>
  </si>
  <si>
    <t>Olivia Martin</t>
  </si>
  <si>
    <t>Michael Allen</t>
  </si>
  <si>
    <t>Megan Smith</t>
  </si>
  <si>
    <t>Megan Jackson</t>
  </si>
  <si>
    <t>Olivia Harris</t>
  </si>
  <si>
    <t>Laura Jackson</t>
  </si>
  <si>
    <t>Emily Lewis</t>
  </si>
  <si>
    <t>William Jackson</t>
  </si>
  <si>
    <t>Ryan King</t>
  </si>
  <si>
    <t>Megan Clark</t>
  </si>
  <si>
    <t>Isabella Clark</t>
  </si>
  <si>
    <t>Daniel Brown</t>
  </si>
  <si>
    <t>James Lewis</t>
  </si>
  <si>
    <t>Laura Martin</t>
  </si>
  <si>
    <t>Emily King</t>
  </si>
  <si>
    <t>Jessica White</t>
  </si>
  <si>
    <t>Megan Lewis</t>
  </si>
  <si>
    <t>John Johnson</t>
  </si>
  <si>
    <t>William Green</t>
  </si>
  <si>
    <t>John Lewis</t>
  </si>
  <si>
    <t>Olivia Hall</t>
  </si>
  <si>
    <t>David Jackson</t>
  </si>
  <si>
    <t>Laura Clark</t>
  </si>
  <si>
    <t>Olivia Jackson</t>
  </si>
  <si>
    <t>Emily White</t>
  </si>
  <si>
    <t>Laura Scott</t>
  </si>
  <si>
    <t>David Harris</t>
  </si>
  <si>
    <t>Jacob Thomas</t>
  </si>
  <si>
    <t>Isabella Brown</t>
  </si>
  <si>
    <t>Elizabeth Johnson</t>
  </si>
  <si>
    <t>Jessica Johnson</t>
  </si>
  <si>
    <t>Jacob Anderson</t>
  </si>
  <si>
    <t>Laura Brown</t>
  </si>
  <si>
    <t>Matthew Jackson</t>
  </si>
  <si>
    <t>James Scott</t>
  </si>
  <si>
    <t>Matthew White</t>
  </si>
  <si>
    <t>Laura Taylor</t>
  </si>
  <si>
    <t>John Smith</t>
  </si>
  <si>
    <t>Elizabeth Taylor</t>
  </si>
  <si>
    <t>Megan Young</t>
  </si>
  <si>
    <t>Megan Johnson</t>
  </si>
  <si>
    <t>Jacob Martin</t>
  </si>
  <si>
    <t>Michael White</t>
  </si>
  <si>
    <t>David Walker</t>
  </si>
  <si>
    <t>Olivia Young</t>
  </si>
  <si>
    <t>Ryan Thomas</t>
  </si>
  <si>
    <t>Jacob Clark</t>
  </si>
  <si>
    <t>Megan Green</t>
  </si>
  <si>
    <t>Ryan Harris</t>
  </si>
  <si>
    <t>Olivia Brown</t>
  </si>
  <si>
    <t>Jessica Clark</t>
  </si>
  <si>
    <t>Daniel Martin</t>
  </si>
  <si>
    <t>Michael Jackson</t>
  </si>
  <si>
    <t>Emily Jackson</t>
  </si>
  <si>
    <t>Elizabeth Harris</t>
  </si>
  <si>
    <t>Linda Harris</t>
  </si>
  <si>
    <t>William Allen</t>
  </si>
  <si>
    <t>Emily Johnson</t>
  </si>
  <si>
    <t>Robert Lewis</t>
  </si>
  <si>
    <t>Laura Green</t>
  </si>
  <si>
    <t>Michael Brown</t>
  </si>
  <si>
    <t>Daniel White</t>
  </si>
  <si>
    <t>Jessica Smith</t>
  </si>
  <si>
    <t>John Martin</t>
  </si>
  <si>
    <t>Robert White</t>
  </si>
  <si>
    <t>Sophia Brown</t>
  </si>
  <si>
    <t>Isabella Hall</t>
  </si>
  <si>
    <t>Olivia Thomas</t>
  </si>
  <si>
    <t>Isabella Jackson</t>
  </si>
  <si>
    <t>Ryan Walker</t>
  </si>
  <si>
    <t>Daniel Lewis</t>
  </si>
  <si>
    <t>David Brown</t>
  </si>
  <si>
    <t>Sarah Smith</t>
  </si>
  <si>
    <t>Michael Clark</t>
  </si>
  <si>
    <t>Daniel Anderson</t>
  </si>
  <si>
    <t>Elizabeth Green</t>
  </si>
  <si>
    <t>David King</t>
  </si>
  <si>
    <t>Emily Walker</t>
  </si>
  <si>
    <t>John Green</t>
  </si>
  <si>
    <t>Matthew Green</t>
  </si>
  <si>
    <t>Robert King</t>
  </si>
  <si>
    <t>Linda Martin</t>
  </si>
  <si>
    <t>Jacob Johnson</t>
  </si>
  <si>
    <t>Matthew King</t>
  </si>
  <si>
    <t>David Martin</t>
  </si>
  <si>
    <t>Ryan Taylor</t>
  </si>
  <si>
    <t>Megan Hall</t>
  </si>
  <si>
    <t>Daniel Smith</t>
  </si>
  <si>
    <t>Jacob Harris</t>
  </si>
  <si>
    <t>Laura King</t>
  </si>
  <si>
    <t>Jessica Lee</t>
  </si>
  <si>
    <t>David Taylor</t>
  </si>
  <si>
    <t>Ryan Martin</t>
  </si>
  <si>
    <t>Megan Walker</t>
  </si>
  <si>
    <t>Isabella Smith</t>
  </si>
  <si>
    <t>Jessica Taylor</t>
  </si>
  <si>
    <t>Olivia Green</t>
  </si>
  <si>
    <t>Emily Allen</t>
  </si>
  <si>
    <t>Laura Anderson</t>
  </si>
  <si>
    <t>Sarah Allen</t>
  </si>
  <si>
    <t>Megan Taylor</t>
  </si>
  <si>
    <t>Michael Johnson</t>
  </si>
  <si>
    <t>Sarah Lee</t>
  </si>
  <si>
    <t>Michael Smith</t>
  </si>
  <si>
    <t>Megan Brown</t>
  </si>
  <si>
    <t>William Johnson</t>
  </si>
  <si>
    <t>Isabella Thomas</t>
  </si>
  <si>
    <t>Emily Harris</t>
  </si>
  <si>
    <t>David Hall</t>
  </si>
  <si>
    <t>David Green</t>
  </si>
  <si>
    <t>Matthew Harris</t>
  </si>
  <si>
    <t>Jessica King</t>
  </si>
  <si>
    <t>James Jackson</t>
  </si>
  <si>
    <t>Matthew Walker</t>
  </si>
  <si>
    <t>Robert Young</t>
  </si>
  <si>
    <t>Elizabeth Anderson</t>
  </si>
  <si>
    <t>Laura Allen</t>
  </si>
  <si>
    <t>David White</t>
  </si>
  <si>
    <t>Michael Lee</t>
  </si>
  <si>
    <t>David Young</t>
  </si>
  <si>
    <t>Jacob Jackson</t>
  </si>
  <si>
    <t>Robert Thomas</t>
  </si>
  <si>
    <t>Jessica Thomas</t>
  </si>
  <si>
    <t>Megan Allen</t>
  </si>
  <si>
    <t>Sophia Hall</t>
  </si>
  <si>
    <t>Sarah Walker</t>
  </si>
  <si>
    <t>Emily Hall</t>
  </si>
  <si>
    <t>Linda Clark</t>
  </si>
  <si>
    <t>Michael Taylor</t>
  </si>
  <si>
    <t>Ryan Hall</t>
  </si>
  <si>
    <t>Jacob Smith</t>
  </si>
  <si>
    <t>Ryan Allen</t>
  </si>
  <si>
    <t>Michael King</t>
  </si>
  <si>
    <t>David Smith</t>
  </si>
  <si>
    <t>David Thomas</t>
  </si>
  <si>
    <t>William Lee</t>
  </si>
  <si>
    <t>James Taylor</t>
  </si>
  <si>
    <t>Sophia Martin</t>
  </si>
  <si>
    <t>John Harris</t>
  </si>
  <si>
    <t>Jessica Hall</t>
  </si>
  <si>
    <t>Olivia White</t>
  </si>
  <si>
    <t>Robert Smith</t>
  </si>
  <si>
    <t>Ryan Green</t>
  </si>
  <si>
    <t>Laura Thomas</t>
  </si>
  <si>
    <t>John Thomas</t>
  </si>
  <si>
    <t>Daniel Thomas</t>
  </si>
  <si>
    <t>Elizabeth Martin</t>
  </si>
  <si>
    <t>Isabella Johnson</t>
  </si>
  <si>
    <t>Sophia King</t>
  </si>
  <si>
    <t>Elizabeth Young</t>
  </si>
  <si>
    <t>Elizabeth Lee</t>
  </si>
  <si>
    <t>Jessica Lewis</t>
  </si>
  <si>
    <t>William Smith</t>
  </si>
  <si>
    <t>Linda Brown</t>
  </si>
  <si>
    <t>Robert Anderson</t>
  </si>
  <si>
    <t>Megan Harris</t>
  </si>
  <si>
    <t>David Allen</t>
  </si>
  <si>
    <t>Isabella White</t>
  </si>
  <si>
    <t>Linda Thomas</t>
  </si>
  <si>
    <t>Sophia Thomas</t>
  </si>
  <si>
    <t>David Scott</t>
  </si>
  <si>
    <t>John Clark</t>
  </si>
  <si>
    <t>Matthew Lewis</t>
  </si>
  <si>
    <t>James Allen</t>
  </si>
  <si>
    <t>Elizabeth Hall</t>
  </si>
  <si>
    <t>Emily Young</t>
  </si>
  <si>
    <t>Olivia Lee</t>
  </si>
  <si>
    <t>William Young</t>
  </si>
  <si>
    <t>James Green</t>
  </si>
  <si>
    <t>Matthew Young</t>
  </si>
  <si>
    <t>Matthew Anderson</t>
  </si>
  <si>
    <t>Michael Hall</t>
  </si>
  <si>
    <t>Matthew Thomas</t>
  </si>
  <si>
    <t>Jacob Lewis</t>
  </si>
  <si>
    <t>Michael Green</t>
  </si>
  <si>
    <t>Elizabeth Scott</t>
  </si>
  <si>
    <t>Matthew Clark</t>
  </si>
  <si>
    <t>Jacob White</t>
  </si>
  <si>
    <t>Robert Allen</t>
  </si>
  <si>
    <t>Sarah Lewis</t>
  </si>
  <si>
    <t>Sarah Thomas</t>
  </si>
  <si>
    <t>James Johnson</t>
  </si>
  <si>
    <t>Isabella Allen</t>
  </si>
  <si>
    <t>John Anderson</t>
  </si>
  <si>
    <t>David Lee</t>
  </si>
  <si>
    <t>Elizabeth Brown</t>
  </si>
  <si>
    <t>Sarah Martin</t>
  </si>
  <si>
    <t>Megan King</t>
  </si>
  <si>
    <t>Isabella Lee</t>
  </si>
  <si>
    <t>Sarah Johnson</t>
  </si>
  <si>
    <t>James King</t>
  </si>
  <si>
    <t>Isabella Taylor</t>
  </si>
  <si>
    <t>Sarah White</t>
  </si>
  <si>
    <t>Sarah Taylor</t>
  </si>
  <si>
    <t>Olivia Walker</t>
  </si>
  <si>
    <t>Sophia Jackson</t>
  </si>
  <si>
    <t>John Lee</t>
  </si>
  <si>
    <t>James Harris</t>
  </si>
  <si>
    <t>Laura Young</t>
  </si>
  <si>
    <t>John Jackson</t>
  </si>
  <si>
    <t>Jessica Allen</t>
  </si>
  <si>
    <t>Sarah Anderson</t>
  </si>
  <si>
    <t>Linda Green</t>
  </si>
  <si>
    <t>John Scott</t>
  </si>
  <si>
    <t>Megan White</t>
  </si>
  <si>
    <t>Robert Hall</t>
  </si>
  <si>
    <t>James Brown</t>
  </si>
  <si>
    <t>James White</t>
  </si>
  <si>
    <t>David Lewis</t>
  </si>
  <si>
    <t>Laura White</t>
  </si>
  <si>
    <t>Daniel Taylor</t>
  </si>
  <si>
    <t>William Anderson</t>
  </si>
  <si>
    <t>Michael Walker</t>
  </si>
  <si>
    <t>Jessica Anderson</t>
  </si>
  <si>
    <t>John White</t>
  </si>
  <si>
    <t>Elizabeth Walker</t>
  </si>
  <si>
    <t>Olivia Allen</t>
  </si>
  <si>
    <t>Michael Martin</t>
  </si>
  <si>
    <t>Sarah Clark</t>
  </si>
  <si>
    <t>James Anderson</t>
  </si>
  <si>
    <t>Laura Smith</t>
  </si>
  <si>
    <t>Emily Taylor</t>
  </si>
  <si>
    <t>Olivia Taylor</t>
  </si>
  <si>
    <t>David Johnson</t>
  </si>
  <si>
    <t>Megan Martin</t>
  </si>
  <si>
    <t>Megan Scott</t>
  </si>
  <si>
    <t>Elizabeth Smith</t>
  </si>
  <si>
    <t>Olivia Smith</t>
  </si>
  <si>
    <t>Jessica Brown</t>
  </si>
  <si>
    <t>Jacob Taylor</t>
  </si>
  <si>
    <t>Matthew Allen</t>
  </si>
  <si>
    <t>David Anderson</t>
  </si>
  <si>
    <t>Jessica Young</t>
  </si>
  <si>
    <t>Linda Taylor</t>
  </si>
  <si>
    <t>Olivia Johnson</t>
  </si>
  <si>
    <t>Emily Smith</t>
  </si>
  <si>
    <t>David Clark</t>
  </si>
  <si>
    <t>Laura Johnson</t>
  </si>
  <si>
    <t>Sophia Harris</t>
  </si>
  <si>
    <t>Elizabeth Clark</t>
  </si>
  <si>
    <t>Elizabeth King</t>
  </si>
  <si>
    <t>Jacob Hall</t>
  </si>
  <si>
    <t>James Smith</t>
  </si>
  <si>
    <t>Linda Allen</t>
  </si>
  <si>
    <t>Elizabeth Thomas</t>
  </si>
  <si>
    <t>William Hall</t>
  </si>
  <si>
    <t>Sophia Anderson</t>
  </si>
  <si>
    <t>Matthew Taylor</t>
  </si>
  <si>
    <t>Michael Lewis</t>
  </si>
  <si>
    <t>Emily Scott</t>
  </si>
  <si>
    <t>Matthew Scott</t>
  </si>
  <si>
    <t>Daniel Jackson</t>
  </si>
  <si>
    <t>Sophia Lewis</t>
  </si>
  <si>
    <t>Michael Harris</t>
  </si>
  <si>
    <t>Linda Walker</t>
  </si>
  <si>
    <t>Emily Green</t>
  </si>
  <si>
    <t>Jessica Martin</t>
  </si>
  <si>
    <t>John Young</t>
  </si>
  <si>
    <t>Sarah Harris</t>
  </si>
  <si>
    <t>Ryan Jackson</t>
  </si>
  <si>
    <t>Jacob King</t>
  </si>
  <si>
    <t>Isabella Harris</t>
  </si>
  <si>
    <t>Jacob Green</t>
  </si>
  <si>
    <t>Sarah King</t>
  </si>
  <si>
    <t>Robert Taylor</t>
  </si>
  <si>
    <t>Emily Thomas</t>
  </si>
  <si>
    <t>John Hall</t>
  </si>
  <si>
    <t>Megan Anderson</t>
  </si>
  <si>
    <t>Sarah Jackson</t>
  </si>
  <si>
    <t>William Scott</t>
  </si>
  <si>
    <t>Michael Young</t>
  </si>
  <si>
    <t>Isabella Walker</t>
  </si>
  <si>
    <t>Robert Green</t>
  </si>
  <si>
    <t>Ryan Anderson</t>
  </si>
  <si>
    <t>Michael Thomas</t>
  </si>
  <si>
    <t>William Clark</t>
  </si>
  <si>
    <t>James Hall</t>
  </si>
  <si>
    <t>John Allen</t>
  </si>
  <si>
    <t>Emily Brown</t>
  </si>
  <si>
    <t>Jessica Jackson</t>
  </si>
  <si>
    <t>Emily Lee</t>
  </si>
  <si>
    <t>Sarah Hall</t>
  </si>
  <si>
    <t>Ryan Scott</t>
  </si>
  <si>
    <t>William King</t>
  </si>
  <si>
    <t>William Brown</t>
  </si>
  <si>
    <t>Daniel Green</t>
  </si>
  <si>
    <t>Matthew Smith</t>
  </si>
  <si>
    <t>Sophia Clark</t>
  </si>
  <si>
    <t>Linda Anderson</t>
  </si>
  <si>
    <t>Jessica Walker</t>
  </si>
  <si>
    <t>William Taylor</t>
  </si>
  <si>
    <t>John Brown</t>
  </si>
  <si>
    <t>Olivia Scott</t>
  </si>
  <si>
    <t>James Clark</t>
  </si>
  <si>
    <t>Sophia Lee</t>
  </si>
  <si>
    <t>John King</t>
  </si>
  <si>
    <t>Sophia Scott</t>
  </si>
  <si>
    <t>Linda White</t>
  </si>
  <si>
    <t>Linda Johnson</t>
  </si>
  <si>
    <t>William Walker</t>
  </si>
  <si>
    <t>Ryan Young</t>
  </si>
  <si>
    <t>Olivia Lewis</t>
  </si>
  <si>
    <t>Daniel Johnson</t>
  </si>
  <si>
    <t>James Walker</t>
  </si>
  <si>
    <t>William Martin</t>
  </si>
  <si>
    <t>Robert Martin</t>
  </si>
  <si>
    <t>Jacob Young</t>
  </si>
  <si>
    <t>Ryan Lewis</t>
  </si>
  <si>
    <t>Sarah Brown</t>
  </si>
  <si>
    <t>Daniel Young</t>
  </si>
  <si>
    <t>Ryan Clark</t>
  </si>
  <si>
    <t>Linda Jackson</t>
  </si>
  <si>
    <t>Sophia Walker</t>
  </si>
  <si>
    <t>Isabella Young</t>
  </si>
  <si>
    <t>Ryan Brown</t>
  </si>
  <si>
    <t>Jessica Green</t>
  </si>
  <si>
    <t>Megan Thomas</t>
  </si>
  <si>
    <t>James Lee</t>
  </si>
  <si>
    <t>Daniel Walker</t>
  </si>
  <si>
    <t>Daniel Harris</t>
  </si>
  <si>
    <t>Robert Brown</t>
  </si>
  <si>
    <t>Ryan Lee</t>
  </si>
  <si>
    <t>Jacob Scott</t>
  </si>
  <si>
    <t>Manager</t>
  </si>
  <si>
    <t>Barista</t>
  </si>
  <si>
    <t>Waiter</t>
  </si>
  <si>
    <t>Stock_Item</t>
  </si>
  <si>
    <t>Current_Stock</t>
  </si>
  <si>
    <t>Tea Bags</t>
  </si>
  <si>
    <t>Croissant Dough</t>
  </si>
  <si>
    <t>Sandwich Bread</t>
  </si>
  <si>
    <t>Muffin Mix</t>
  </si>
  <si>
    <t>Juice Concentrate</t>
  </si>
  <si>
    <t>Feedback_ID</t>
  </si>
  <si>
    <t>Sentiment</t>
  </si>
  <si>
    <t>Comment</t>
  </si>
  <si>
    <t>Rating</t>
  </si>
  <si>
    <t>F1000</t>
  </si>
  <si>
    <t>F1001</t>
  </si>
  <si>
    <t>F1002</t>
  </si>
  <si>
    <t>F1003</t>
  </si>
  <si>
    <t>F1004</t>
  </si>
  <si>
    <t>F1005</t>
  </si>
  <si>
    <t>F1006</t>
  </si>
  <si>
    <t>F1007</t>
  </si>
  <si>
    <t>F1008</t>
  </si>
  <si>
    <t>F1009</t>
  </si>
  <si>
    <t>F1010</t>
  </si>
  <si>
    <t>F1011</t>
  </si>
  <si>
    <t>F1012</t>
  </si>
  <si>
    <t>F1013</t>
  </si>
  <si>
    <t>F1014</t>
  </si>
  <si>
    <t>F1015</t>
  </si>
  <si>
    <t>F1016</t>
  </si>
  <si>
    <t>F1017</t>
  </si>
  <si>
    <t>F1018</t>
  </si>
  <si>
    <t>F1019</t>
  </si>
  <si>
    <t>F1020</t>
  </si>
  <si>
    <t>F1021</t>
  </si>
  <si>
    <t>F1022</t>
  </si>
  <si>
    <t>F1023</t>
  </si>
  <si>
    <t>F1024</t>
  </si>
  <si>
    <t>F1025</t>
  </si>
  <si>
    <t>F1026</t>
  </si>
  <si>
    <t>F1027</t>
  </si>
  <si>
    <t>F1028</t>
  </si>
  <si>
    <t>F1029</t>
  </si>
  <si>
    <t>F1030</t>
  </si>
  <si>
    <t>F1031</t>
  </si>
  <si>
    <t>F1032</t>
  </si>
  <si>
    <t>F1033</t>
  </si>
  <si>
    <t>F1034</t>
  </si>
  <si>
    <t>F1035</t>
  </si>
  <si>
    <t>F1036</t>
  </si>
  <si>
    <t>F1037</t>
  </si>
  <si>
    <t>F1038</t>
  </si>
  <si>
    <t>F1039</t>
  </si>
  <si>
    <t>F1040</t>
  </si>
  <si>
    <t>F1041</t>
  </si>
  <si>
    <t>F1042</t>
  </si>
  <si>
    <t>F1043</t>
  </si>
  <si>
    <t>F1044</t>
  </si>
  <si>
    <t>F1045</t>
  </si>
  <si>
    <t>F1046</t>
  </si>
  <si>
    <t>F1047</t>
  </si>
  <si>
    <t>F1048</t>
  </si>
  <si>
    <t>F1049</t>
  </si>
  <si>
    <t>F1050</t>
  </si>
  <si>
    <t>F1051</t>
  </si>
  <si>
    <t>F1052</t>
  </si>
  <si>
    <t>F1053</t>
  </si>
  <si>
    <t>F1054</t>
  </si>
  <si>
    <t>F1055</t>
  </si>
  <si>
    <t>F1056</t>
  </si>
  <si>
    <t>F1057</t>
  </si>
  <si>
    <t>F1058</t>
  </si>
  <si>
    <t>F1059</t>
  </si>
  <si>
    <t>F1060</t>
  </si>
  <si>
    <t>F1061</t>
  </si>
  <si>
    <t>F1062</t>
  </si>
  <si>
    <t>F1063</t>
  </si>
  <si>
    <t>F1064</t>
  </si>
  <si>
    <t>F1065</t>
  </si>
  <si>
    <t>F1066</t>
  </si>
  <si>
    <t>F1067</t>
  </si>
  <si>
    <t>F1068</t>
  </si>
  <si>
    <t>F1069</t>
  </si>
  <si>
    <t>F1070</t>
  </si>
  <si>
    <t>F1071</t>
  </si>
  <si>
    <t>F1072</t>
  </si>
  <si>
    <t>F1073</t>
  </si>
  <si>
    <t>F1074</t>
  </si>
  <si>
    <t>F1075</t>
  </si>
  <si>
    <t>F1076</t>
  </si>
  <si>
    <t>F1077</t>
  </si>
  <si>
    <t>F1078</t>
  </si>
  <si>
    <t>F1079</t>
  </si>
  <si>
    <t>F1080</t>
  </si>
  <si>
    <t>F1081</t>
  </si>
  <si>
    <t>F1082</t>
  </si>
  <si>
    <t>F1083</t>
  </si>
  <si>
    <t>F1084</t>
  </si>
  <si>
    <t>F1085</t>
  </si>
  <si>
    <t>F1086</t>
  </si>
  <si>
    <t>F1087</t>
  </si>
  <si>
    <t>F1088</t>
  </si>
  <si>
    <t>F1089</t>
  </si>
  <si>
    <t>F1090</t>
  </si>
  <si>
    <t>F1091</t>
  </si>
  <si>
    <t>F1092</t>
  </si>
  <si>
    <t>F1093</t>
  </si>
  <si>
    <t>F1094</t>
  </si>
  <si>
    <t>F1095</t>
  </si>
  <si>
    <t>F1096</t>
  </si>
  <si>
    <t>F1097</t>
  </si>
  <si>
    <t>F1098</t>
  </si>
  <si>
    <t>F1099</t>
  </si>
  <si>
    <t>F1100</t>
  </si>
  <si>
    <t>F1101</t>
  </si>
  <si>
    <t>F1102</t>
  </si>
  <si>
    <t>F1103</t>
  </si>
  <si>
    <t>F1104</t>
  </si>
  <si>
    <t>F1105</t>
  </si>
  <si>
    <t>F1106</t>
  </si>
  <si>
    <t>F1107</t>
  </si>
  <si>
    <t>F1108</t>
  </si>
  <si>
    <t>F1109</t>
  </si>
  <si>
    <t>F1110</t>
  </si>
  <si>
    <t>F1111</t>
  </si>
  <si>
    <t>F1112</t>
  </si>
  <si>
    <t>F1113</t>
  </si>
  <si>
    <t>F1114</t>
  </si>
  <si>
    <t>F1115</t>
  </si>
  <si>
    <t>F1116</t>
  </si>
  <si>
    <t>F1117</t>
  </si>
  <si>
    <t>F1118</t>
  </si>
  <si>
    <t>F1119</t>
  </si>
  <si>
    <t>F1120</t>
  </si>
  <si>
    <t>F1121</t>
  </si>
  <si>
    <t>F1122</t>
  </si>
  <si>
    <t>F1123</t>
  </si>
  <si>
    <t>F1124</t>
  </si>
  <si>
    <t>F1125</t>
  </si>
  <si>
    <t>F1126</t>
  </si>
  <si>
    <t>F1127</t>
  </si>
  <si>
    <t>F1128</t>
  </si>
  <si>
    <t>F1129</t>
  </si>
  <si>
    <t>F1130</t>
  </si>
  <si>
    <t>F1131</t>
  </si>
  <si>
    <t>F1132</t>
  </si>
  <si>
    <t>F1133</t>
  </si>
  <si>
    <t>F1134</t>
  </si>
  <si>
    <t>F1135</t>
  </si>
  <si>
    <t>F1136</t>
  </si>
  <si>
    <t>F1137</t>
  </si>
  <si>
    <t>F1138</t>
  </si>
  <si>
    <t>F1139</t>
  </si>
  <si>
    <t>F1140</t>
  </si>
  <si>
    <t>F1141</t>
  </si>
  <si>
    <t>F1142</t>
  </si>
  <si>
    <t>F1143</t>
  </si>
  <si>
    <t>F1144</t>
  </si>
  <si>
    <t>F1145</t>
  </si>
  <si>
    <t>F1146</t>
  </si>
  <si>
    <t>F1147</t>
  </si>
  <si>
    <t>F1148</t>
  </si>
  <si>
    <t>F1149</t>
  </si>
  <si>
    <t>F1150</t>
  </si>
  <si>
    <t>F1151</t>
  </si>
  <si>
    <t>F1152</t>
  </si>
  <si>
    <t>F1153</t>
  </si>
  <si>
    <t>F1154</t>
  </si>
  <si>
    <t>F1155</t>
  </si>
  <si>
    <t>F1156</t>
  </si>
  <si>
    <t>F1157</t>
  </si>
  <si>
    <t>F1158</t>
  </si>
  <si>
    <t>F1159</t>
  </si>
  <si>
    <t>F1160</t>
  </si>
  <si>
    <t>F1161</t>
  </si>
  <si>
    <t>F1162</t>
  </si>
  <si>
    <t>F1163</t>
  </si>
  <si>
    <t>F1164</t>
  </si>
  <si>
    <t>F1165</t>
  </si>
  <si>
    <t>F1166</t>
  </si>
  <si>
    <t>F1167</t>
  </si>
  <si>
    <t>F1168</t>
  </si>
  <si>
    <t>F1169</t>
  </si>
  <si>
    <t>F1170</t>
  </si>
  <si>
    <t>F1171</t>
  </si>
  <si>
    <t>F1172</t>
  </si>
  <si>
    <t>F1173</t>
  </si>
  <si>
    <t>F1174</t>
  </si>
  <si>
    <t>F1175</t>
  </si>
  <si>
    <t>F1176</t>
  </si>
  <si>
    <t>F1177</t>
  </si>
  <si>
    <t>F1178</t>
  </si>
  <si>
    <t>F1179</t>
  </si>
  <si>
    <t>F1180</t>
  </si>
  <si>
    <t>F1181</t>
  </si>
  <si>
    <t>F1182</t>
  </si>
  <si>
    <t>F1183</t>
  </si>
  <si>
    <t>F1184</t>
  </si>
  <si>
    <t>F1185</t>
  </si>
  <si>
    <t>F1186</t>
  </si>
  <si>
    <t>F1187</t>
  </si>
  <si>
    <t>F1188</t>
  </si>
  <si>
    <t>F1189</t>
  </si>
  <si>
    <t>F1190</t>
  </si>
  <si>
    <t>F1191</t>
  </si>
  <si>
    <t>F1192</t>
  </si>
  <si>
    <t>F1193</t>
  </si>
  <si>
    <t>F1194</t>
  </si>
  <si>
    <t>F1195</t>
  </si>
  <si>
    <t>F1196</t>
  </si>
  <si>
    <t>F1197</t>
  </si>
  <si>
    <t>F1198</t>
  </si>
  <si>
    <t>F1199</t>
  </si>
  <si>
    <t>F1200</t>
  </si>
  <si>
    <t>F1201</t>
  </si>
  <si>
    <t>F1202</t>
  </si>
  <si>
    <t>F1203</t>
  </si>
  <si>
    <t>F1204</t>
  </si>
  <si>
    <t>F1205</t>
  </si>
  <si>
    <t>F1206</t>
  </si>
  <si>
    <t>F1207</t>
  </si>
  <si>
    <t>F1208</t>
  </si>
  <si>
    <t>F1209</t>
  </si>
  <si>
    <t>F1210</t>
  </si>
  <si>
    <t>F1211</t>
  </si>
  <si>
    <t>F1212</t>
  </si>
  <si>
    <t>F1213</t>
  </si>
  <si>
    <t>F1214</t>
  </si>
  <si>
    <t>F1215</t>
  </si>
  <si>
    <t>F1216</t>
  </si>
  <si>
    <t>F1217</t>
  </si>
  <si>
    <t>F1218</t>
  </si>
  <si>
    <t>F1219</t>
  </si>
  <si>
    <t>F1220</t>
  </si>
  <si>
    <t>F1221</t>
  </si>
  <si>
    <t>F1222</t>
  </si>
  <si>
    <t>F1223</t>
  </si>
  <si>
    <t>F1224</t>
  </si>
  <si>
    <t>F1225</t>
  </si>
  <si>
    <t>F1226</t>
  </si>
  <si>
    <t>F1227</t>
  </si>
  <si>
    <t>F1228</t>
  </si>
  <si>
    <t>F1229</t>
  </si>
  <si>
    <t>F1230</t>
  </si>
  <si>
    <t>F1231</t>
  </si>
  <si>
    <t>F1232</t>
  </si>
  <si>
    <t>F1233</t>
  </si>
  <si>
    <t>F1234</t>
  </si>
  <si>
    <t>F1235</t>
  </si>
  <si>
    <t>F1236</t>
  </si>
  <si>
    <t>F1237</t>
  </si>
  <si>
    <t>F1238</t>
  </si>
  <si>
    <t>F1239</t>
  </si>
  <si>
    <t>F1240</t>
  </si>
  <si>
    <t>F1241</t>
  </si>
  <si>
    <t>F1242</t>
  </si>
  <si>
    <t>F1243</t>
  </si>
  <si>
    <t>F1244</t>
  </si>
  <si>
    <t>F1245</t>
  </si>
  <si>
    <t>F1246</t>
  </si>
  <si>
    <t>F1247</t>
  </si>
  <si>
    <t>F1248</t>
  </si>
  <si>
    <t>F1249</t>
  </si>
  <si>
    <t>F1250</t>
  </si>
  <si>
    <t>F1251</t>
  </si>
  <si>
    <t>F1252</t>
  </si>
  <si>
    <t>F1253</t>
  </si>
  <si>
    <t>F1254</t>
  </si>
  <si>
    <t>F1255</t>
  </si>
  <si>
    <t>F1256</t>
  </si>
  <si>
    <t>F1257</t>
  </si>
  <si>
    <t>F1258</t>
  </si>
  <si>
    <t>F1259</t>
  </si>
  <si>
    <t>F1260</t>
  </si>
  <si>
    <t>F1261</t>
  </si>
  <si>
    <t>F1262</t>
  </si>
  <si>
    <t>F1263</t>
  </si>
  <si>
    <t>F1264</t>
  </si>
  <si>
    <t>F1265</t>
  </si>
  <si>
    <t>F1266</t>
  </si>
  <si>
    <t>F1267</t>
  </si>
  <si>
    <t>F1268</t>
  </si>
  <si>
    <t>F1269</t>
  </si>
  <si>
    <t>F1270</t>
  </si>
  <si>
    <t>F1271</t>
  </si>
  <si>
    <t>F1272</t>
  </si>
  <si>
    <t>F1273</t>
  </si>
  <si>
    <t>F1274</t>
  </si>
  <si>
    <t>F1275</t>
  </si>
  <si>
    <t>F1276</t>
  </si>
  <si>
    <t>F1277</t>
  </si>
  <si>
    <t>F1278</t>
  </si>
  <si>
    <t>F1279</t>
  </si>
  <si>
    <t>F1280</t>
  </si>
  <si>
    <t>F1281</t>
  </si>
  <si>
    <t>F1282</t>
  </si>
  <si>
    <t>F1283</t>
  </si>
  <si>
    <t>F1284</t>
  </si>
  <si>
    <t>F1285</t>
  </si>
  <si>
    <t>F1286</t>
  </si>
  <si>
    <t>F1287</t>
  </si>
  <si>
    <t>F1288</t>
  </si>
  <si>
    <t>F1289</t>
  </si>
  <si>
    <t>F1290</t>
  </si>
  <si>
    <t>F1291</t>
  </si>
  <si>
    <t>F1292</t>
  </si>
  <si>
    <t>F1293</t>
  </si>
  <si>
    <t>F1294</t>
  </si>
  <si>
    <t>F1295</t>
  </si>
  <si>
    <t>F1296</t>
  </si>
  <si>
    <t>F1297</t>
  </si>
  <si>
    <t>F1298</t>
  </si>
  <si>
    <t>F1299</t>
  </si>
  <si>
    <t>F1300</t>
  </si>
  <si>
    <t>F1301</t>
  </si>
  <si>
    <t>F1302</t>
  </si>
  <si>
    <t>F1303</t>
  </si>
  <si>
    <t>F1304</t>
  </si>
  <si>
    <t>F1305</t>
  </si>
  <si>
    <t>F1306</t>
  </si>
  <si>
    <t>F1307</t>
  </si>
  <si>
    <t>F1308</t>
  </si>
  <si>
    <t>F1309</t>
  </si>
  <si>
    <t>F1310</t>
  </si>
  <si>
    <t>F1311</t>
  </si>
  <si>
    <t>F1312</t>
  </si>
  <si>
    <t>F1313</t>
  </si>
  <si>
    <t>F1314</t>
  </si>
  <si>
    <t>F1315</t>
  </si>
  <si>
    <t>F1316</t>
  </si>
  <si>
    <t>F1317</t>
  </si>
  <si>
    <t>F1318</t>
  </si>
  <si>
    <t>F1319</t>
  </si>
  <si>
    <t>F1320</t>
  </si>
  <si>
    <t>F1321</t>
  </si>
  <si>
    <t>F1322</t>
  </si>
  <si>
    <t>F1323</t>
  </si>
  <si>
    <t>F1324</t>
  </si>
  <si>
    <t>F1325</t>
  </si>
  <si>
    <t>F1326</t>
  </si>
  <si>
    <t>F1327</t>
  </si>
  <si>
    <t>F1328</t>
  </si>
  <si>
    <t>F1329</t>
  </si>
  <si>
    <t>F1330</t>
  </si>
  <si>
    <t>F1331</t>
  </si>
  <si>
    <t>F1332</t>
  </si>
  <si>
    <t>F1333</t>
  </si>
  <si>
    <t>F1334</t>
  </si>
  <si>
    <t>F1335</t>
  </si>
  <si>
    <t>F1336</t>
  </si>
  <si>
    <t>F1337</t>
  </si>
  <si>
    <t>F1338</t>
  </si>
  <si>
    <t>F1339</t>
  </si>
  <si>
    <t>F1340</t>
  </si>
  <si>
    <t>F1341</t>
  </si>
  <si>
    <t>F1342</t>
  </si>
  <si>
    <t>F1343</t>
  </si>
  <si>
    <t>F1344</t>
  </si>
  <si>
    <t>F1345</t>
  </si>
  <si>
    <t>F1346</t>
  </si>
  <si>
    <t>F1347</t>
  </si>
  <si>
    <t>F1348</t>
  </si>
  <si>
    <t>F1349</t>
  </si>
  <si>
    <t>F1350</t>
  </si>
  <si>
    <t>F1351</t>
  </si>
  <si>
    <t>F1352</t>
  </si>
  <si>
    <t>F1353</t>
  </si>
  <si>
    <t>F1354</t>
  </si>
  <si>
    <t>F1355</t>
  </si>
  <si>
    <t>F1356</t>
  </si>
  <si>
    <t>F1357</t>
  </si>
  <si>
    <t>F1358</t>
  </si>
  <si>
    <t>F1359</t>
  </si>
  <si>
    <t>F1360</t>
  </si>
  <si>
    <t>F1361</t>
  </si>
  <si>
    <t>F1362</t>
  </si>
  <si>
    <t>F1363</t>
  </si>
  <si>
    <t>F1364</t>
  </si>
  <si>
    <t>F1365</t>
  </si>
  <si>
    <t>F1366</t>
  </si>
  <si>
    <t>F1367</t>
  </si>
  <si>
    <t>F1368</t>
  </si>
  <si>
    <t>F1369</t>
  </si>
  <si>
    <t>F1370</t>
  </si>
  <si>
    <t>F1371</t>
  </si>
  <si>
    <t>F1372</t>
  </si>
  <si>
    <t>F1373</t>
  </si>
  <si>
    <t>F1374</t>
  </si>
  <si>
    <t>F1375</t>
  </si>
  <si>
    <t>F1376</t>
  </si>
  <si>
    <t>F1377</t>
  </si>
  <si>
    <t>F1378</t>
  </si>
  <si>
    <t>F1379</t>
  </si>
  <si>
    <t>F1380</t>
  </si>
  <si>
    <t>F1381</t>
  </si>
  <si>
    <t>F1382</t>
  </si>
  <si>
    <t>F1383</t>
  </si>
  <si>
    <t>F1384</t>
  </si>
  <si>
    <t>F1385</t>
  </si>
  <si>
    <t>F1386</t>
  </si>
  <si>
    <t>F1387</t>
  </si>
  <si>
    <t>F1388</t>
  </si>
  <si>
    <t>F1389</t>
  </si>
  <si>
    <t>F1390</t>
  </si>
  <si>
    <t>F1391</t>
  </si>
  <si>
    <t>F1392</t>
  </si>
  <si>
    <t>F1393</t>
  </si>
  <si>
    <t>F1394</t>
  </si>
  <si>
    <t>F1395</t>
  </si>
  <si>
    <t>F1396</t>
  </si>
  <si>
    <t>F1397</t>
  </si>
  <si>
    <t>F1398</t>
  </si>
  <si>
    <t>F1399</t>
  </si>
  <si>
    <t>F1400</t>
  </si>
  <si>
    <t>F1401</t>
  </si>
  <si>
    <t>F1402</t>
  </si>
  <si>
    <t>F1403</t>
  </si>
  <si>
    <t>F1404</t>
  </si>
  <si>
    <t>F1405</t>
  </si>
  <si>
    <t>F1406</t>
  </si>
  <si>
    <t>F1407</t>
  </si>
  <si>
    <t>F1408</t>
  </si>
  <si>
    <t>F1409</t>
  </si>
  <si>
    <t>F1410</t>
  </si>
  <si>
    <t>F1411</t>
  </si>
  <si>
    <t>F1412</t>
  </si>
  <si>
    <t>F1413</t>
  </si>
  <si>
    <t>F1414</t>
  </si>
  <si>
    <t>F1415</t>
  </si>
  <si>
    <t>F1416</t>
  </si>
  <si>
    <t>F1417</t>
  </si>
  <si>
    <t>F1418</t>
  </si>
  <si>
    <t>F1419</t>
  </si>
  <si>
    <t>F1420</t>
  </si>
  <si>
    <t>F1421</t>
  </si>
  <si>
    <t>F1422</t>
  </si>
  <si>
    <t>F1423</t>
  </si>
  <si>
    <t>F1424</t>
  </si>
  <si>
    <t>F1425</t>
  </si>
  <si>
    <t>F1426</t>
  </si>
  <si>
    <t>F1427</t>
  </si>
  <si>
    <t>F1428</t>
  </si>
  <si>
    <t>F1429</t>
  </si>
  <si>
    <t>F1430</t>
  </si>
  <si>
    <t>F1431</t>
  </si>
  <si>
    <t>F1432</t>
  </si>
  <si>
    <t>F1433</t>
  </si>
  <si>
    <t>F1434</t>
  </si>
  <si>
    <t>F1435</t>
  </si>
  <si>
    <t>F1436</t>
  </si>
  <si>
    <t>F1437</t>
  </si>
  <si>
    <t>F1438</t>
  </si>
  <si>
    <t>F1439</t>
  </si>
  <si>
    <t>F1440</t>
  </si>
  <si>
    <t>F1441</t>
  </si>
  <si>
    <t>F1442</t>
  </si>
  <si>
    <t>F1443</t>
  </si>
  <si>
    <t>F1444</t>
  </si>
  <si>
    <t>F1445</t>
  </si>
  <si>
    <t>F1446</t>
  </si>
  <si>
    <t>F1447</t>
  </si>
  <si>
    <t>F1448</t>
  </si>
  <si>
    <t>F1449</t>
  </si>
  <si>
    <t>F1450</t>
  </si>
  <si>
    <t>F1451</t>
  </si>
  <si>
    <t>F1452</t>
  </si>
  <si>
    <t>F1453</t>
  </si>
  <si>
    <t>F1454</t>
  </si>
  <si>
    <t>F1455</t>
  </si>
  <si>
    <t>F1456</t>
  </si>
  <si>
    <t>F1457</t>
  </si>
  <si>
    <t>F1458</t>
  </si>
  <si>
    <t>F1459</t>
  </si>
  <si>
    <t>F1460</t>
  </si>
  <si>
    <t>F1461</t>
  </si>
  <si>
    <t>F1462</t>
  </si>
  <si>
    <t>F1463</t>
  </si>
  <si>
    <t>F1464</t>
  </si>
  <si>
    <t>F1465</t>
  </si>
  <si>
    <t>F1466</t>
  </si>
  <si>
    <t>F1467</t>
  </si>
  <si>
    <t>F1468</t>
  </si>
  <si>
    <t>F1469</t>
  </si>
  <si>
    <t>F1470</t>
  </si>
  <si>
    <t>F1471</t>
  </si>
  <si>
    <t>F1472</t>
  </si>
  <si>
    <t>F1473</t>
  </si>
  <si>
    <t>F1474</t>
  </si>
  <si>
    <t>F1475</t>
  </si>
  <si>
    <t>F1476</t>
  </si>
  <si>
    <t>F1477</t>
  </si>
  <si>
    <t>F1478</t>
  </si>
  <si>
    <t>F1479</t>
  </si>
  <si>
    <t>F1480</t>
  </si>
  <si>
    <t>F1481</t>
  </si>
  <si>
    <t>F1482</t>
  </si>
  <si>
    <t>F1483</t>
  </si>
  <si>
    <t>F1484</t>
  </si>
  <si>
    <t>F1485</t>
  </si>
  <si>
    <t>F1486</t>
  </si>
  <si>
    <t>F1487</t>
  </si>
  <si>
    <t>F1488</t>
  </si>
  <si>
    <t>F1489</t>
  </si>
  <si>
    <t>F1490</t>
  </si>
  <si>
    <t>F1491</t>
  </si>
  <si>
    <t>F1492</t>
  </si>
  <si>
    <t>F1493</t>
  </si>
  <si>
    <t>F1494</t>
  </si>
  <si>
    <t>F1495</t>
  </si>
  <si>
    <t>F1496</t>
  </si>
  <si>
    <t>F1497</t>
  </si>
  <si>
    <t>F1498</t>
  </si>
  <si>
    <t>F1499</t>
  </si>
  <si>
    <t>F1500</t>
  </si>
  <si>
    <t>F1501</t>
  </si>
  <si>
    <t>F1502</t>
  </si>
  <si>
    <t>F1503</t>
  </si>
  <si>
    <t>F1504</t>
  </si>
  <si>
    <t>F1505</t>
  </si>
  <si>
    <t>F1506</t>
  </si>
  <si>
    <t>F1507</t>
  </si>
  <si>
    <t>F1508</t>
  </si>
  <si>
    <t>F1509</t>
  </si>
  <si>
    <t>F1510</t>
  </si>
  <si>
    <t>F1511</t>
  </si>
  <si>
    <t>F1512</t>
  </si>
  <si>
    <t>F1513</t>
  </si>
  <si>
    <t>F1514</t>
  </si>
  <si>
    <t>F1515</t>
  </si>
  <si>
    <t>F1516</t>
  </si>
  <si>
    <t>F1517</t>
  </si>
  <si>
    <t>F1518</t>
  </si>
  <si>
    <t>F1519</t>
  </si>
  <si>
    <t>F1520</t>
  </si>
  <si>
    <t>F1521</t>
  </si>
  <si>
    <t>F1522</t>
  </si>
  <si>
    <t>F1523</t>
  </si>
  <si>
    <t>F1524</t>
  </si>
  <si>
    <t>F1525</t>
  </si>
  <si>
    <t>F1526</t>
  </si>
  <si>
    <t>F1527</t>
  </si>
  <si>
    <t>F1528</t>
  </si>
  <si>
    <t>F1529</t>
  </si>
  <si>
    <t>F1530</t>
  </si>
  <si>
    <t>F1531</t>
  </si>
  <si>
    <t>F1532</t>
  </si>
  <si>
    <t>F1533</t>
  </si>
  <si>
    <t>F1534</t>
  </si>
  <si>
    <t>F1535</t>
  </si>
  <si>
    <t>F1536</t>
  </si>
  <si>
    <t>F1537</t>
  </si>
  <si>
    <t>F1538</t>
  </si>
  <si>
    <t>F1539</t>
  </si>
  <si>
    <t>F1540</t>
  </si>
  <si>
    <t>F1541</t>
  </si>
  <si>
    <t>F1542</t>
  </si>
  <si>
    <t>F1543</t>
  </si>
  <si>
    <t>F1544</t>
  </si>
  <si>
    <t>F1545</t>
  </si>
  <si>
    <t>F1546</t>
  </si>
  <si>
    <t>F1547</t>
  </si>
  <si>
    <t>F1548</t>
  </si>
  <si>
    <t>F1549</t>
  </si>
  <si>
    <t>F1550</t>
  </si>
  <si>
    <t>F1551</t>
  </si>
  <si>
    <t>F1552</t>
  </si>
  <si>
    <t>F1553</t>
  </si>
  <si>
    <t>F1554</t>
  </si>
  <si>
    <t>F1555</t>
  </si>
  <si>
    <t>F1556</t>
  </si>
  <si>
    <t>F1557</t>
  </si>
  <si>
    <t>F1558</t>
  </si>
  <si>
    <t>F1559</t>
  </si>
  <si>
    <t>F1560</t>
  </si>
  <si>
    <t>F1561</t>
  </si>
  <si>
    <t>F1562</t>
  </si>
  <si>
    <t>F1563</t>
  </si>
  <si>
    <t>F1564</t>
  </si>
  <si>
    <t>F1565</t>
  </si>
  <si>
    <t>F1566</t>
  </si>
  <si>
    <t>F1567</t>
  </si>
  <si>
    <t>F1568</t>
  </si>
  <si>
    <t>F1569</t>
  </si>
  <si>
    <t>F1570</t>
  </si>
  <si>
    <t>F1571</t>
  </si>
  <si>
    <t>F1572</t>
  </si>
  <si>
    <t>F1573</t>
  </si>
  <si>
    <t>F1574</t>
  </si>
  <si>
    <t>F1575</t>
  </si>
  <si>
    <t>F1576</t>
  </si>
  <si>
    <t>F1577</t>
  </si>
  <si>
    <t>F1578</t>
  </si>
  <si>
    <t>F1579</t>
  </si>
  <si>
    <t>F1580</t>
  </si>
  <si>
    <t>F1581</t>
  </si>
  <si>
    <t>F1582</t>
  </si>
  <si>
    <t>F1583</t>
  </si>
  <si>
    <t>F1584</t>
  </si>
  <si>
    <t>F1585</t>
  </si>
  <si>
    <t>F1586</t>
  </si>
  <si>
    <t>F1587</t>
  </si>
  <si>
    <t>F1588</t>
  </si>
  <si>
    <t>F1589</t>
  </si>
  <si>
    <t>F1590</t>
  </si>
  <si>
    <t>F1591</t>
  </si>
  <si>
    <t>F1592</t>
  </si>
  <si>
    <t>F1593</t>
  </si>
  <si>
    <t>F1594</t>
  </si>
  <si>
    <t>F1595</t>
  </si>
  <si>
    <t>F1596</t>
  </si>
  <si>
    <t>F1597</t>
  </si>
  <si>
    <t>F1598</t>
  </si>
  <si>
    <t>F1599</t>
  </si>
  <si>
    <t>F1600</t>
  </si>
  <si>
    <t>F1601</t>
  </si>
  <si>
    <t>F1602</t>
  </si>
  <si>
    <t>F1603</t>
  </si>
  <si>
    <t>F1604</t>
  </si>
  <si>
    <t>F1605</t>
  </si>
  <si>
    <t>F1606</t>
  </si>
  <si>
    <t>F1607</t>
  </si>
  <si>
    <t>F1608</t>
  </si>
  <si>
    <t>F1609</t>
  </si>
  <si>
    <t>F1610</t>
  </si>
  <si>
    <t>F1611</t>
  </si>
  <si>
    <t>F1612</t>
  </si>
  <si>
    <t>F1613</t>
  </si>
  <si>
    <t>F1614</t>
  </si>
  <si>
    <t>F1615</t>
  </si>
  <si>
    <t>F1616</t>
  </si>
  <si>
    <t>F1617</t>
  </si>
  <si>
    <t>F1618</t>
  </si>
  <si>
    <t>F1619</t>
  </si>
  <si>
    <t>F1620</t>
  </si>
  <si>
    <t>F1621</t>
  </si>
  <si>
    <t>F1622</t>
  </si>
  <si>
    <t>F1623</t>
  </si>
  <si>
    <t>F1624</t>
  </si>
  <si>
    <t>F1625</t>
  </si>
  <si>
    <t>F1626</t>
  </si>
  <si>
    <t>F1627</t>
  </si>
  <si>
    <t>F1628</t>
  </si>
  <si>
    <t>F1629</t>
  </si>
  <si>
    <t>F1630</t>
  </si>
  <si>
    <t>F1631</t>
  </si>
  <si>
    <t>F1632</t>
  </si>
  <si>
    <t>F1633</t>
  </si>
  <si>
    <t>F1634</t>
  </si>
  <si>
    <t>F1635</t>
  </si>
  <si>
    <t>F1636</t>
  </si>
  <si>
    <t>F1637</t>
  </si>
  <si>
    <t>F1638</t>
  </si>
  <si>
    <t>F1639</t>
  </si>
  <si>
    <t>F1640</t>
  </si>
  <si>
    <t>F1641</t>
  </si>
  <si>
    <t>F1642</t>
  </si>
  <si>
    <t>F1643</t>
  </si>
  <si>
    <t>F1644</t>
  </si>
  <si>
    <t>F1645</t>
  </si>
  <si>
    <t>F1646</t>
  </si>
  <si>
    <t>F1647</t>
  </si>
  <si>
    <t>F1648</t>
  </si>
  <si>
    <t>F1649</t>
  </si>
  <si>
    <t>F1650</t>
  </si>
  <si>
    <t>F1651</t>
  </si>
  <si>
    <t>F1652</t>
  </si>
  <si>
    <t>F1653</t>
  </si>
  <si>
    <t>F1654</t>
  </si>
  <si>
    <t>F1655</t>
  </si>
  <si>
    <t>F1656</t>
  </si>
  <si>
    <t>F1657</t>
  </si>
  <si>
    <t>F1658</t>
  </si>
  <si>
    <t>F1659</t>
  </si>
  <si>
    <t>F1660</t>
  </si>
  <si>
    <t>F1661</t>
  </si>
  <si>
    <t>F1662</t>
  </si>
  <si>
    <t>F1663</t>
  </si>
  <si>
    <t>F1664</t>
  </si>
  <si>
    <t>F1665</t>
  </si>
  <si>
    <t>F1666</t>
  </si>
  <si>
    <t>F1667</t>
  </si>
  <si>
    <t>F1668</t>
  </si>
  <si>
    <t>F1669</t>
  </si>
  <si>
    <t>F1670</t>
  </si>
  <si>
    <t>F1671</t>
  </si>
  <si>
    <t>F1672</t>
  </si>
  <si>
    <t>F1673</t>
  </si>
  <si>
    <t>F1674</t>
  </si>
  <si>
    <t>F1675</t>
  </si>
  <si>
    <t>F1676</t>
  </si>
  <si>
    <t>F1677</t>
  </si>
  <si>
    <t>F1678</t>
  </si>
  <si>
    <t>F1679</t>
  </si>
  <si>
    <t>F1680</t>
  </si>
  <si>
    <t>F1681</t>
  </si>
  <si>
    <t>F1682</t>
  </si>
  <si>
    <t>F1683</t>
  </si>
  <si>
    <t>F1684</t>
  </si>
  <si>
    <t>F1685</t>
  </si>
  <si>
    <t>F1686</t>
  </si>
  <si>
    <t>F1687</t>
  </si>
  <si>
    <t>F1688</t>
  </si>
  <si>
    <t>F1689</t>
  </si>
  <si>
    <t>F1690</t>
  </si>
  <si>
    <t>F1691</t>
  </si>
  <si>
    <t>F1692</t>
  </si>
  <si>
    <t>F1693</t>
  </si>
  <si>
    <t>F1694</t>
  </si>
  <si>
    <t>F1695</t>
  </si>
  <si>
    <t>F1696</t>
  </si>
  <si>
    <t>F1697</t>
  </si>
  <si>
    <t>F1698</t>
  </si>
  <si>
    <t>F1699</t>
  </si>
  <si>
    <t>F1700</t>
  </si>
  <si>
    <t>F1701</t>
  </si>
  <si>
    <t>F1702</t>
  </si>
  <si>
    <t>F1703</t>
  </si>
  <si>
    <t>F1704</t>
  </si>
  <si>
    <t>F1705</t>
  </si>
  <si>
    <t>F1706</t>
  </si>
  <si>
    <t>F1707</t>
  </si>
  <si>
    <t>F1708</t>
  </si>
  <si>
    <t>F1709</t>
  </si>
  <si>
    <t>F1710</t>
  </si>
  <si>
    <t>F1711</t>
  </si>
  <si>
    <t>F1712</t>
  </si>
  <si>
    <t>F1713</t>
  </si>
  <si>
    <t>F1714</t>
  </si>
  <si>
    <t>F1715</t>
  </si>
  <si>
    <t>F1716</t>
  </si>
  <si>
    <t>F1717</t>
  </si>
  <si>
    <t>F1718</t>
  </si>
  <si>
    <t>F1719</t>
  </si>
  <si>
    <t>F1720</t>
  </si>
  <si>
    <t>F1721</t>
  </si>
  <si>
    <t>F1722</t>
  </si>
  <si>
    <t>F1723</t>
  </si>
  <si>
    <t>F1724</t>
  </si>
  <si>
    <t>F1725</t>
  </si>
  <si>
    <t>F1726</t>
  </si>
  <si>
    <t>F1727</t>
  </si>
  <si>
    <t>F1728</t>
  </si>
  <si>
    <t>F1729</t>
  </si>
  <si>
    <t>F1730</t>
  </si>
  <si>
    <t>F1731</t>
  </si>
  <si>
    <t>F1732</t>
  </si>
  <si>
    <t>F1733</t>
  </si>
  <si>
    <t>F1734</t>
  </si>
  <si>
    <t>F1735</t>
  </si>
  <si>
    <t>F1736</t>
  </si>
  <si>
    <t>F1737</t>
  </si>
  <si>
    <t>F1738</t>
  </si>
  <si>
    <t>F1739</t>
  </si>
  <si>
    <t>F1740</t>
  </si>
  <si>
    <t>F1741</t>
  </si>
  <si>
    <t>F1742</t>
  </si>
  <si>
    <t>F1743</t>
  </si>
  <si>
    <t>F1744</t>
  </si>
  <si>
    <t>F1745</t>
  </si>
  <si>
    <t>F1746</t>
  </si>
  <si>
    <t>F1747</t>
  </si>
  <si>
    <t>F1748</t>
  </si>
  <si>
    <t>F1749</t>
  </si>
  <si>
    <t>F1750</t>
  </si>
  <si>
    <t>F1751</t>
  </si>
  <si>
    <t>F1752</t>
  </si>
  <si>
    <t>F1753</t>
  </si>
  <si>
    <t>F1754</t>
  </si>
  <si>
    <t>F1755</t>
  </si>
  <si>
    <t>F1756</t>
  </si>
  <si>
    <t>F1757</t>
  </si>
  <si>
    <t>F1758</t>
  </si>
  <si>
    <t>F1759</t>
  </si>
  <si>
    <t>F1760</t>
  </si>
  <si>
    <t>F1761</t>
  </si>
  <si>
    <t>F1762</t>
  </si>
  <si>
    <t>F1763</t>
  </si>
  <si>
    <t>F1764</t>
  </si>
  <si>
    <t>F1765</t>
  </si>
  <si>
    <t>F1766</t>
  </si>
  <si>
    <t>F1767</t>
  </si>
  <si>
    <t>F1768</t>
  </si>
  <si>
    <t>F1769</t>
  </si>
  <si>
    <t>F1770</t>
  </si>
  <si>
    <t>F1771</t>
  </si>
  <si>
    <t>F1772</t>
  </si>
  <si>
    <t>F1773</t>
  </si>
  <si>
    <t>F1774</t>
  </si>
  <si>
    <t>F1775</t>
  </si>
  <si>
    <t>F1776</t>
  </si>
  <si>
    <t>F1777</t>
  </si>
  <si>
    <t>F1778</t>
  </si>
  <si>
    <t>F1779</t>
  </si>
  <si>
    <t>F1780</t>
  </si>
  <si>
    <t>F1781</t>
  </si>
  <si>
    <t>F1782</t>
  </si>
  <si>
    <t>F1783</t>
  </si>
  <si>
    <t>F1784</t>
  </si>
  <si>
    <t>F1785</t>
  </si>
  <si>
    <t>F1786</t>
  </si>
  <si>
    <t>F1787</t>
  </si>
  <si>
    <t>F1788</t>
  </si>
  <si>
    <t>F1789</t>
  </si>
  <si>
    <t>F1790</t>
  </si>
  <si>
    <t>F1791</t>
  </si>
  <si>
    <t>F1792</t>
  </si>
  <si>
    <t>F1793</t>
  </si>
  <si>
    <t>F1794</t>
  </si>
  <si>
    <t>F1795</t>
  </si>
  <si>
    <t>F1796</t>
  </si>
  <si>
    <t>F1797</t>
  </si>
  <si>
    <t>F1798</t>
  </si>
  <si>
    <t>F1799</t>
  </si>
  <si>
    <t>F1800</t>
  </si>
  <si>
    <t>F1801</t>
  </si>
  <si>
    <t>F1802</t>
  </si>
  <si>
    <t>F1803</t>
  </si>
  <si>
    <t>F1804</t>
  </si>
  <si>
    <t>F1805</t>
  </si>
  <si>
    <t>F1806</t>
  </si>
  <si>
    <t>F1807</t>
  </si>
  <si>
    <t>F1808</t>
  </si>
  <si>
    <t>F1809</t>
  </si>
  <si>
    <t>F1810</t>
  </si>
  <si>
    <t>F1811</t>
  </si>
  <si>
    <t>F1812</t>
  </si>
  <si>
    <t>F1813</t>
  </si>
  <si>
    <t>F1814</t>
  </si>
  <si>
    <t>F1815</t>
  </si>
  <si>
    <t>F1816</t>
  </si>
  <si>
    <t>F1817</t>
  </si>
  <si>
    <t>F1818</t>
  </si>
  <si>
    <t>F1819</t>
  </si>
  <si>
    <t>F1820</t>
  </si>
  <si>
    <t>F1821</t>
  </si>
  <si>
    <t>F1822</t>
  </si>
  <si>
    <t>F1823</t>
  </si>
  <si>
    <t>F1824</t>
  </si>
  <si>
    <t>F1825</t>
  </si>
  <si>
    <t>F1826</t>
  </si>
  <si>
    <t>F1827</t>
  </si>
  <si>
    <t>F1828</t>
  </si>
  <si>
    <t>F1829</t>
  </si>
  <si>
    <t>F1830</t>
  </si>
  <si>
    <t>F1831</t>
  </si>
  <si>
    <t>F1832</t>
  </si>
  <si>
    <t>F1833</t>
  </si>
  <si>
    <t>F1834</t>
  </si>
  <si>
    <t>F1835</t>
  </si>
  <si>
    <t>F1836</t>
  </si>
  <si>
    <t>F1837</t>
  </si>
  <si>
    <t>F1838</t>
  </si>
  <si>
    <t>F1839</t>
  </si>
  <si>
    <t>F1840</t>
  </si>
  <si>
    <t>F1841</t>
  </si>
  <si>
    <t>F1842</t>
  </si>
  <si>
    <t>F1843</t>
  </si>
  <si>
    <t>F1844</t>
  </si>
  <si>
    <t>F1845</t>
  </si>
  <si>
    <t>F1846</t>
  </si>
  <si>
    <t>F1847</t>
  </si>
  <si>
    <t>F1848</t>
  </si>
  <si>
    <t>F1849</t>
  </si>
  <si>
    <t>F1850</t>
  </si>
  <si>
    <t>F1851</t>
  </si>
  <si>
    <t>F1852</t>
  </si>
  <si>
    <t>F1853</t>
  </si>
  <si>
    <t>F1854</t>
  </si>
  <si>
    <t>F1855</t>
  </si>
  <si>
    <t>F1856</t>
  </si>
  <si>
    <t>F1857</t>
  </si>
  <si>
    <t>F1858</t>
  </si>
  <si>
    <t>F1859</t>
  </si>
  <si>
    <t>F1860</t>
  </si>
  <si>
    <t>F1861</t>
  </si>
  <si>
    <t>F1862</t>
  </si>
  <si>
    <t>F1863</t>
  </si>
  <si>
    <t>F1864</t>
  </si>
  <si>
    <t>F1865</t>
  </si>
  <si>
    <t>F1866</t>
  </si>
  <si>
    <t>F1867</t>
  </si>
  <si>
    <t>F1868</t>
  </si>
  <si>
    <t>F1869</t>
  </si>
  <si>
    <t>F1870</t>
  </si>
  <si>
    <t>F1871</t>
  </si>
  <si>
    <t>F1872</t>
  </si>
  <si>
    <t>F1873</t>
  </si>
  <si>
    <t>F1874</t>
  </si>
  <si>
    <t>F1875</t>
  </si>
  <si>
    <t>F1876</t>
  </si>
  <si>
    <t>F1877</t>
  </si>
  <si>
    <t>F1878</t>
  </si>
  <si>
    <t>F1879</t>
  </si>
  <si>
    <t>F1880</t>
  </si>
  <si>
    <t>F1881</t>
  </si>
  <si>
    <t>F1882</t>
  </si>
  <si>
    <t>F1883</t>
  </si>
  <si>
    <t>F1884</t>
  </si>
  <si>
    <t>F1885</t>
  </si>
  <si>
    <t>F1886</t>
  </si>
  <si>
    <t>F1887</t>
  </si>
  <si>
    <t>F1888</t>
  </si>
  <si>
    <t>F1889</t>
  </si>
  <si>
    <t>F1890</t>
  </si>
  <si>
    <t>F1891</t>
  </si>
  <si>
    <t>F1892</t>
  </si>
  <si>
    <t>F1893</t>
  </si>
  <si>
    <t>F1894</t>
  </si>
  <si>
    <t>F1895</t>
  </si>
  <si>
    <t>F1896</t>
  </si>
  <si>
    <t>F1897</t>
  </si>
  <si>
    <t>F1898</t>
  </si>
  <si>
    <t>F1899</t>
  </si>
  <si>
    <t>F1900</t>
  </si>
  <si>
    <t>F1901</t>
  </si>
  <si>
    <t>F1902</t>
  </si>
  <si>
    <t>F1903</t>
  </si>
  <si>
    <t>F1904</t>
  </si>
  <si>
    <t>F1905</t>
  </si>
  <si>
    <t>F1906</t>
  </si>
  <si>
    <t>F1907</t>
  </si>
  <si>
    <t>F1908</t>
  </si>
  <si>
    <t>F1909</t>
  </si>
  <si>
    <t>F1910</t>
  </si>
  <si>
    <t>F1911</t>
  </si>
  <si>
    <t>F1912</t>
  </si>
  <si>
    <t>F1913</t>
  </si>
  <si>
    <t>F1914</t>
  </si>
  <si>
    <t>F1915</t>
  </si>
  <si>
    <t>F1916</t>
  </si>
  <si>
    <t>F1917</t>
  </si>
  <si>
    <t>F1918</t>
  </si>
  <si>
    <t>F1919</t>
  </si>
  <si>
    <t>F1920</t>
  </si>
  <si>
    <t>F1921</t>
  </si>
  <si>
    <t>F1922</t>
  </si>
  <si>
    <t>F1923</t>
  </si>
  <si>
    <t>F1924</t>
  </si>
  <si>
    <t>F1925</t>
  </si>
  <si>
    <t>F1926</t>
  </si>
  <si>
    <t>F1927</t>
  </si>
  <si>
    <t>F1928</t>
  </si>
  <si>
    <t>F1929</t>
  </si>
  <si>
    <t>F1930</t>
  </si>
  <si>
    <t>F1931</t>
  </si>
  <si>
    <t>F1932</t>
  </si>
  <si>
    <t>F1933</t>
  </si>
  <si>
    <t>F1934</t>
  </si>
  <si>
    <t>F1935</t>
  </si>
  <si>
    <t>F1936</t>
  </si>
  <si>
    <t>F1937</t>
  </si>
  <si>
    <t>F1938</t>
  </si>
  <si>
    <t>F1939</t>
  </si>
  <si>
    <t>F1940</t>
  </si>
  <si>
    <t>F1941</t>
  </si>
  <si>
    <t>F1942</t>
  </si>
  <si>
    <t>F1943</t>
  </si>
  <si>
    <t>F1944</t>
  </si>
  <si>
    <t>F1945</t>
  </si>
  <si>
    <t>F1946</t>
  </si>
  <si>
    <t>F1947</t>
  </si>
  <si>
    <t>F1948</t>
  </si>
  <si>
    <t>F1949</t>
  </si>
  <si>
    <t>F1950</t>
  </si>
  <si>
    <t>F1951</t>
  </si>
  <si>
    <t>F1952</t>
  </si>
  <si>
    <t>F1953</t>
  </si>
  <si>
    <t>F1954</t>
  </si>
  <si>
    <t>F1955</t>
  </si>
  <si>
    <t>F1956</t>
  </si>
  <si>
    <t>F1957</t>
  </si>
  <si>
    <t>F1958</t>
  </si>
  <si>
    <t>F1959</t>
  </si>
  <si>
    <t>F1960</t>
  </si>
  <si>
    <t>F1961</t>
  </si>
  <si>
    <t>F1962</t>
  </si>
  <si>
    <t>F1963</t>
  </si>
  <si>
    <t>F1964</t>
  </si>
  <si>
    <t>F1965</t>
  </si>
  <si>
    <t>F1966</t>
  </si>
  <si>
    <t>F1967</t>
  </si>
  <si>
    <t>F1968</t>
  </si>
  <si>
    <t>F1969</t>
  </si>
  <si>
    <t>F1970</t>
  </si>
  <si>
    <t>F1971</t>
  </si>
  <si>
    <t>F1972</t>
  </si>
  <si>
    <t>F1973</t>
  </si>
  <si>
    <t>F1974</t>
  </si>
  <si>
    <t>F1975</t>
  </si>
  <si>
    <t>F1976</t>
  </si>
  <si>
    <t>F1977</t>
  </si>
  <si>
    <t>F1978</t>
  </si>
  <si>
    <t>F1979</t>
  </si>
  <si>
    <t>F1980</t>
  </si>
  <si>
    <t>F1981</t>
  </si>
  <si>
    <t>F1982</t>
  </si>
  <si>
    <t>F1983</t>
  </si>
  <si>
    <t>F1984</t>
  </si>
  <si>
    <t>F1985</t>
  </si>
  <si>
    <t>F1986</t>
  </si>
  <si>
    <t>F1987</t>
  </si>
  <si>
    <t>F1988</t>
  </si>
  <si>
    <t>F1989</t>
  </si>
  <si>
    <t>F1990</t>
  </si>
  <si>
    <t>F1991</t>
  </si>
  <si>
    <t>F1992</t>
  </si>
  <si>
    <t>F1993</t>
  </si>
  <si>
    <t>F1994</t>
  </si>
  <si>
    <t>F1995</t>
  </si>
  <si>
    <t>F1996</t>
  </si>
  <si>
    <t>F1997</t>
  </si>
  <si>
    <t>F1998</t>
  </si>
  <si>
    <t>F1999</t>
  </si>
  <si>
    <t>Negative</t>
  </si>
  <si>
    <t>Positive</t>
  </si>
  <si>
    <t>Neutral</t>
  </si>
  <si>
    <t>Could be better</t>
  </si>
  <si>
    <t>Great product!</t>
  </si>
  <si>
    <t>Ideal_Stock</t>
  </si>
  <si>
    <t>Age Range</t>
  </si>
  <si>
    <t>min</t>
  </si>
  <si>
    <t>max</t>
  </si>
  <si>
    <t>group</t>
  </si>
  <si>
    <t>18-30</t>
  </si>
  <si>
    <t>31-43</t>
  </si>
  <si>
    <t>44-56</t>
  </si>
  <si>
    <t>57 above</t>
  </si>
  <si>
    <t>Milk</t>
  </si>
  <si>
    <t>Coffee Beans</t>
  </si>
  <si>
    <t>Sugar</t>
  </si>
  <si>
    <t>Lemon</t>
  </si>
  <si>
    <t>Iced Tea Bags</t>
  </si>
  <si>
    <t>Column1</t>
  </si>
  <si>
    <t>Sales Performance</t>
  </si>
  <si>
    <t>Feedback ID</t>
  </si>
  <si>
    <t>Sum of Quantity</t>
  </si>
  <si>
    <t>Sum of Total_Sale</t>
  </si>
  <si>
    <t>Values</t>
  </si>
  <si>
    <t>Count of Customer_ID</t>
  </si>
  <si>
    <t>Count of Employee_ID</t>
  </si>
  <si>
    <t>Count of Stock_Item</t>
  </si>
  <si>
    <t>Average of Rating</t>
  </si>
  <si>
    <t>Grand Total</t>
  </si>
  <si>
    <t>master table</t>
  </si>
  <si>
    <t>sales</t>
  </si>
  <si>
    <t>master</t>
  </si>
  <si>
    <t>[18-30]</t>
  </si>
  <si>
    <t>[31-43]</t>
  </si>
  <si>
    <t>[44-56]</t>
  </si>
  <si>
    <t>[57 Above]</t>
  </si>
  <si>
    <t>Total Sale</t>
  </si>
  <si>
    <t>Stock Performance</t>
  </si>
  <si>
    <t>Sum of Stock Performance</t>
  </si>
  <si>
    <t>Stock Items</t>
  </si>
  <si>
    <t>Employee Name</t>
  </si>
  <si>
    <t>Above Target</t>
  </si>
  <si>
    <t>Sale performance</t>
  </si>
  <si>
    <t>Sum of Sale performance</t>
  </si>
  <si>
    <t>Average of Sales_Target</t>
  </si>
  <si>
    <t>(All)</t>
  </si>
  <si>
    <t>Sum of Sales_Target</t>
  </si>
  <si>
    <t>employee</t>
  </si>
  <si>
    <t>Count of Sentiment</t>
  </si>
  <si>
    <t>Count of Rating</t>
  </si>
  <si>
    <t>Customer Rating</t>
  </si>
  <si>
    <t>KPI</t>
  </si>
  <si>
    <t>Highlight</t>
  </si>
  <si>
    <t>Row Labels</t>
  </si>
  <si>
    <t>2025</t>
  </si>
  <si>
    <t>Count of Employee_ID2</t>
  </si>
  <si>
    <t>Total Revenue</t>
  </si>
  <si>
    <t>Count of Quantity</t>
  </si>
  <si>
    <t>Total Quantity</t>
  </si>
  <si>
    <t>Total Customers</t>
  </si>
  <si>
    <t xml:space="preserve">   Stock Items</t>
  </si>
  <si>
    <t xml:space="preserve">  Total Emloyees</t>
  </si>
  <si>
    <r>
      <t xml:space="preserve">          </t>
    </r>
    <r>
      <rPr>
        <sz val="11"/>
        <color rgb="FFFFFFFF"/>
        <rFont val="Algerian"/>
        <family val="5"/>
      </rPr>
      <t>Average Rating</t>
    </r>
  </si>
  <si>
    <t>2024</t>
  </si>
  <si>
    <t>2026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</si>
</sst>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43" formatCode="_(* #,##0.00_);_(* \(#,##0.00\);_(* &quot;-&quot;??_);_(@_)"/>
    <numFmt numFmtId="164" formatCode="&quot;$&quot;#,##0.00"/>
  </numFmts>
  <fonts count="10" x14ac:knownFonts="1">
    <font>
      <sz val="11"/>
      <color theme="1"/>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sz val="11"/>
      <color theme="0"/>
      <name val="Calibri"/>
      <family val="2"/>
      <scheme val="minor"/>
    </font>
    <font>
      <sz val="11"/>
      <color rgb="FFA23E48"/>
      <name val="Calibri"/>
      <family val="2"/>
      <scheme val="minor"/>
    </font>
    <font>
      <sz val="14"/>
      <color theme="0"/>
      <name val="Algerian"/>
      <family val="5"/>
    </font>
    <font>
      <sz val="11"/>
      <color theme="0"/>
      <name val="Algerian"/>
      <family val="5"/>
    </font>
    <font>
      <sz val="11"/>
      <color rgb="FFFFFFFF"/>
      <name val="Algerian"/>
      <family val="5"/>
    </font>
    <font>
      <sz val="12"/>
      <color theme="0"/>
      <name val="Algerian"/>
      <family val="5"/>
    </font>
  </fonts>
  <fills count="10">
    <fill>
      <patternFill patternType="none"/>
    </fill>
    <fill>
      <patternFill patternType="gray125"/>
    </fill>
    <fill>
      <patternFill patternType="solid">
        <fgColor rgb="FF00B050"/>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151618"/>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3">
    <xf numFmtId="0" fontId="0" fillId="0" borderId="0"/>
    <xf numFmtId="44" fontId="3" fillId="0" borderId="0" applyFont="0" applyFill="0" applyBorder="0" applyAlignment="0" applyProtection="0"/>
    <xf numFmtId="43" fontId="3" fillId="0" borderId="0" applyFont="0" applyFill="0" applyBorder="0" applyAlignment="0" applyProtection="0"/>
  </cellStyleXfs>
  <cellXfs count="62">
    <xf numFmtId="0" fontId="0" fillId="0" borderId="0" xfId="0"/>
    <xf numFmtId="14" fontId="0" fillId="0" borderId="0" xfId="0" applyNumberFormat="1"/>
    <xf numFmtId="0" fontId="0" fillId="0" borderId="1" xfId="0" applyBorder="1"/>
    <xf numFmtId="14" fontId="0" fillId="0" borderId="1" xfId="0" applyNumberFormat="1" applyBorder="1"/>
    <xf numFmtId="0" fontId="0" fillId="0" borderId="2" xfId="0" applyBorder="1"/>
    <xf numFmtId="0" fontId="0" fillId="0" borderId="3" xfId="0" applyBorder="1"/>
    <xf numFmtId="0" fontId="2" fillId="2" borderId="4" xfId="0" applyFont="1" applyFill="1" applyBorder="1" applyAlignment="1">
      <alignment horizontal="center" vertical="top"/>
    </xf>
    <xf numFmtId="0" fontId="2" fillId="2" borderId="5" xfId="0" applyFont="1" applyFill="1" applyBorder="1" applyAlignment="1">
      <alignment horizontal="center" vertical="top"/>
    </xf>
    <xf numFmtId="14" fontId="2" fillId="2" borderId="5" xfId="0" applyNumberFormat="1" applyFont="1" applyFill="1" applyBorder="1" applyAlignment="1">
      <alignment horizontal="center" vertical="top"/>
    </xf>
    <xf numFmtId="0" fontId="2" fillId="2" borderId="6" xfId="0" applyFont="1" applyFill="1" applyBorder="1" applyAlignment="1">
      <alignment horizontal="center" vertical="top"/>
    </xf>
    <xf numFmtId="0" fontId="0" fillId="0" borderId="7" xfId="0" applyBorder="1"/>
    <xf numFmtId="0" fontId="0" fillId="0" borderId="8" xfId="0" applyBorder="1"/>
    <xf numFmtId="14" fontId="0" fillId="0" borderId="8" xfId="0" applyNumberFormat="1" applyBorder="1"/>
    <xf numFmtId="0" fontId="0" fillId="0" borderId="9" xfId="0" applyBorder="1"/>
    <xf numFmtId="0" fontId="1" fillId="3" borderId="4" xfId="0" applyFont="1" applyFill="1" applyBorder="1" applyAlignment="1">
      <alignment horizontal="center" vertical="top"/>
    </xf>
    <xf numFmtId="0" fontId="1" fillId="3" borderId="5" xfId="0" applyFont="1" applyFill="1" applyBorder="1" applyAlignment="1">
      <alignment horizontal="center" vertical="top"/>
    </xf>
    <xf numFmtId="0" fontId="1" fillId="3" borderId="6" xfId="0" applyFont="1" applyFill="1" applyBorder="1" applyAlignment="1">
      <alignment horizontal="center" vertical="top"/>
    </xf>
    <xf numFmtId="0" fontId="2" fillId="4" borderId="4" xfId="0" applyFont="1" applyFill="1" applyBorder="1" applyAlignment="1">
      <alignment horizontal="center" vertical="top"/>
    </xf>
    <xf numFmtId="0" fontId="2" fillId="4" borderId="5" xfId="0" applyFont="1" applyFill="1" applyBorder="1" applyAlignment="1">
      <alignment horizontal="center" vertical="top"/>
    </xf>
    <xf numFmtId="0" fontId="1" fillId="5" borderId="4" xfId="0" applyFont="1" applyFill="1" applyBorder="1" applyAlignment="1">
      <alignment horizontal="center" vertical="top"/>
    </xf>
    <xf numFmtId="0" fontId="1" fillId="5" borderId="5" xfId="0" applyFont="1" applyFill="1" applyBorder="1" applyAlignment="1">
      <alignment horizontal="center" vertical="top"/>
    </xf>
    <xf numFmtId="0" fontId="1" fillId="5" borderId="6" xfId="0" applyFont="1" applyFill="1" applyBorder="1" applyAlignment="1">
      <alignment horizontal="center" vertical="top"/>
    </xf>
    <xf numFmtId="0" fontId="1" fillId="6" borderId="4" xfId="0" applyFont="1" applyFill="1" applyBorder="1" applyAlignment="1">
      <alignment horizontal="center" vertical="top"/>
    </xf>
    <xf numFmtId="0" fontId="1" fillId="6" borderId="5" xfId="0" applyFont="1" applyFill="1" applyBorder="1" applyAlignment="1">
      <alignment horizontal="center" vertical="top"/>
    </xf>
    <xf numFmtId="0" fontId="1" fillId="6" borderId="6" xfId="0" applyFont="1" applyFill="1" applyBorder="1" applyAlignment="1">
      <alignment horizontal="center" vertical="top"/>
    </xf>
    <xf numFmtId="0" fontId="0" fillId="0" borderId="5" xfId="0" applyBorder="1"/>
    <xf numFmtId="0" fontId="0" fillId="0" borderId="1" xfId="0" applyNumberFormat="1" applyBorder="1"/>
    <xf numFmtId="0" fontId="0" fillId="0" borderId="5" xfId="0" applyNumberFormat="1" applyBorder="1"/>
    <xf numFmtId="0" fontId="0" fillId="0" borderId="8" xfId="0" applyNumberFormat="1" applyBorder="1"/>
    <xf numFmtId="44" fontId="2" fillId="2" borderId="5" xfId="1" applyFont="1" applyFill="1" applyBorder="1" applyAlignment="1">
      <alignment horizontal="center" vertical="top"/>
    </xf>
    <xf numFmtId="44" fontId="0" fillId="0" borderId="1" xfId="1" applyFont="1" applyBorder="1"/>
    <xf numFmtId="44" fontId="0" fillId="0" borderId="8" xfId="1" applyFont="1" applyBorder="1"/>
    <xf numFmtId="44" fontId="0" fillId="0" borderId="0" xfId="1" applyFont="1"/>
    <xf numFmtId="44" fontId="2" fillId="2" borderId="6" xfId="1" applyFont="1" applyFill="1" applyBorder="1" applyAlignment="1">
      <alignment horizontal="center" vertical="top"/>
    </xf>
    <xf numFmtId="44" fontId="0" fillId="0" borderId="3" xfId="1" applyFont="1" applyBorder="1"/>
    <xf numFmtId="44" fontId="0" fillId="0" borderId="9" xfId="1" applyFont="1" applyBorder="1"/>
    <xf numFmtId="44" fontId="2" fillId="4" borderId="5" xfId="1" applyFont="1" applyFill="1" applyBorder="1" applyAlignment="1">
      <alignment horizontal="center" vertical="top"/>
    </xf>
    <xf numFmtId="44" fontId="2" fillId="4" borderId="6" xfId="1" applyFont="1" applyFill="1" applyBorder="1" applyAlignment="1">
      <alignment horizontal="center" vertical="top"/>
    </xf>
    <xf numFmtId="0" fontId="0" fillId="0" borderId="0" xfId="0" applyNumberFormat="1"/>
    <xf numFmtId="0" fontId="0" fillId="0" borderId="0" xfId="0" pivotButton="1"/>
    <xf numFmtId="0" fontId="0" fillId="0" borderId="0" xfId="0" applyAlignment="1">
      <alignment horizontal="left"/>
    </xf>
    <xf numFmtId="10" fontId="0" fillId="0" borderId="0" xfId="0" applyNumberFormat="1"/>
    <xf numFmtId="164" fontId="0" fillId="0" borderId="0" xfId="0" applyNumberFormat="1"/>
    <xf numFmtId="44" fontId="0" fillId="0" borderId="0" xfId="0" applyNumberFormat="1"/>
    <xf numFmtId="0" fontId="0" fillId="0" borderId="0" xfId="0" applyAlignment="1">
      <alignment horizontal="left" indent="1"/>
    </xf>
    <xf numFmtId="0" fontId="0" fillId="7" borderId="0" xfId="0" applyFill="1" applyAlignment="1">
      <alignment horizontal="center"/>
    </xf>
    <xf numFmtId="0" fontId="0" fillId="7" borderId="0" xfId="0" applyFill="1"/>
    <xf numFmtId="0" fontId="0" fillId="8" borderId="0" xfId="0" applyFill="1"/>
    <xf numFmtId="0" fontId="0" fillId="9" borderId="0" xfId="0" applyFill="1"/>
    <xf numFmtId="0" fontId="4" fillId="9" borderId="0" xfId="0" applyFont="1" applyFill="1"/>
    <xf numFmtId="0" fontId="0" fillId="9" borderId="0" xfId="0" applyFill="1" applyAlignment="1">
      <alignment horizontal="right"/>
    </xf>
    <xf numFmtId="2" fontId="0" fillId="0" borderId="0" xfId="0" applyNumberFormat="1"/>
    <xf numFmtId="0" fontId="4" fillId="0" borderId="0" xfId="0" applyFont="1" applyFill="1"/>
    <xf numFmtId="0" fontId="5" fillId="9" borderId="0" xfId="0" applyFont="1" applyFill="1"/>
    <xf numFmtId="0" fontId="6" fillId="9" borderId="0" xfId="0" applyFont="1" applyFill="1"/>
    <xf numFmtId="0" fontId="7" fillId="9" borderId="0" xfId="0" applyFont="1" applyFill="1"/>
    <xf numFmtId="0" fontId="7" fillId="9" borderId="0" xfId="0" applyFont="1" applyFill="1" applyAlignment="1">
      <alignment horizontal="center"/>
    </xf>
    <xf numFmtId="0" fontId="7" fillId="9" borderId="0" xfId="0" applyFont="1" applyFill="1" applyAlignment="1">
      <alignment horizontal="left"/>
    </xf>
    <xf numFmtId="43" fontId="9" fillId="9" borderId="0" xfId="2" applyFont="1" applyFill="1"/>
    <xf numFmtId="0" fontId="6" fillId="9" borderId="0" xfId="0" applyFont="1" applyFill="1" applyAlignment="1">
      <alignment horizontal="center"/>
    </xf>
    <xf numFmtId="0" fontId="6" fillId="9" borderId="0" xfId="0" applyFont="1" applyFill="1" applyAlignment="1">
      <alignment horizontal="left"/>
    </xf>
    <xf numFmtId="2" fontId="6" fillId="9" borderId="0" xfId="0" applyNumberFormat="1" applyFont="1" applyFill="1"/>
  </cellXfs>
  <cellStyles count="3">
    <cellStyle name="Comma" xfId="2" builtinId="3"/>
    <cellStyle name="Currency" xfId="1" builtinId="4"/>
    <cellStyle name="Normal" xfId="0" builtinId="0"/>
  </cellStyles>
  <dxfs count="91">
    <dxf>
      <numFmt numFmtId="0" formatCode="General"/>
      <border diagonalUp="0" diagonalDown="0">
        <left style="thin">
          <color auto="1"/>
        </left>
        <right style="thin">
          <color auto="1"/>
        </right>
        <top style="thin">
          <color auto="1"/>
        </top>
        <bottom style="thin">
          <color auto="1"/>
        </bottom>
        <vertical/>
        <horizontal/>
      </border>
    </dxf>
    <dxf>
      <numFmt numFmtId="0" formatCode="General"/>
      <border diagonalUp="0" diagonalDown="0">
        <left style="thin">
          <color auto="1"/>
        </left>
        <right style="thin">
          <color auto="1"/>
        </right>
        <top style="thin">
          <color auto="1"/>
        </top>
        <bottom style="thin">
          <color auto="1"/>
        </bottom>
        <vertical/>
        <horizontal/>
      </border>
    </dxf>
    <dxf>
      <numFmt numFmtId="0" formatCode="General"/>
      <border diagonalUp="0" diagonalDown="0">
        <left style="thin">
          <color auto="1"/>
        </left>
        <right style="thin">
          <color auto="1"/>
        </right>
        <top style="thin">
          <color auto="1"/>
        </top>
        <bottom style="thin">
          <color auto="1"/>
        </bottom>
        <vertical/>
        <horizontal/>
      </border>
    </dxf>
    <dxf>
      <numFmt numFmtId="0" formatCode="General"/>
      <border diagonalUp="0" diagonalDown="0">
        <left style="thin">
          <color auto="1"/>
        </left>
        <right style="thin">
          <color auto="1"/>
        </right>
        <top style="thin">
          <color auto="1"/>
        </top>
        <bottom style="thin">
          <color auto="1"/>
        </bottom>
        <vertical/>
        <horizontal/>
      </border>
    </dxf>
    <dxf>
      <numFmt numFmtId="0" formatCode="General"/>
      <border diagonalUp="0" diagonalDown="0">
        <left style="thin">
          <color auto="1"/>
        </left>
        <right style="thin">
          <color auto="1"/>
        </right>
        <top style="thin">
          <color auto="1"/>
        </top>
        <bottom style="thin">
          <color auto="1"/>
        </bottom>
        <vertical/>
        <horizontal/>
      </border>
    </dxf>
    <dxf>
      <numFmt numFmtId="0" formatCode="General"/>
      <border diagonalUp="0" diagonalDown="0">
        <left style="thin">
          <color auto="1"/>
        </left>
        <right style="thin">
          <color auto="1"/>
        </right>
        <top style="thin">
          <color auto="1"/>
        </top>
        <bottom style="thin">
          <color auto="1"/>
        </bottom>
        <vertical/>
        <horizontal/>
      </border>
    </dxf>
    <dxf>
      <numFmt numFmtId="0" formatCode="General"/>
      <border diagonalUp="0" diagonalDown="0">
        <left style="thin">
          <color auto="1"/>
        </left>
        <right style="thin">
          <color auto="1"/>
        </right>
        <top style="thin">
          <color auto="1"/>
        </top>
        <bottom style="thin">
          <color auto="1"/>
        </bottom>
        <vertical/>
        <horizontal/>
      </border>
    </dxf>
    <dxf>
      <border diagonalUp="0" diagonalDown="0">
        <left style="thin">
          <color auto="1"/>
        </left>
        <right/>
        <top style="thin">
          <color auto="1"/>
        </top>
        <bottom style="thin">
          <color auto="1"/>
        </bottom>
        <vertical/>
        <horizontal/>
      </border>
    </dxf>
    <dxf>
      <numFmt numFmtId="19" formatCode="m/d/yyyy"/>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0"/>
        <name val="Calibri"/>
        <family val="2"/>
        <scheme val="minor"/>
      </font>
      <fill>
        <patternFill patternType="solid">
          <fgColor indexed="64"/>
          <bgColor rgb="FF00B050"/>
        </patternFill>
      </fill>
      <alignment horizontal="center" vertical="top" textRotation="0" wrapText="0" indent="0" justifyLastLine="0" shrinkToFit="0" readingOrder="0"/>
      <border diagonalUp="0" diagonalDown="0" outline="0">
        <left style="thin">
          <color auto="1"/>
        </left>
        <right style="thin">
          <color auto="1"/>
        </right>
        <top/>
        <bottom/>
      </border>
    </dxf>
    <dxf>
      <numFmt numFmtId="2" formatCode="0.00"/>
    </dxf>
    <dxf>
      <numFmt numFmtId="34" formatCode="_(&quot;$&quot;* #,##0.00_);_(&quot;$&quot;* \(#,##0.00\);_(&quot;$&quot;* &quot;-&quot;??_);_(@_)"/>
    </dxf>
    <dxf>
      <numFmt numFmtId="0" formatCode="General"/>
      <border diagonalUp="0" diagonalDown="0">
        <left style="thin">
          <color auto="1"/>
        </left>
        <right style="thin">
          <color auto="1"/>
        </right>
        <top style="thin">
          <color auto="1"/>
        </top>
        <bottom style="thin">
          <color auto="1"/>
        </bottom>
        <vertical/>
        <horizontal/>
      </border>
    </dxf>
    <dxf>
      <numFmt numFmtId="0" formatCode="General"/>
      <border diagonalUp="0" diagonalDown="0">
        <left style="thin">
          <color auto="1"/>
        </left>
        <right style="thin">
          <color auto="1"/>
        </right>
        <top style="thin">
          <color auto="1"/>
        </top>
        <bottom style="thin">
          <color auto="1"/>
        </bottom>
        <vertical/>
        <horizontal/>
      </border>
    </dxf>
    <dxf>
      <numFmt numFmtId="0" formatCode="General"/>
      <border diagonalUp="0" diagonalDown="0">
        <left style="thin">
          <color auto="1"/>
        </left>
        <right style="thin">
          <color auto="1"/>
        </right>
        <top style="thin">
          <color auto="1"/>
        </top>
        <bottom style="thin">
          <color auto="1"/>
        </bottom>
        <vertical/>
        <horizontal/>
      </border>
    </dxf>
    <dxf>
      <numFmt numFmtId="0" formatCode="General"/>
      <border diagonalUp="0" diagonalDown="0">
        <left style="thin">
          <color auto="1"/>
        </left>
        <right style="thin">
          <color auto="1"/>
        </right>
        <top style="thin">
          <color auto="1"/>
        </top>
        <bottom style="thin">
          <color auto="1"/>
        </bottom>
        <vertical/>
        <horizontal/>
      </border>
    </dxf>
    <dxf>
      <numFmt numFmtId="0" formatCode="General"/>
      <border diagonalUp="0" diagonalDown="0">
        <left style="thin">
          <color auto="1"/>
        </left>
        <right style="thin">
          <color auto="1"/>
        </right>
        <top style="thin">
          <color auto="1"/>
        </top>
        <bottom style="thin">
          <color auto="1"/>
        </bottom>
        <vertical/>
        <horizontal/>
      </border>
    </dxf>
    <dxf>
      <numFmt numFmtId="0" formatCode="General"/>
      <border diagonalUp="0" diagonalDown="0">
        <left style="thin">
          <color auto="1"/>
        </left>
        <right style="thin">
          <color auto="1"/>
        </right>
        <top style="thin">
          <color auto="1"/>
        </top>
        <bottom style="thin">
          <color auto="1"/>
        </bottom>
        <vertical/>
        <horizontal/>
      </border>
    </dxf>
    <dxf>
      <numFmt numFmtId="0" formatCode="General"/>
      <border diagonalUp="0" diagonalDown="0">
        <left style="thin">
          <color auto="1"/>
        </left>
        <right style="thin">
          <color auto="1"/>
        </right>
        <top style="thin">
          <color auto="1"/>
        </top>
        <bottom style="thin">
          <color auto="1"/>
        </bottom>
        <vertical/>
        <horizontal/>
      </border>
    </dxf>
    <dxf>
      <border diagonalUp="0" diagonalDown="0">
        <left style="thin">
          <color auto="1"/>
        </left>
        <right/>
        <top style="thin">
          <color auto="1"/>
        </top>
        <bottom style="thin">
          <color auto="1"/>
        </bottom>
        <vertical/>
        <horizontal/>
      </border>
    </dxf>
    <dxf>
      <numFmt numFmtId="19" formatCode="m/d/yyyy"/>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0"/>
        <name val="Calibri"/>
        <family val="2"/>
        <scheme val="minor"/>
      </font>
      <fill>
        <patternFill patternType="solid">
          <fgColor indexed="64"/>
          <bgColor rgb="FF00B050"/>
        </patternFill>
      </fill>
      <alignment horizontal="center" vertical="top"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fill>
        <patternFill patternType="solid">
          <fgColor indexed="64"/>
          <bgColor theme="2" tint="-0.249977111117893"/>
        </patternFill>
      </fill>
      <alignment horizontal="center" vertical="top" textRotation="0" wrapText="0" indent="0" justifyLastLine="0" shrinkToFit="0" readingOrder="0"/>
      <border diagonalUp="0" diagonalDown="0" outline="0">
        <left style="thin">
          <color auto="1"/>
        </left>
        <right style="thin">
          <color auto="1"/>
        </right>
        <top/>
        <bottom/>
      </border>
    </dxf>
    <dxf>
      <numFmt numFmtId="34" formatCode="_(&quot;$&quot;* #,##0.00_);_(&quot;$&quot;* \(#,##0.00\);_(&quot;$&quot;* &quot;-&quot;??_);_(@_)"/>
    </dxf>
    <dxf>
      <numFmt numFmtId="0" formatCode="General"/>
      <border diagonalUp="0" diagonalDown="0">
        <left style="thin">
          <color auto="1"/>
        </left>
        <right style="thin">
          <color auto="1"/>
        </right>
        <top style="thin">
          <color auto="1"/>
        </top>
        <bottom style="thin">
          <color auto="1"/>
        </bottom>
        <vertical/>
        <horizontal/>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0"/>
        <name val="Calibri"/>
        <family val="2"/>
        <scheme val="minor"/>
      </font>
      <fill>
        <patternFill patternType="solid">
          <fgColor indexed="64"/>
          <bgColor theme="7" tint="-0.249977111117893"/>
        </patternFill>
      </fill>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fill>
        <patternFill patternType="solid">
          <fgColor indexed="64"/>
          <bgColor theme="9" tint="0.39997558519241921"/>
        </patternFill>
      </fill>
      <alignment horizontal="center" vertical="top"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numFmt numFmtId="0" formatCode="General"/>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top"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numFmt numFmtId="19" formatCode="m/d/yyyy"/>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0"/>
        <name val="Calibri"/>
        <family val="2"/>
        <scheme val="minor"/>
      </font>
      <fill>
        <patternFill patternType="solid">
          <fgColor indexed="64"/>
          <bgColor rgb="FF00B050"/>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bgColor rgb="FFA23E48"/>
        </patternFill>
      </fill>
    </dxf>
  </dxfs>
  <tableStyles count="1" defaultTableStyle="TableStyleMedium9" defaultPivotStyle="PivotStyleLight16">
    <tableStyle name="Slicer Style 1" pivot="0" table="0" count="4" xr9:uid="{DF137BDC-956B-49F4-9835-0468C5BE8CCC}">
      <tableStyleElement type="wholeTable" dxfId="90"/>
    </tableStyle>
  </tableStyles>
  <colors>
    <mruColors>
      <color rgb="FF674736"/>
      <color rgb="FFB07946"/>
      <color rgb="FFFFFFFF"/>
      <color rgb="FF49281A"/>
      <color rgb="FFAB6832"/>
      <color rgb="FFDFB78C"/>
      <color rgb="FF151618"/>
      <color rgb="FF795548"/>
      <color rgb="FFE0F2F1"/>
      <color rgb="FF6699CC"/>
    </mruColors>
  </colors>
  <extLst>
    <ext xmlns:x14="http://schemas.microsoft.com/office/spreadsheetml/2009/9/main" uri="{46F421CA-312F-682f-3DD2-61675219B42D}">
      <x14:dxfs count="3">
        <dxf>
          <fill>
            <patternFill>
              <bgColor theme="0"/>
            </patternFill>
          </fill>
        </dxf>
        <dxf>
          <fill>
            <patternFill>
              <bgColor theme="0"/>
            </patternFill>
          </fill>
        </dxf>
        <dxf>
          <fill>
            <patternFill>
              <bgColor rgb="FFFFFFFF"/>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07/relationships/slicerCache" Target="slicerCaches/slicerCache2.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6.xml"/><Relationship Id="rId23" Type="http://schemas.openxmlformats.org/officeDocument/2006/relationships/sharedStrings" Target="sharedStrings.xml"/><Relationship Id="rId10" Type="http://schemas.openxmlformats.org/officeDocument/2006/relationships/pivotCacheDefinition" Target="pivotCache/pivotCacheDefinition1.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Osaroh INSTRUCTOR FINAL PPT.xlsx]Pivot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Table'!$F$4:$F$10</c:f>
              <c:strCache>
                <c:ptCount val="6"/>
                <c:pt idx="0">
                  <c:v>Cappuccino</c:v>
                </c:pt>
                <c:pt idx="1">
                  <c:v>Croissant</c:v>
                </c:pt>
                <c:pt idx="2">
                  <c:v>Iced Tea</c:v>
                </c:pt>
                <c:pt idx="3">
                  <c:v>Latte</c:v>
                </c:pt>
                <c:pt idx="4">
                  <c:v>Muffin</c:v>
                </c:pt>
                <c:pt idx="5">
                  <c:v>Sandwich</c:v>
                </c:pt>
              </c:strCache>
            </c:strRef>
          </c:cat>
          <c:val>
            <c:numRef>
              <c:f>'Pivot Table'!$G$4:$G$10</c:f>
              <c:numCache>
                <c:formatCode>"$"#,##0.00</c:formatCode>
                <c:ptCount val="6"/>
                <c:pt idx="0">
                  <c:v>1473.5100000000009</c:v>
                </c:pt>
                <c:pt idx="1">
                  <c:v>1015.59</c:v>
                </c:pt>
                <c:pt idx="2">
                  <c:v>1322.7800000000007</c:v>
                </c:pt>
                <c:pt idx="3">
                  <c:v>1060.57</c:v>
                </c:pt>
                <c:pt idx="4">
                  <c:v>1440.4400000000005</c:v>
                </c:pt>
                <c:pt idx="5">
                  <c:v>1252.1699999999996</c:v>
                </c:pt>
              </c:numCache>
            </c:numRef>
          </c:val>
          <c:smooth val="1"/>
          <c:extLst>
            <c:ext xmlns:c16="http://schemas.microsoft.com/office/drawing/2014/chart" uri="{C3380CC4-5D6E-409C-BE32-E72D297353CC}">
              <c16:uniqueId val="{00000001-D7FD-4710-BAD8-724C1B6895FC}"/>
            </c:ext>
          </c:extLst>
        </c:ser>
        <c:dLbls>
          <c:dLblPos val="t"/>
          <c:showLegendKey val="0"/>
          <c:showVal val="1"/>
          <c:showCatName val="0"/>
          <c:showSerName val="0"/>
          <c:showPercent val="0"/>
          <c:showBubbleSize val="0"/>
        </c:dLbls>
        <c:marker val="1"/>
        <c:smooth val="0"/>
        <c:axId val="2044237279"/>
        <c:axId val="2044238943"/>
      </c:lineChart>
      <c:catAx>
        <c:axId val="2044237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4238943"/>
        <c:crosses val="autoZero"/>
        <c:auto val="1"/>
        <c:lblAlgn val="ctr"/>
        <c:lblOffset val="100"/>
        <c:noMultiLvlLbl val="0"/>
      </c:catAx>
      <c:valAx>
        <c:axId val="2044238943"/>
        <c:scaling>
          <c:orientation val="minMax"/>
        </c:scaling>
        <c:delete val="1"/>
        <c:axPos val="l"/>
        <c:numFmt formatCode="&quot;$&quot;#,##0.00" sourceLinked="1"/>
        <c:majorTickMark val="none"/>
        <c:minorTickMark val="none"/>
        <c:tickLblPos val="nextTo"/>
        <c:crossAx val="2044237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Osaroh INSTRUCTOR FINAL PPT.xlsx]Pivot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539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Table'!$G$13</c:f>
              <c:strCache>
                <c:ptCount val="1"/>
                <c:pt idx="0">
                  <c:v>Total</c:v>
                </c:pt>
              </c:strCache>
            </c:strRef>
          </c:tx>
          <c:spPr>
            <a:ln w="539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Table'!$F$14:$F$20</c:f>
              <c:strCache>
                <c:ptCount val="6"/>
                <c:pt idx="0">
                  <c:v>Cappuccino</c:v>
                </c:pt>
                <c:pt idx="1">
                  <c:v>Croissant</c:v>
                </c:pt>
                <c:pt idx="2">
                  <c:v>Iced Tea</c:v>
                </c:pt>
                <c:pt idx="3">
                  <c:v>Latte</c:v>
                </c:pt>
                <c:pt idx="4">
                  <c:v>Muffin</c:v>
                </c:pt>
                <c:pt idx="5">
                  <c:v>Sandwich</c:v>
                </c:pt>
              </c:strCache>
            </c:strRef>
          </c:cat>
          <c:val>
            <c:numRef>
              <c:f>'Pivot Table'!$G$14:$G$20</c:f>
              <c:numCache>
                <c:formatCode>"$"#,##0.00</c:formatCode>
                <c:ptCount val="6"/>
                <c:pt idx="0">
                  <c:v>2315.0600000000018</c:v>
                </c:pt>
                <c:pt idx="1">
                  <c:v>1845.26</c:v>
                </c:pt>
                <c:pt idx="2">
                  <c:v>2234.5600000000004</c:v>
                </c:pt>
                <c:pt idx="3">
                  <c:v>1957.2200000000003</c:v>
                </c:pt>
                <c:pt idx="4">
                  <c:v>2401.0700000000011</c:v>
                </c:pt>
                <c:pt idx="5">
                  <c:v>1836.7799999999995</c:v>
                </c:pt>
              </c:numCache>
            </c:numRef>
          </c:val>
          <c:smooth val="1"/>
          <c:extLst>
            <c:ext xmlns:c16="http://schemas.microsoft.com/office/drawing/2014/chart" uri="{C3380CC4-5D6E-409C-BE32-E72D297353CC}">
              <c16:uniqueId val="{00000000-1E27-4B0F-B2CD-89E96A9A237E}"/>
            </c:ext>
          </c:extLst>
        </c:ser>
        <c:dLbls>
          <c:dLblPos val="t"/>
          <c:showLegendKey val="0"/>
          <c:showVal val="1"/>
          <c:showCatName val="0"/>
          <c:showSerName val="0"/>
          <c:showPercent val="0"/>
          <c:showBubbleSize val="0"/>
        </c:dLbls>
        <c:marker val="1"/>
        <c:smooth val="0"/>
        <c:axId val="2044240191"/>
        <c:axId val="2044241023"/>
      </c:lineChart>
      <c:catAx>
        <c:axId val="2044240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4241023"/>
        <c:crosses val="autoZero"/>
        <c:auto val="1"/>
        <c:lblAlgn val="ctr"/>
        <c:lblOffset val="100"/>
        <c:noMultiLvlLbl val="0"/>
      </c:catAx>
      <c:valAx>
        <c:axId val="2044241023"/>
        <c:scaling>
          <c:orientation val="minMax"/>
        </c:scaling>
        <c:delete val="1"/>
        <c:axPos val="l"/>
        <c:numFmt formatCode="&quot;$&quot;#,##0.00" sourceLinked="1"/>
        <c:majorTickMark val="none"/>
        <c:minorTickMark val="none"/>
        <c:tickLblPos val="nextTo"/>
        <c:crossAx val="2044240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Osaroh INSTRUCTOR FINAL PPT.xlsx]Pivot Table!PivotTable8</c:name>
    <c:fmtId val="0"/>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Algerian" panose="04020705040A02060702" pitchFamily="82" charset="0"/>
                <a:ea typeface="+mn-ea"/>
                <a:cs typeface="+mn-cs"/>
              </a:defRPr>
            </a:pPr>
            <a:r>
              <a:rPr lang="en-US" sz="2000">
                <a:latin typeface="Algerian" panose="04020705040A02060702" pitchFamily="82" charset="0"/>
              </a:rPr>
              <a:t>Gender</a:t>
            </a:r>
          </a:p>
        </c:rich>
      </c:tx>
      <c:layout>
        <c:manualLayout>
          <c:xMode val="edge"/>
          <c:yMode val="edge"/>
          <c:x val="0.28157061684493739"/>
          <c:y val="4.6296296296296294E-2"/>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Algerian" panose="04020705040A02060702" pitchFamily="82"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1.7285323709536306E-2"/>
              <c:y val="-9.25969670457859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4.7148403324584427E-2"/>
              <c:y val="6.31765820939049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Table'!$G$24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758A-4BB5-8FB7-DB863D3A238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8A-4BB5-8FB7-DB863D3A2382}"/>
              </c:ext>
            </c:extLst>
          </c:dPt>
          <c:dLbls>
            <c:dLbl>
              <c:idx val="0"/>
              <c:layout>
                <c:manualLayout>
                  <c:x val="1.7285323709536306E-2"/>
                  <c:y val="-9.259696704578594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58A-4BB5-8FB7-DB863D3A2382}"/>
                </c:ext>
              </c:extLst>
            </c:dLbl>
            <c:dLbl>
              <c:idx val="1"/>
              <c:layout>
                <c:manualLayout>
                  <c:x val="-4.7148403324584427E-2"/>
                  <c:y val="6.3176582093904934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58A-4BB5-8FB7-DB863D3A238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Table'!$F$25:$F$27</c:f>
              <c:strCache>
                <c:ptCount val="2"/>
                <c:pt idx="0">
                  <c:v>Female</c:v>
                </c:pt>
                <c:pt idx="1">
                  <c:v>Male</c:v>
                </c:pt>
              </c:strCache>
            </c:strRef>
          </c:cat>
          <c:val>
            <c:numRef>
              <c:f>'Pivot Table'!$G$25:$G$27</c:f>
              <c:numCache>
                <c:formatCode>0.00%</c:formatCode>
                <c:ptCount val="2"/>
                <c:pt idx="0">
                  <c:v>0.5270096998569741</c:v>
                </c:pt>
                <c:pt idx="1">
                  <c:v>0.4729903001430259</c:v>
                </c:pt>
              </c:numCache>
            </c:numRef>
          </c:val>
          <c:extLst>
            <c:ext xmlns:c16="http://schemas.microsoft.com/office/drawing/2014/chart" uri="{C3380CC4-5D6E-409C-BE32-E72D297353CC}">
              <c16:uniqueId val="{00000000-758A-4BB5-8FB7-DB863D3A238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Osaroh INSTRUCTOR FINAL PPT.xlsx]Pivot Table!PivotTable9</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The Age demography Sales</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pattFill prst="ltUpDiag">
            <a:fgClr>
              <a:schemeClr val="accent1"/>
            </a:fgClr>
            <a:bgClr>
              <a:schemeClr val="lt1"/>
            </a:bgClr>
          </a:pattFill>
          <a:ln>
            <a:noFill/>
          </a:ln>
          <a:effectLst/>
        </c:spPr>
        <c:marker>
          <c:symbol val="none"/>
        </c:marker>
        <c:dLbl>
          <c:idx val="0"/>
          <c:spPr>
            <a:solidFill>
              <a:srgbClr val="4F81BD">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Table'!$G$40</c:f>
              <c:strCache>
                <c:ptCount val="1"/>
                <c:pt idx="0">
                  <c:v>Total</c:v>
                </c:pt>
              </c:strCache>
            </c:strRef>
          </c:tx>
          <c:spPr>
            <a:pattFill prst="ltUpDiag">
              <a:fgClr>
                <a:schemeClr val="accent1"/>
              </a:fgClr>
              <a:bgClr>
                <a:schemeClr val="lt1"/>
              </a:bgClr>
            </a:pattFill>
            <a:ln>
              <a:noFill/>
            </a:ln>
            <a:effectLst/>
          </c:spPr>
          <c:invertIfNegative val="0"/>
          <c:dLbls>
            <c:spPr>
              <a:solidFill>
                <a:srgbClr val="4F81BD">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Table'!$F$41:$F$45</c:f>
              <c:strCache>
                <c:ptCount val="4"/>
                <c:pt idx="0">
                  <c:v>[18-30]</c:v>
                </c:pt>
                <c:pt idx="1">
                  <c:v>[31-43]</c:v>
                </c:pt>
                <c:pt idx="2">
                  <c:v>[44-56]</c:v>
                </c:pt>
                <c:pt idx="3">
                  <c:v>[57 Above]</c:v>
                </c:pt>
              </c:strCache>
            </c:strRef>
          </c:cat>
          <c:val>
            <c:numRef>
              <c:f>'Pivot Table'!$G$41:$G$45</c:f>
              <c:numCache>
                <c:formatCode>"$"#,##0.00</c:formatCode>
                <c:ptCount val="4"/>
                <c:pt idx="0">
                  <c:v>1925.1700000000008</c:v>
                </c:pt>
                <c:pt idx="1">
                  <c:v>2246.1300000000006</c:v>
                </c:pt>
                <c:pt idx="2">
                  <c:v>2137.550000000002</c:v>
                </c:pt>
                <c:pt idx="3">
                  <c:v>1256.2099999999998</c:v>
                </c:pt>
              </c:numCache>
            </c:numRef>
          </c:val>
          <c:extLst>
            <c:ext xmlns:c16="http://schemas.microsoft.com/office/drawing/2014/chart" uri="{C3380CC4-5D6E-409C-BE32-E72D297353CC}">
              <c16:uniqueId val="{00000000-291B-43BE-AD6B-EB61186DC0B3}"/>
            </c:ext>
          </c:extLst>
        </c:ser>
        <c:dLbls>
          <c:dLblPos val="outEnd"/>
          <c:showLegendKey val="0"/>
          <c:showVal val="1"/>
          <c:showCatName val="0"/>
          <c:showSerName val="0"/>
          <c:showPercent val="0"/>
          <c:showBubbleSize val="0"/>
        </c:dLbls>
        <c:gapWidth val="269"/>
        <c:overlap val="-20"/>
        <c:axId val="881307999"/>
        <c:axId val="881295935"/>
      </c:barChart>
      <c:catAx>
        <c:axId val="881307999"/>
        <c:scaling>
          <c:orientation val="minMax"/>
        </c:scaling>
        <c:delete val="0"/>
        <c:axPos val="b"/>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881295935"/>
        <c:crosses val="autoZero"/>
        <c:auto val="1"/>
        <c:lblAlgn val="ctr"/>
        <c:lblOffset val="100"/>
        <c:noMultiLvlLbl val="0"/>
      </c:catAx>
      <c:valAx>
        <c:axId val="881295935"/>
        <c:scaling>
          <c:orientation val="minMax"/>
        </c:scaling>
        <c:delete val="1"/>
        <c:axPos val="l"/>
        <c:numFmt formatCode="&quot;$&quot;#,##0.00" sourceLinked="1"/>
        <c:majorTickMark val="none"/>
        <c:minorTickMark val="none"/>
        <c:tickLblPos val="nextTo"/>
        <c:crossAx val="881307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Osaroh INSTRUCTOR FINAL PPT.xlsx]Pivot Table!PivotTable10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Stock</a:t>
            </a:r>
            <a:r>
              <a:rPr lang="en-US" baseline="0"/>
              <a:t> Management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Table'!$T$3</c:f>
              <c:strCache>
                <c:ptCount val="1"/>
                <c:pt idx="0">
                  <c:v>Total</c:v>
                </c:pt>
              </c:strCache>
            </c:strRef>
          </c:tx>
          <c:spPr>
            <a:solidFill>
              <a:srgbClr val="00B050"/>
            </a:solidFill>
            <a:ln>
              <a:noFill/>
            </a:ln>
            <a:effectLst/>
          </c:spPr>
          <c:invertIfNegative val="1"/>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Table'!$S$4:$S$14</c:f>
              <c:strCache>
                <c:ptCount val="10"/>
                <c:pt idx="0">
                  <c:v>Coffee Beans</c:v>
                </c:pt>
                <c:pt idx="1">
                  <c:v>Croissant Dough</c:v>
                </c:pt>
                <c:pt idx="2">
                  <c:v>Iced Tea Bags</c:v>
                </c:pt>
                <c:pt idx="3">
                  <c:v>Juice Concentrate</c:v>
                </c:pt>
                <c:pt idx="4">
                  <c:v>Lemon</c:v>
                </c:pt>
                <c:pt idx="5">
                  <c:v>Milk</c:v>
                </c:pt>
                <c:pt idx="6">
                  <c:v>Muffin Mix</c:v>
                </c:pt>
                <c:pt idx="7">
                  <c:v>Sandwich Bread</c:v>
                </c:pt>
                <c:pt idx="8">
                  <c:v>Sugar</c:v>
                </c:pt>
                <c:pt idx="9">
                  <c:v>Tea Bags</c:v>
                </c:pt>
              </c:strCache>
            </c:strRef>
          </c:cat>
          <c:val>
            <c:numRef>
              <c:f>'Pivot Table'!$T$4:$T$14</c:f>
              <c:numCache>
                <c:formatCode>General</c:formatCode>
                <c:ptCount val="10"/>
                <c:pt idx="0">
                  <c:v>27</c:v>
                </c:pt>
                <c:pt idx="1">
                  <c:v>-74</c:v>
                </c:pt>
                <c:pt idx="2">
                  <c:v>-74</c:v>
                </c:pt>
                <c:pt idx="3">
                  <c:v>0</c:v>
                </c:pt>
                <c:pt idx="4">
                  <c:v>13</c:v>
                </c:pt>
                <c:pt idx="5">
                  <c:v>-79</c:v>
                </c:pt>
                <c:pt idx="6">
                  <c:v>-66</c:v>
                </c:pt>
                <c:pt idx="7">
                  <c:v>45</c:v>
                </c:pt>
                <c:pt idx="8">
                  <c:v>35</c:v>
                </c:pt>
                <c:pt idx="9">
                  <c:v>-31</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 xmlns:c16="http://schemas.microsoft.com/office/drawing/2014/chart" uri="{C3380CC4-5D6E-409C-BE32-E72D297353CC}">
              <c16:uniqueId val="{00000000-5CD3-4E4C-ABF7-D6C888B44B0D}"/>
            </c:ext>
          </c:extLst>
        </c:ser>
        <c:dLbls>
          <c:showLegendKey val="0"/>
          <c:showVal val="0"/>
          <c:showCatName val="0"/>
          <c:showSerName val="0"/>
          <c:showPercent val="0"/>
          <c:showBubbleSize val="0"/>
        </c:dLbls>
        <c:gapWidth val="219"/>
        <c:overlap val="-27"/>
        <c:axId val="193732831"/>
        <c:axId val="193735743"/>
      </c:barChart>
      <c:catAx>
        <c:axId val="193732831"/>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735743"/>
        <c:crosses val="autoZero"/>
        <c:auto val="1"/>
        <c:lblAlgn val="ctr"/>
        <c:lblOffset val="100"/>
        <c:noMultiLvlLbl val="0"/>
      </c:catAx>
      <c:valAx>
        <c:axId val="193735743"/>
        <c:scaling>
          <c:orientation val="minMax"/>
        </c:scaling>
        <c:delete val="1"/>
        <c:axPos val="l"/>
        <c:numFmt formatCode="General" sourceLinked="1"/>
        <c:majorTickMark val="none"/>
        <c:minorTickMark val="none"/>
        <c:tickLblPos val="nextTo"/>
        <c:crossAx val="193732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Osaroh INSTRUCTOR FINAL PPT.xlsx]Pivot Table!PivotTable13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Ten Employee Performances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Table'!$T$22</c:f>
              <c:strCache>
                <c:ptCount val="1"/>
                <c:pt idx="0">
                  <c:v>Sum of Sale performance</c:v>
                </c:pt>
              </c:strCache>
            </c:strRef>
          </c:tx>
          <c:spPr>
            <a:solidFill>
              <a:schemeClr val="accent1"/>
            </a:solidFill>
            <a:ln>
              <a:noFill/>
            </a:ln>
            <a:effectLst/>
          </c:spPr>
          <c:invertIfNegative val="0"/>
          <c:cat>
            <c:strRef>
              <c:f>'Pivot Table'!$S$23:$S$33</c:f>
              <c:strCache>
                <c:ptCount val="10"/>
                <c:pt idx="0">
                  <c:v>Elizabeth Allen</c:v>
                </c:pt>
                <c:pt idx="1">
                  <c:v>Ryan Taylor</c:v>
                </c:pt>
                <c:pt idx="2">
                  <c:v>Jessica Johnson</c:v>
                </c:pt>
                <c:pt idx="3">
                  <c:v>Laura Young</c:v>
                </c:pt>
                <c:pt idx="4">
                  <c:v>Olivia Brown</c:v>
                </c:pt>
                <c:pt idx="5">
                  <c:v>David Smith</c:v>
                </c:pt>
                <c:pt idx="6">
                  <c:v>William Taylor</c:v>
                </c:pt>
                <c:pt idx="7">
                  <c:v>William Harris</c:v>
                </c:pt>
                <c:pt idx="8">
                  <c:v>Elizabeth Johnson</c:v>
                </c:pt>
                <c:pt idx="9">
                  <c:v>Megan White</c:v>
                </c:pt>
              </c:strCache>
            </c:strRef>
          </c:cat>
          <c:val>
            <c:numRef>
              <c:f>'Pivot Table'!$T$23:$T$33</c:f>
              <c:numCache>
                <c:formatCode>"$"#,##0.00</c:formatCode>
                <c:ptCount val="10"/>
                <c:pt idx="0">
                  <c:v>7748</c:v>
                </c:pt>
                <c:pt idx="1">
                  <c:v>7907</c:v>
                </c:pt>
                <c:pt idx="2">
                  <c:v>8012</c:v>
                </c:pt>
                <c:pt idx="3">
                  <c:v>8134</c:v>
                </c:pt>
                <c:pt idx="4">
                  <c:v>8454</c:v>
                </c:pt>
                <c:pt idx="5">
                  <c:v>9700</c:v>
                </c:pt>
                <c:pt idx="6">
                  <c:v>9847</c:v>
                </c:pt>
                <c:pt idx="7">
                  <c:v>10246</c:v>
                </c:pt>
                <c:pt idx="8">
                  <c:v>10702</c:v>
                </c:pt>
                <c:pt idx="9">
                  <c:v>11095</c:v>
                </c:pt>
              </c:numCache>
            </c:numRef>
          </c:val>
          <c:extLst>
            <c:ext xmlns:c16="http://schemas.microsoft.com/office/drawing/2014/chart" uri="{C3380CC4-5D6E-409C-BE32-E72D297353CC}">
              <c16:uniqueId val="{00000000-5179-4C51-BDD5-1EB74CDE549B}"/>
            </c:ext>
          </c:extLst>
        </c:ser>
        <c:ser>
          <c:idx val="1"/>
          <c:order val="1"/>
          <c:tx>
            <c:strRef>
              <c:f>'Pivot Table'!$U$22</c:f>
              <c:strCache>
                <c:ptCount val="1"/>
                <c:pt idx="0">
                  <c:v>Average of Sales_Target</c:v>
                </c:pt>
              </c:strCache>
            </c:strRef>
          </c:tx>
          <c:spPr>
            <a:solidFill>
              <a:schemeClr val="accent2"/>
            </a:solidFill>
            <a:ln>
              <a:noFill/>
            </a:ln>
            <a:effectLst/>
          </c:spPr>
          <c:invertIfNegative val="0"/>
          <c:cat>
            <c:strRef>
              <c:f>'Pivot Table'!$S$23:$S$33</c:f>
              <c:strCache>
                <c:ptCount val="10"/>
                <c:pt idx="0">
                  <c:v>Elizabeth Allen</c:v>
                </c:pt>
                <c:pt idx="1">
                  <c:v>Ryan Taylor</c:v>
                </c:pt>
                <c:pt idx="2">
                  <c:v>Jessica Johnson</c:v>
                </c:pt>
                <c:pt idx="3">
                  <c:v>Laura Young</c:v>
                </c:pt>
                <c:pt idx="4">
                  <c:v>Olivia Brown</c:v>
                </c:pt>
                <c:pt idx="5">
                  <c:v>David Smith</c:v>
                </c:pt>
                <c:pt idx="6">
                  <c:v>William Taylor</c:v>
                </c:pt>
                <c:pt idx="7">
                  <c:v>William Harris</c:v>
                </c:pt>
                <c:pt idx="8">
                  <c:v>Elizabeth Johnson</c:v>
                </c:pt>
                <c:pt idx="9">
                  <c:v>Megan White</c:v>
                </c:pt>
              </c:strCache>
            </c:strRef>
          </c:cat>
          <c:val>
            <c:numRef>
              <c:f>'Pivot Table'!$U$23:$U$33</c:f>
              <c:numCache>
                <c:formatCode>"$"#,##0.00</c:formatCode>
                <c:ptCount val="10"/>
                <c:pt idx="0">
                  <c:v>2959.8571428571427</c:v>
                </c:pt>
                <c:pt idx="1">
                  <c:v>2350.25</c:v>
                </c:pt>
                <c:pt idx="2">
                  <c:v>1942.5</c:v>
                </c:pt>
                <c:pt idx="3">
                  <c:v>1658.6666666666667</c:v>
                </c:pt>
                <c:pt idx="4">
                  <c:v>2092.5</c:v>
                </c:pt>
                <c:pt idx="5">
                  <c:v>2851.5714285714284</c:v>
                </c:pt>
                <c:pt idx="6">
                  <c:v>1679.5</c:v>
                </c:pt>
                <c:pt idx="7">
                  <c:v>1865.5</c:v>
                </c:pt>
                <c:pt idx="8">
                  <c:v>2973.4</c:v>
                </c:pt>
                <c:pt idx="9">
                  <c:v>2801.4</c:v>
                </c:pt>
              </c:numCache>
            </c:numRef>
          </c:val>
          <c:extLst>
            <c:ext xmlns:c16="http://schemas.microsoft.com/office/drawing/2014/chart" uri="{C3380CC4-5D6E-409C-BE32-E72D297353CC}">
              <c16:uniqueId val="{00000001-5179-4C51-BDD5-1EB74CDE549B}"/>
            </c:ext>
          </c:extLst>
        </c:ser>
        <c:dLbls>
          <c:showLegendKey val="0"/>
          <c:showVal val="0"/>
          <c:showCatName val="0"/>
          <c:showSerName val="0"/>
          <c:showPercent val="0"/>
          <c:showBubbleSize val="0"/>
        </c:dLbls>
        <c:gapWidth val="182"/>
        <c:axId val="48528399"/>
        <c:axId val="48524655"/>
      </c:barChart>
      <c:catAx>
        <c:axId val="48528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24655"/>
        <c:crosses val="autoZero"/>
        <c:auto val="1"/>
        <c:lblAlgn val="ctr"/>
        <c:lblOffset val="100"/>
        <c:noMultiLvlLbl val="0"/>
      </c:catAx>
      <c:valAx>
        <c:axId val="48524655"/>
        <c:scaling>
          <c:orientation val="minMax"/>
        </c:scaling>
        <c:delete val="1"/>
        <c:axPos val="b"/>
        <c:numFmt formatCode="&quot;$&quot;#,##0.00" sourceLinked="1"/>
        <c:majorTickMark val="none"/>
        <c:minorTickMark val="none"/>
        <c:tickLblPos val="nextTo"/>
        <c:crossAx val="485283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Osaroh INSTRUCTOR FINAL PPT.xlsx]Pivot Table!PivotTable14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Ten Employee Performances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Table'!$T$38</c:f>
              <c:strCache>
                <c:ptCount val="1"/>
                <c:pt idx="0">
                  <c:v>Sum of Sale performance</c:v>
                </c:pt>
              </c:strCache>
            </c:strRef>
          </c:tx>
          <c:spPr>
            <a:solidFill>
              <a:schemeClr val="accent1"/>
            </a:solidFill>
            <a:ln>
              <a:noFill/>
            </a:ln>
            <a:effectLst/>
          </c:spPr>
          <c:invertIfNegative val="0"/>
          <c:cat>
            <c:strRef>
              <c:f>'Pivot Table'!$S$39:$S$49</c:f>
              <c:strCache>
                <c:ptCount val="10"/>
                <c:pt idx="0">
                  <c:v>Elizabeth Allen</c:v>
                </c:pt>
                <c:pt idx="1">
                  <c:v>Ryan Taylor</c:v>
                </c:pt>
                <c:pt idx="2">
                  <c:v>Jessica Johnson</c:v>
                </c:pt>
                <c:pt idx="3">
                  <c:v>Laura Young</c:v>
                </c:pt>
                <c:pt idx="4">
                  <c:v>Olivia Brown</c:v>
                </c:pt>
                <c:pt idx="5">
                  <c:v>David Smith</c:v>
                </c:pt>
                <c:pt idx="6">
                  <c:v>William Taylor</c:v>
                </c:pt>
                <c:pt idx="7">
                  <c:v>William Harris</c:v>
                </c:pt>
                <c:pt idx="8">
                  <c:v>Elizabeth Johnson</c:v>
                </c:pt>
                <c:pt idx="9">
                  <c:v>Megan White</c:v>
                </c:pt>
              </c:strCache>
            </c:strRef>
          </c:cat>
          <c:val>
            <c:numRef>
              <c:f>'Pivot Table'!$T$39:$T$49</c:f>
              <c:numCache>
                <c:formatCode>"$"#,##0.00</c:formatCode>
                <c:ptCount val="10"/>
                <c:pt idx="0">
                  <c:v>7748</c:v>
                </c:pt>
                <c:pt idx="1">
                  <c:v>7907</c:v>
                </c:pt>
                <c:pt idx="2">
                  <c:v>8012</c:v>
                </c:pt>
                <c:pt idx="3">
                  <c:v>8134</c:v>
                </c:pt>
                <c:pt idx="4">
                  <c:v>8454</c:v>
                </c:pt>
                <c:pt idx="5">
                  <c:v>9700</c:v>
                </c:pt>
                <c:pt idx="6">
                  <c:v>9847</c:v>
                </c:pt>
                <c:pt idx="7">
                  <c:v>10246</c:v>
                </c:pt>
                <c:pt idx="8">
                  <c:v>10702</c:v>
                </c:pt>
                <c:pt idx="9">
                  <c:v>11095</c:v>
                </c:pt>
              </c:numCache>
            </c:numRef>
          </c:val>
          <c:extLst>
            <c:ext xmlns:c16="http://schemas.microsoft.com/office/drawing/2014/chart" uri="{C3380CC4-5D6E-409C-BE32-E72D297353CC}">
              <c16:uniqueId val="{00000000-7089-48B1-9EF1-62D27261F79D}"/>
            </c:ext>
          </c:extLst>
        </c:ser>
        <c:ser>
          <c:idx val="1"/>
          <c:order val="1"/>
          <c:tx>
            <c:strRef>
              <c:f>'Pivot Table'!$U$38</c:f>
              <c:strCache>
                <c:ptCount val="1"/>
                <c:pt idx="0">
                  <c:v>Average of Sales_Target</c:v>
                </c:pt>
              </c:strCache>
            </c:strRef>
          </c:tx>
          <c:spPr>
            <a:solidFill>
              <a:schemeClr val="accent2"/>
            </a:solidFill>
            <a:ln>
              <a:noFill/>
            </a:ln>
            <a:effectLst/>
          </c:spPr>
          <c:invertIfNegative val="0"/>
          <c:cat>
            <c:strRef>
              <c:f>'Pivot Table'!$S$39:$S$49</c:f>
              <c:strCache>
                <c:ptCount val="10"/>
                <c:pt idx="0">
                  <c:v>Elizabeth Allen</c:v>
                </c:pt>
                <c:pt idx="1">
                  <c:v>Ryan Taylor</c:v>
                </c:pt>
                <c:pt idx="2">
                  <c:v>Jessica Johnson</c:v>
                </c:pt>
                <c:pt idx="3">
                  <c:v>Laura Young</c:v>
                </c:pt>
                <c:pt idx="4">
                  <c:v>Olivia Brown</c:v>
                </c:pt>
                <c:pt idx="5">
                  <c:v>David Smith</c:v>
                </c:pt>
                <c:pt idx="6">
                  <c:v>William Taylor</c:v>
                </c:pt>
                <c:pt idx="7">
                  <c:v>William Harris</c:v>
                </c:pt>
                <c:pt idx="8">
                  <c:v>Elizabeth Johnson</c:v>
                </c:pt>
                <c:pt idx="9">
                  <c:v>Megan White</c:v>
                </c:pt>
              </c:strCache>
            </c:strRef>
          </c:cat>
          <c:val>
            <c:numRef>
              <c:f>'Pivot Table'!$U$39:$U$49</c:f>
              <c:numCache>
                <c:formatCode>"$"#,##0.00</c:formatCode>
                <c:ptCount val="10"/>
                <c:pt idx="0">
                  <c:v>2959.8571428571427</c:v>
                </c:pt>
                <c:pt idx="1">
                  <c:v>2350.25</c:v>
                </c:pt>
                <c:pt idx="2">
                  <c:v>1942.5</c:v>
                </c:pt>
                <c:pt idx="3">
                  <c:v>1658.6666666666667</c:v>
                </c:pt>
                <c:pt idx="4">
                  <c:v>2092.5</c:v>
                </c:pt>
                <c:pt idx="5">
                  <c:v>2851.5714285714284</c:v>
                </c:pt>
                <c:pt idx="6">
                  <c:v>1679.5</c:v>
                </c:pt>
                <c:pt idx="7">
                  <c:v>1865.5</c:v>
                </c:pt>
                <c:pt idx="8">
                  <c:v>2973.4</c:v>
                </c:pt>
                <c:pt idx="9">
                  <c:v>2801.4</c:v>
                </c:pt>
              </c:numCache>
            </c:numRef>
          </c:val>
          <c:extLst>
            <c:ext xmlns:c16="http://schemas.microsoft.com/office/drawing/2014/chart" uri="{C3380CC4-5D6E-409C-BE32-E72D297353CC}">
              <c16:uniqueId val="{00000001-7089-48B1-9EF1-62D27261F79D}"/>
            </c:ext>
          </c:extLst>
        </c:ser>
        <c:dLbls>
          <c:showLegendKey val="0"/>
          <c:showVal val="0"/>
          <c:showCatName val="0"/>
          <c:showSerName val="0"/>
          <c:showPercent val="0"/>
          <c:showBubbleSize val="0"/>
        </c:dLbls>
        <c:gapWidth val="182"/>
        <c:axId val="2101749551"/>
        <c:axId val="2101753295"/>
      </c:barChart>
      <c:catAx>
        <c:axId val="21017495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753295"/>
        <c:crosses val="autoZero"/>
        <c:auto val="1"/>
        <c:lblAlgn val="ctr"/>
        <c:lblOffset val="100"/>
        <c:noMultiLvlLbl val="0"/>
      </c:catAx>
      <c:valAx>
        <c:axId val="2101753295"/>
        <c:scaling>
          <c:orientation val="minMax"/>
        </c:scaling>
        <c:delete val="1"/>
        <c:axPos val="b"/>
        <c:numFmt formatCode="&quot;$&quot;#,##0.00" sourceLinked="1"/>
        <c:majorTickMark val="none"/>
        <c:minorTickMark val="none"/>
        <c:tickLblPos val="nextTo"/>
        <c:crossAx val="21017495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Osaroh INSTRUCTOR FINAL PPT.xlsx]Pivot Table!PivotTable17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Ratings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B3C6A1"/>
          </a:solidFill>
          <a:ln>
            <a:noFill/>
          </a:ln>
          <a:effectLst/>
        </c:spPr>
      </c:pivotFmt>
    </c:pivotFmts>
    <c:plotArea>
      <c:layout/>
      <c:barChart>
        <c:barDir val="col"/>
        <c:grouping val="clustered"/>
        <c:varyColors val="0"/>
        <c:ser>
          <c:idx val="0"/>
          <c:order val="0"/>
          <c:tx>
            <c:strRef>
              <c:f>'Pivot Table'!$T$82</c:f>
              <c:strCache>
                <c:ptCount val="1"/>
                <c:pt idx="0">
                  <c:v>Total</c:v>
                </c:pt>
              </c:strCache>
            </c:strRef>
          </c:tx>
          <c:spPr>
            <a:solidFill>
              <a:schemeClr val="accent1"/>
            </a:solidFill>
            <a:ln>
              <a:noFill/>
            </a:ln>
            <a:effectLst/>
          </c:spPr>
          <c:invertIfNegative val="0"/>
          <c:dPt>
            <c:idx val="2"/>
            <c:invertIfNegative val="0"/>
            <c:bubble3D val="0"/>
            <c:spPr>
              <a:solidFill>
                <a:srgbClr val="B3C6A1"/>
              </a:solidFill>
              <a:ln>
                <a:noFill/>
              </a:ln>
              <a:effectLst/>
            </c:spPr>
            <c:extLst>
              <c:ext xmlns:c16="http://schemas.microsoft.com/office/drawing/2014/chart" uri="{C3380CC4-5D6E-409C-BE32-E72D297353CC}">
                <c16:uniqueId val="{00000001-262D-4C2F-AF5B-0BFD0136928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Table'!$S$83:$S$88</c:f>
              <c:strCache>
                <c:ptCount val="5"/>
                <c:pt idx="0">
                  <c:v>1</c:v>
                </c:pt>
                <c:pt idx="1">
                  <c:v>2</c:v>
                </c:pt>
                <c:pt idx="2">
                  <c:v>3</c:v>
                </c:pt>
                <c:pt idx="3">
                  <c:v>4</c:v>
                </c:pt>
                <c:pt idx="4">
                  <c:v>5</c:v>
                </c:pt>
              </c:strCache>
            </c:strRef>
          </c:cat>
          <c:val>
            <c:numRef>
              <c:f>'Pivot Table'!$T$83:$T$88</c:f>
              <c:numCache>
                <c:formatCode>General</c:formatCode>
                <c:ptCount val="5"/>
                <c:pt idx="0">
                  <c:v>115</c:v>
                </c:pt>
                <c:pt idx="1">
                  <c:v>124</c:v>
                </c:pt>
                <c:pt idx="2">
                  <c:v>134</c:v>
                </c:pt>
                <c:pt idx="3">
                  <c:v>118</c:v>
                </c:pt>
                <c:pt idx="4">
                  <c:v>117</c:v>
                </c:pt>
              </c:numCache>
            </c:numRef>
          </c:val>
          <c:extLst>
            <c:ext xmlns:c16="http://schemas.microsoft.com/office/drawing/2014/chart" uri="{C3380CC4-5D6E-409C-BE32-E72D297353CC}">
              <c16:uniqueId val="{00000000-824C-42E0-AACF-E06ABFD7FD89}"/>
            </c:ext>
          </c:extLst>
        </c:ser>
        <c:dLbls>
          <c:dLblPos val="outEnd"/>
          <c:showLegendKey val="0"/>
          <c:showVal val="1"/>
          <c:showCatName val="0"/>
          <c:showSerName val="0"/>
          <c:showPercent val="0"/>
          <c:showBubbleSize val="0"/>
        </c:dLbls>
        <c:gapWidth val="219"/>
        <c:overlap val="-27"/>
        <c:axId val="88039103"/>
        <c:axId val="88039935"/>
      </c:barChart>
      <c:catAx>
        <c:axId val="88039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39935"/>
        <c:crosses val="autoZero"/>
        <c:auto val="1"/>
        <c:lblAlgn val="ctr"/>
        <c:lblOffset val="100"/>
        <c:noMultiLvlLbl val="0"/>
      </c:catAx>
      <c:valAx>
        <c:axId val="88039935"/>
        <c:scaling>
          <c:orientation val="minMax"/>
        </c:scaling>
        <c:delete val="1"/>
        <c:axPos val="l"/>
        <c:numFmt formatCode="General" sourceLinked="1"/>
        <c:majorTickMark val="none"/>
        <c:minorTickMark val="none"/>
        <c:tickLblPos val="nextTo"/>
        <c:crossAx val="88039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Osaroh INSTRUCTOR FINAL PPT.xlsx]Pivot Table!PivotTable18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Sentiment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A23E48"/>
          </a:solidFill>
          <a:ln>
            <a:noFill/>
          </a:ln>
          <a:effectLst/>
        </c:spPr>
      </c:pivotFmt>
      <c:pivotFmt>
        <c:idx val="2"/>
        <c:spPr>
          <a:solidFill>
            <a:srgbClr val="A23E48"/>
          </a:solidFill>
          <a:ln>
            <a:noFill/>
          </a:ln>
          <a:effectLst/>
        </c:spPr>
      </c:pivotFmt>
      <c:pivotFmt>
        <c:idx val="3"/>
        <c:spPr>
          <a:solidFill>
            <a:srgbClr val="A23E48"/>
          </a:solidFill>
          <a:ln>
            <a:noFill/>
          </a:ln>
          <a:effectLst/>
        </c:spPr>
      </c:pivotFmt>
      <c:pivotFmt>
        <c:idx val="4"/>
        <c:spPr>
          <a:solidFill>
            <a:srgbClr val="B3C6A1"/>
          </a:solidFill>
          <a:ln>
            <a:noFill/>
          </a:ln>
          <a:effectLst/>
        </c:spPr>
      </c:pivotFmt>
      <c:pivotFmt>
        <c:idx val="5"/>
        <c:spPr>
          <a:solidFill>
            <a:srgbClr val="B3C6A1"/>
          </a:solidFill>
          <a:ln>
            <a:noFill/>
          </a:ln>
          <a:effectLst/>
        </c:spPr>
      </c:pivotFmt>
      <c:pivotFmt>
        <c:idx val="6"/>
        <c:spPr>
          <a:solidFill>
            <a:srgbClr val="B3C6A1"/>
          </a:solidFill>
          <a:ln>
            <a:noFill/>
          </a:ln>
          <a:effectLst/>
        </c:spPr>
      </c:pivotFmt>
    </c:pivotFmts>
    <c:plotArea>
      <c:layout/>
      <c:barChart>
        <c:barDir val="col"/>
        <c:grouping val="clustered"/>
        <c:varyColors val="0"/>
        <c:ser>
          <c:idx val="0"/>
          <c:order val="0"/>
          <c:tx>
            <c:strRef>
              <c:f>'Pivot Table'!$T$98</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A7C7-42E0-8197-6E11539E8459}"/>
              </c:ext>
            </c:extLst>
          </c:dPt>
          <c:dPt>
            <c:idx val="2"/>
            <c:invertIfNegative val="0"/>
            <c:bubble3D val="0"/>
            <c:spPr>
              <a:solidFill>
                <a:srgbClr val="B3C6A1"/>
              </a:solidFill>
              <a:ln>
                <a:noFill/>
              </a:ln>
              <a:effectLst/>
            </c:spPr>
            <c:extLst>
              <c:ext xmlns:c16="http://schemas.microsoft.com/office/drawing/2014/chart" uri="{C3380CC4-5D6E-409C-BE32-E72D297353CC}">
                <c16:uniqueId val="{00000002-9256-4917-936A-9FE9BD13558F}"/>
              </c:ext>
            </c:extLst>
          </c:dPt>
          <c:dPt>
            <c:idx val="3"/>
            <c:invertIfNegative val="0"/>
            <c:bubble3D val="0"/>
            <c:spPr>
              <a:solidFill>
                <a:srgbClr val="B3C6A1"/>
              </a:solidFill>
              <a:ln>
                <a:noFill/>
              </a:ln>
              <a:effectLst/>
            </c:spPr>
            <c:extLst>
              <c:ext xmlns:c16="http://schemas.microsoft.com/office/drawing/2014/chart" uri="{C3380CC4-5D6E-409C-BE32-E72D297353CC}">
                <c16:uniqueId val="{00000004-9256-4917-936A-9FE9BD13558F}"/>
              </c:ext>
            </c:extLst>
          </c:dPt>
          <c:dPt>
            <c:idx val="5"/>
            <c:invertIfNegative val="0"/>
            <c:bubble3D val="0"/>
            <c:spPr>
              <a:solidFill>
                <a:srgbClr val="B3C6A1"/>
              </a:solidFill>
              <a:ln>
                <a:noFill/>
              </a:ln>
              <a:effectLst/>
            </c:spPr>
            <c:extLst>
              <c:ext xmlns:c16="http://schemas.microsoft.com/office/drawing/2014/chart" uri="{C3380CC4-5D6E-409C-BE32-E72D297353CC}">
                <c16:uniqueId val="{00000003-A7C7-42E0-8197-6E11539E845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Table'!$S$99:$S$106</c:f>
              <c:multiLvlStrCache>
                <c:ptCount val="6"/>
                <c:lvl>
                  <c:pt idx="0">
                    <c:v>Cappuccino</c:v>
                  </c:pt>
                  <c:pt idx="1">
                    <c:v>Croissant</c:v>
                  </c:pt>
                  <c:pt idx="2">
                    <c:v>Iced Tea</c:v>
                  </c:pt>
                  <c:pt idx="3">
                    <c:v>Latte</c:v>
                  </c:pt>
                  <c:pt idx="4">
                    <c:v>Muffin</c:v>
                  </c:pt>
                  <c:pt idx="5">
                    <c:v>Sandwich</c:v>
                  </c:pt>
                </c:lvl>
                <c:lvl>
                  <c:pt idx="0">
                    <c:v>Positive</c:v>
                  </c:pt>
                </c:lvl>
              </c:multiLvlStrCache>
            </c:multiLvlStrRef>
          </c:cat>
          <c:val>
            <c:numRef>
              <c:f>'Pivot Table'!$T$99:$T$106</c:f>
              <c:numCache>
                <c:formatCode>General</c:formatCode>
                <c:ptCount val="6"/>
                <c:pt idx="0">
                  <c:v>25</c:v>
                </c:pt>
                <c:pt idx="1">
                  <c:v>26</c:v>
                </c:pt>
                <c:pt idx="2">
                  <c:v>38</c:v>
                </c:pt>
                <c:pt idx="3">
                  <c:v>35</c:v>
                </c:pt>
                <c:pt idx="4">
                  <c:v>32</c:v>
                </c:pt>
                <c:pt idx="5">
                  <c:v>34</c:v>
                </c:pt>
              </c:numCache>
            </c:numRef>
          </c:val>
          <c:extLst>
            <c:ext xmlns:c16="http://schemas.microsoft.com/office/drawing/2014/chart" uri="{C3380CC4-5D6E-409C-BE32-E72D297353CC}">
              <c16:uniqueId val="{00000000-4F43-404F-A11D-1E6016F2DB96}"/>
            </c:ext>
          </c:extLst>
        </c:ser>
        <c:dLbls>
          <c:dLblPos val="outEnd"/>
          <c:showLegendKey val="0"/>
          <c:showVal val="1"/>
          <c:showCatName val="0"/>
          <c:showSerName val="0"/>
          <c:showPercent val="0"/>
          <c:showBubbleSize val="0"/>
        </c:dLbls>
        <c:gapWidth val="219"/>
        <c:overlap val="-27"/>
        <c:axId val="2103671823"/>
        <c:axId val="2103670991"/>
      </c:barChart>
      <c:catAx>
        <c:axId val="2103671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670991"/>
        <c:crosses val="autoZero"/>
        <c:auto val="1"/>
        <c:lblAlgn val="ctr"/>
        <c:lblOffset val="100"/>
        <c:noMultiLvlLbl val="0"/>
      </c:catAx>
      <c:valAx>
        <c:axId val="2103670991"/>
        <c:scaling>
          <c:orientation val="minMax"/>
        </c:scaling>
        <c:delete val="1"/>
        <c:axPos val="l"/>
        <c:numFmt formatCode="General" sourceLinked="1"/>
        <c:majorTickMark val="none"/>
        <c:minorTickMark val="none"/>
        <c:tickLblPos val="nextTo"/>
        <c:crossAx val="2103671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'Pivot Table'!$R$91:$R$95</c:f>
              <c:numCache>
                <c:formatCode>General</c:formatCode>
                <c:ptCount val="5"/>
                <c:pt idx="0">
                  <c:v>1</c:v>
                </c:pt>
                <c:pt idx="1">
                  <c:v>2</c:v>
                </c:pt>
                <c:pt idx="2">
                  <c:v>3</c:v>
                </c:pt>
                <c:pt idx="3">
                  <c:v>4</c:v>
                </c:pt>
                <c:pt idx="4">
                  <c:v>5</c:v>
                </c:pt>
              </c:numCache>
            </c:numRef>
          </c:cat>
          <c:val>
            <c:numRef>
              <c:f>'Pivot Table'!$S$91:$S$95</c:f>
              <c:numCache>
                <c:formatCode>General</c:formatCode>
                <c:ptCount val="5"/>
                <c:pt idx="0">
                  <c:v>115</c:v>
                </c:pt>
                <c:pt idx="1">
                  <c:v>124</c:v>
                </c:pt>
                <c:pt idx="2">
                  <c:v>134</c:v>
                </c:pt>
                <c:pt idx="3">
                  <c:v>118</c:v>
                </c:pt>
                <c:pt idx="4">
                  <c:v>117</c:v>
                </c:pt>
              </c:numCache>
            </c:numRef>
          </c:val>
          <c:extLst>
            <c:ext xmlns:c16="http://schemas.microsoft.com/office/drawing/2014/chart" uri="{C3380CC4-5D6E-409C-BE32-E72D297353CC}">
              <c16:uniqueId val="{00000000-105A-40F2-8B33-14F3B72F3A5D}"/>
            </c:ext>
          </c:extLst>
        </c:ser>
        <c:ser>
          <c:idx val="1"/>
          <c:order val="1"/>
          <c:spPr>
            <a:solidFill>
              <a:schemeClr val="accent2"/>
            </a:solidFill>
            <a:ln>
              <a:noFill/>
            </a:ln>
            <a:effectLst/>
          </c:spPr>
          <c:invertIfNegative val="0"/>
          <c:dLbls>
            <c:delete val="1"/>
          </c:dLbls>
          <c:cat>
            <c:numRef>
              <c:f>'Pivot Table'!$R$91:$R$95</c:f>
              <c:numCache>
                <c:formatCode>General</c:formatCode>
                <c:ptCount val="5"/>
                <c:pt idx="0">
                  <c:v>1</c:v>
                </c:pt>
                <c:pt idx="1">
                  <c:v>2</c:v>
                </c:pt>
                <c:pt idx="2">
                  <c:v>3</c:v>
                </c:pt>
                <c:pt idx="3">
                  <c:v>4</c:v>
                </c:pt>
                <c:pt idx="4">
                  <c:v>5</c:v>
                </c:pt>
              </c:numCache>
            </c:numRef>
          </c:cat>
          <c:val>
            <c:numRef>
              <c:f>'Pivot Table'!$T$91:$T$95</c:f>
              <c:numCache>
                <c:formatCode>General</c:formatCode>
                <c:ptCount val="5"/>
                <c:pt idx="0">
                  <c:v>#N/A</c:v>
                </c:pt>
                <c:pt idx="1">
                  <c:v>#N/A</c:v>
                </c:pt>
                <c:pt idx="2">
                  <c:v>134</c:v>
                </c:pt>
                <c:pt idx="3">
                  <c:v>#N/A</c:v>
                </c:pt>
                <c:pt idx="4">
                  <c:v>#N/A</c:v>
                </c:pt>
              </c:numCache>
            </c:numRef>
          </c:val>
          <c:extLst>
            <c:ext xmlns:c16="http://schemas.microsoft.com/office/drawing/2014/chart" uri="{C3380CC4-5D6E-409C-BE32-E72D297353CC}">
              <c16:uniqueId val="{00000001-105A-40F2-8B33-14F3B72F3A5D}"/>
            </c:ext>
          </c:extLst>
        </c:ser>
        <c:dLbls>
          <c:dLblPos val="outEnd"/>
          <c:showLegendKey val="0"/>
          <c:showVal val="1"/>
          <c:showCatName val="0"/>
          <c:showSerName val="0"/>
          <c:showPercent val="0"/>
          <c:showBubbleSize val="0"/>
        </c:dLbls>
        <c:gapWidth val="219"/>
        <c:overlap val="100"/>
        <c:axId val="669053488"/>
        <c:axId val="669050576"/>
      </c:barChart>
      <c:catAx>
        <c:axId val="669053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050576"/>
        <c:crosses val="autoZero"/>
        <c:auto val="1"/>
        <c:lblAlgn val="ctr"/>
        <c:lblOffset val="100"/>
        <c:noMultiLvlLbl val="0"/>
      </c:catAx>
      <c:valAx>
        <c:axId val="669050576"/>
        <c:scaling>
          <c:orientation val="minMax"/>
        </c:scaling>
        <c:delete val="1"/>
        <c:axPos val="l"/>
        <c:numFmt formatCode="General" sourceLinked="1"/>
        <c:majorTickMark val="none"/>
        <c:minorTickMark val="none"/>
        <c:tickLblPos val="nextTo"/>
        <c:crossAx val="669053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Table'!$E$50:$E$53</c:f>
              <c:strCache>
                <c:ptCount val="4"/>
                <c:pt idx="0">
                  <c:v>[18-30]</c:v>
                </c:pt>
                <c:pt idx="1">
                  <c:v>[31-43]</c:v>
                </c:pt>
                <c:pt idx="2">
                  <c:v>[44-56]</c:v>
                </c:pt>
                <c:pt idx="3">
                  <c:v>[57 Above]</c:v>
                </c:pt>
              </c:strCache>
            </c:strRef>
          </c:cat>
          <c:val>
            <c:numRef>
              <c:f>'Pivot Table'!$F$50:$F$53</c:f>
              <c:numCache>
                <c:formatCode>_("$"* #,##0.00_);_("$"* \(#,##0.00\);_("$"* "-"??_);_(@_)</c:formatCode>
                <c:ptCount val="4"/>
                <c:pt idx="0">
                  <c:v>1925.1700000000008</c:v>
                </c:pt>
                <c:pt idx="1">
                  <c:v>2246.1300000000006</c:v>
                </c:pt>
                <c:pt idx="2">
                  <c:v>2137.550000000002</c:v>
                </c:pt>
                <c:pt idx="3">
                  <c:v>1256.2099999999998</c:v>
                </c:pt>
              </c:numCache>
            </c:numRef>
          </c:val>
          <c:extLst>
            <c:ext xmlns:c16="http://schemas.microsoft.com/office/drawing/2014/chart" uri="{C3380CC4-5D6E-409C-BE32-E72D297353CC}">
              <c16:uniqueId val="{00000000-262F-4C5B-90DE-D7E403B607BF}"/>
            </c:ext>
          </c:extLst>
        </c:ser>
        <c:ser>
          <c:idx val="1"/>
          <c:order val="1"/>
          <c:spPr>
            <a:solidFill>
              <a:schemeClr val="accent2"/>
            </a:solidFill>
            <a:ln>
              <a:noFill/>
            </a:ln>
            <a:effectLst/>
          </c:spPr>
          <c:invertIfNegative val="0"/>
          <c:dLbls>
            <c:delete val="1"/>
          </c:dLbls>
          <c:cat>
            <c:strRef>
              <c:f>'Pivot Table'!$E$50:$E$53</c:f>
              <c:strCache>
                <c:ptCount val="4"/>
                <c:pt idx="0">
                  <c:v>[18-30]</c:v>
                </c:pt>
                <c:pt idx="1">
                  <c:v>[31-43]</c:v>
                </c:pt>
                <c:pt idx="2">
                  <c:v>[44-56]</c:v>
                </c:pt>
                <c:pt idx="3">
                  <c:v>[57 Above]</c:v>
                </c:pt>
              </c:strCache>
            </c:strRef>
          </c:cat>
          <c:val>
            <c:numRef>
              <c:f>'Pivot Table'!$G$50:$G$53</c:f>
              <c:numCache>
                <c:formatCode>_("$"* #,##0.00_);_("$"* \(#,##0.00\);_("$"* "-"??_);_(@_)</c:formatCode>
                <c:ptCount val="4"/>
                <c:pt idx="0">
                  <c:v>#N/A</c:v>
                </c:pt>
                <c:pt idx="1">
                  <c:v>2246.1300000000006</c:v>
                </c:pt>
                <c:pt idx="2">
                  <c:v>#N/A</c:v>
                </c:pt>
                <c:pt idx="3">
                  <c:v>#N/A</c:v>
                </c:pt>
              </c:numCache>
            </c:numRef>
          </c:val>
          <c:extLst>
            <c:ext xmlns:c16="http://schemas.microsoft.com/office/drawing/2014/chart" uri="{C3380CC4-5D6E-409C-BE32-E72D297353CC}">
              <c16:uniqueId val="{00000001-262F-4C5B-90DE-D7E403B607BF}"/>
            </c:ext>
          </c:extLst>
        </c:ser>
        <c:dLbls>
          <c:dLblPos val="outEnd"/>
          <c:showLegendKey val="0"/>
          <c:showVal val="1"/>
          <c:showCatName val="0"/>
          <c:showSerName val="0"/>
          <c:showPercent val="0"/>
          <c:showBubbleSize val="0"/>
        </c:dLbls>
        <c:gapWidth val="219"/>
        <c:overlap val="100"/>
        <c:axId val="797522112"/>
        <c:axId val="797524192"/>
      </c:barChart>
      <c:catAx>
        <c:axId val="797522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524192"/>
        <c:crosses val="autoZero"/>
        <c:auto val="1"/>
        <c:lblAlgn val="ctr"/>
        <c:lblOffset val="100"/>
        <c:noMultiLvlLbl val="0"/>
      </c:catAx>
      <c:valAx>
        <c:axId val="797524192"/>
        <c:scaling>
          <c:orientation val="minMax"/>
        </c:scaling>
        <c:delete val="1"/>
        <c:axPos val="l"/>
        <c:numFmt formatCode="_(&quot;$&quot;* #,##0.00_);_(&quot;$&quot;* \(#,##0.00\);_(&quot;$&quot;* &quot;-&quot;??_);_(@_)" sourceLinked="1"/>
        <c:majorTickMark val="none"/>
        <c:minorTickMark val="none"/>
        <c:tickLblPos val="nextTo"/>
        <c:crossAx val="7975221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[Cafe_Harmony_Capstone_Project Osaroh INSTRUCTOR FINAL PPT.xlsx]Pivot Table!PivotTable6</c:name>
    <c:fmtId val="6"/>
  </c:pivotSource>
  <c:chart>
    <c:title>
      <c:tx>
        <c:rich>
          <a:bodyPr rot="0" spcFirstLastPara="1" vertOverflow="ellipsis" vert="horz" wrap="square" anchor="ctr" anchorCtr="1"/>
          <a:lstStyle/>
          <a:p>
            <a:pPr>
              <a:defRPr sz="1600" b="0" i="0" u="none" strike="noStrike" kern="1200" spc="0" baseline="0">
                <a:solidFill>
                  <a:schemeClr val="lt1"/>
                </a:solidFill>
                <a:latin typeface="Algerian" panose="04020705040A02060702" pitchFamily="82" charset="0"/>
                <a:ea typeface="+mn-ea"/>
                <a:cs typeface="+mn-cs"/>
              </a:defRPr>
            </a:pPr>
            <a:r>
              <a:rPr lang="en-US" sz="1600" b="0">
                <a:solidFill>
                  <a:schemeClr val="bg1"/>
                </a:solidFill>
                <a:latin typeface="Algerian" panose="04020705040A02060702" pitchFamily="82" charset="0"/>
              </a:rPr>
              <a:t>Revenue</a:t>
            </a:r>
          </a:p>
        </c:rich>
      </c:tx>
      <c:overlay val="0"/>
      <c:spPr>
        <a:solidFill>
          <a:srgbClr val="A23E48"/>
        </a:solidFill>
        <a:ln>
          <a:noFill/>
        </a:ln>
        <a:effectLst/>
      </c:spPr>
      <c:txPr>
        <a:bodyPr rot="0" spcFirstLastPara="1" vertOverflow="ellipsis" vert="horz" wrap="square" anchor="ctr" anchorCtr="1"/>
        <a:lstStyle/>
        <a:p>
          <a:pPr>
            <a:defRPr sz="1600" b="0" i="0" u="none" strike="noStrike" kern="1200" spc="0" baseline="0">
              <a:solidFill>
                <a:schemeClr val="lt1"/>
              </a:solidFill>
              <a:latin typeface="Algerian" panose="04020705040A02060702" pitchFamily="82" charset="0"/>
              <a:ea typeface="+mn-ea"/>
              <a:cs typeface="+mn-cs"/>
            </a:defRPr>
          </a:pPr>
          <a:endParaRPr lang="en-US"/>
        </a:p>
      </c:txPr>
    </c:title>
    <c:autoTitleDeleted val="0"/>
    <c:pivotFmts>
      <c:pivotFmt>
        <c:idx val="0"/>
        <c:spPr>
          <a:solidFill>
            <a:schemeClr val="dk1">
              <a:tint val="88500"/>
            </a:schemeClr>
          </a:solidFill>
          <a:ln>
            <a:noFill/>
          </a:ln>
          <a:effectLst/>
        </c:spPr>
        <c:marker>
          <c:symbol val="circle"/>
          <c:size val="5"/>
          <c:spPr>
            <a:solidFill>
              <a:schemeClr val="dk1">
                <a:tint val="88500"/>
              </a:schemeClr>
            </a:solidFill>
            <a:ln w="9525">
              <a:solidFill>
                <a:schemeClr val="dk1">
                  <a:tint val="885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circle"/>
          <c:size val="5"/>
          <c:spPr>
            <a:solidFill>
              <a:schemeClr val="dk1">
                <a:tint val="88500"/>
              </a:schemeClr>
            </a:solidFill>
            <a:ln w="9525">
              <a:solidFill>
                <a:schemeClr val="dk1">
                  <a:tint val="885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0070C0"/>
            </a:solidFill>
            <a:round/>
          </a:ln>
          <a:effectLst/>
        </c:spPr>
        <c:marker>
          <c:symbol val="circle"/>
          <c:size val="5"/>
          <c:spPr>
            <a:solidFill>
              <a:srgbClr val="A23E48"/>
            </a:solidFill>
            <a:ln w="9525">
              <a:solidFill>
                <a:schemeClr val="dk1">
                  <a:tint val="885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Table'!$G$3</c:f>
              <c:strCache>
                <c:ptCount val="1"/>
                <c:pt idx="0">
                  <c:v>Total</c:v>
                </c:pt>
              </c:strCache>
            </c:strRef>
          </c:tx>
          <c:spPr>
            <a:ln w="28575" cap="rnd">
              <a:solidFill>
                <a:srgbClr val="0070C0"/>
              </a:solidFill>
              <a:round/>
            </a:ln>
            <a:effectLst/>
          </c:spPr>
          <c:marker>
            <c:symbol val="circle"/>
            <c:size val="5"/>
            <c:spPr>
              <a:solidFill>
                <a:srgbClr val="A23E48"/>
              </a:solidFill>
              <a:ln w="9525">
                <a:solidFill>
                  <a:schemeClr val="dk1">
                    <a:tint val="88500"/>
                  </a:schemeClr>
                </a:solidFill>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Table'!$F$4:$F$10</c:f>
              <c:strCache>
                <c:ptCount val="6"/>
                <c:pt idx="0">
                  <c:v>Cappuccino</c:v>
                </c:pt>
                <c:pt idx="1">
                  <c:v>Croissant</c:v>
                </c:pt>
                <c:pt idx="2">
                  <c:v>Iced Tea</c:v>
                </c:pt>
                <c:pt idx="3">
                  <c:v>Latte</c:v>
                </c:pt>
                <c:pt idx="4">
                  <c:v>Muffin</c:v>
                </c:pt>
                <c:pt idx="5">
                  <c:v>Sandwich</c:v>
                </c:pt>
              </c:strCache>
            </c:strRef>
          </c:cat>
          <c:val>
            <c:numRef>
              <c:f>'Pivot Table'!$G$4:$G$10</c:f>
              <c:numCache>
                <c:formatCode>"$"#,##0.00</c:formatCode>
                <c:ptCount val="6"/>
                <c:pt idx="0">
                  <c:v>1473.5100000000009</c:v>
                </c:pt>
                <c:pt idx="1">
                  <c:v>1015.59</c:v>
                </c:pt>
                <c:pt idx="2">
                  <c:v>1322.7800000000007</c:v>
                </c:pt>
                <c:pt idx="3">
                  <c:v>1060.57</c:v>
                </c:pt>
                <c:pt idx="4">
                  <c:v>1440.4400000000005</c:v>
                </c:pt>
                <c:pt idx="5">
                  <c:v>1252.1699999999996</c:v>
                </c:pt>
              </c:numCache>
            </c:numRef>
          </c:val>
          <c:smooth val="1"/>
          <c:extLst>
            <c:ext xmlns:c16="http://schemas.microsoft.com/office/drawing/2014/chart" uri="{C3380CC4-5D6E-409C-BE32-E72D297353CC}">
              <c16:uniqueId val="{00000000-D5CC-4CD2-A8B4-5B05AC5146B0}"/>
            </c:ext>
          </c:extLst>
        </c:ser>
        <c:dLbls>
          <c:dLblPos val="t"/>
          <c:showLegendKey val="0"/>
          <c:showVal val="1"/>
          <c:showCatName val="0"/>
          <c:showSerName val="0"/>
          <c:showPercent val="0"/>
          <c:showBubbleSize val="0"/>
        </c:dLbls>
        <c:marker val="1"/>
        <c:smooth val="0"/>
        <c:axId val="2044237279"/>
        <c:axId val="2044238943"/>
      </c:lineChart>
      <c:catAx>
        <c:axId val="2044237279"/>
        <c:scaling>
          <c:orientation val="minMax"/>
        </c:scaling>
        <c:delete val="0"/>
        <c:axPos val="b"/>
        <c:numFmt formatCode="General" sourceLinked="1"/>
        <c:majorTickMark val="none"/>
        <c:minorTickMark val="none"/>
        <c:tickLblPos val="nextTo"/>
        <c:spPr>
          <a:solidFill>
            <a:srgbClr val="A23E48"/>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lt1"/>
                </a:solidFill>
                <a:latin typeface="+mn-lt"/>
                <a:ea typeface="+mn-ea"/>
                <a:cs typeface="+mn-cs"/>
              </a:defRPr>
            </a:pPr>
            <a:endParaRPr lang="en-US"/>
          </a:p>
        </c:txPr>
        <c:crossAx val="2044238943"/>
        <c:crosses val="autoZero"/>
        <c:auto val="1"/>
        <c:lblAlgn val="ctr"/>
        <c:lblOffset val="100"/>
        <c:noMultiLvlLbl val="0"/>
      </c:catAx>
      <c:valAx>
        <c:axId val="2044238943"/>
        <c:scaling>
          <c:orientation val="minMax"/>
        </c:scaling>
        <c:delete val="1"/>
        <c:axPos val="l"/>
        <c:numFmt formatCode="&quot;$&quot;#,##0.00" sourceLinked="1"/>
        <c:majorTickMark val="none"/>
        <c:minorTickMark val="none"/>
        <c:tickLblPos val="nextTo"/>
        <c:crossAx val="2044237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A23E48"/>
    </a:solidFill>
    <a:ln w="25400" cap="flat" cmpd="sng" algn="ctr">
      <a:noFill/>
      <a:prstDash val="solid"/>
      <a:round/>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Osaroh INSTRUCTOR FINAL PPT.xlsx]Pivot Table!PivotTable8</c:name>
    <c:fmtId val="3"/>
  </c:pivotSource>
  <c:chart>
    <c:title>
      <c:tx>
        <c:rich>
          <a:bodyPr rot="0" spcFirstLastPara="1" vertOverflow="ellipsis" vert="horz" wrap="square" anchor="ctr" anchorCtr="1"/>
          <a:lstStyle/>
          <a:p>
            <a:pPr>
              <a:defRPr sz="2000" b="0" i="0" u="none" strike="noStrike" kern="1200" spc="0" baseline="0">
                <a:solidFill>
                  <a:schemeClr val="bg1"/>
                </a:solidFill>
                <a:latin typeface="Algerian" panose="04020705040A02060702" pitchFamily="82" charset="0"/>
                <a:ea typeface="+mn-ea"/>
                <a:cs typeface="+mn-cs"/>
              </a:defRPr>
            </a:pPr>
            <a:r>
              <a:rPr lang="en-US" sz="2000" b="0">
                <a:solidFill>
                  <a:schemeClr val="bg1"/>
                </a:solidFill>
                <a:latin typeface="Algerian" panose="04020705040A02060702" pitchFamily="82" charset="0"/>
              </a:rPr>
              <a:t>Gender</a:t>
            </a:r>
          </a:p>
        </c:rich>
      </c:tx>
      <c:layout>
        <c:manualLayout>
          <c:xMode val="edge"/>
          <c:yMode val="edge"/>
          <c:x val="0.28157061684493739"/>
          <c:y val="4.6296296296296294E-2"/>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bg1"/>
              </a:solidFill>
              <a:latin typeface="Algerian" panose="04020705040A02060702" pitchFamily="82"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1.7285323709536306E-2"/>
              <c:y val="-9.25969670457859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4.7148403324584427E-2"/>
              <c:y val="6.31765820939049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1.7285323709536306E-2"/>
              <c:y val="-9.25969670457859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4.7148403324584427E-2"/>
              <c:y val="6.31765820939049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FFFFFF"/>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1.7285211798985328E-2"/>
              <c:y val="-0.2105886224531958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FFFFFF"/>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4.7148403324584427E-2"/>
              <c:y val="6.3176582093904934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FFFFFF"/>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Table'!$G$24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1EF-4EB0-8DFB-B1BDFBF5C2A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1EF-4EB0-8DFB-B1BDFBF5C2AB}"/>
              </c:ext>
            </c:extLst>
          </c:dPt>
          <c:dLbls>
            <c:dLbl>
              <c:idx val="0"/>
              <c:layout>
                <c:manualLayout>
                  <c:x val="1.7285211798985328E-2"/>
                  <c:y val="-0.2105886224531958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1EF-4EB0-8DFB-B1BDFBF5C2AB}"/>
                </c:ext>
              </c:extLst>
            </c:dLbl>
            <c:dLbl>
              <c:idx val="1"/>
              <c:layout>
                <c:manualLayout>
                  <c:x val="-4.7148403324584427E-2"/>
                  <c:y val="6.3176582093904934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1EF-4EB0-8DFB-B1BDFBF5C2AB}"/>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FFFFFF"/>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Table'!$F$25:$F$27</c:f>
              <c:strCache>
                <c:ptCount val="2"/>
                <c:pt idx="0">
                  <c:v>Female</c:v>
                </c:pt>
                <c:pt idx="1">
                  <c:v>Male</c:v>
                </c:pt>
              </c:strCache>
            </c:strRef>
          </c:cat>
          <c:val>
            <c:numRef>
              <c:f>'Pivot Table'!$G$25:$G$27</c:f>
              <c:numCache>
                <c:formatCode>0.00%</c:formatCode>
                <c:ptCount val="2"/>
                <c:pt idx="0">
                  <c:v>0.5270096998569741</c:v>
                </c:pt>
                <c:pt idx="1">
                  <c:v>0.4729903001430259</c:v>
                </c:pt>
              </c:numCache>
            </c:numRef>
          </c:val>
          <c:extLst>
            <c:ext xmlns:c16="http://schemas.microsoft.com/office/drawing/2014/chart" uri="{C3380CC4-5D6E-409C-BE32-E72D297353CC}">
              <c16:uniqueId val="{00000004-71EF-4EB0-8DFB-B1BDFBF5C2A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Osaroh INSTRUCTOR FINAL PPT.xlsx]Pivot Table!PivotTable9</c:name>
    <c:fmtId val="3"/>
  </c:pivotSource>
  <c:chart>
    <c:title>
      <c:tx>
        <c:rich>
          <a:bodyPr rot="0" spcFirstLastPara="1" vertOverflow="ellipsis" vert="horz" wrap="square" anchor="ctr" anchorCtr="1"/>
          <a:lstStyle/>
          <a:p>
            <a:pPr>
              <a:defRPr sz="1600" b="0" i="0" u="none" strike="noStrike" kern="1200" cap="none" spc="0" normalizeH="0" baseline="0">
                <a:solidFill>
                  <a:schemeClr val="bg1"/>
                </a:solidFill>
                <a:latin typeface="Algerian" panose="04020705040A02060702" pitchFamily="82" charset="0"/>
                <a:ea typeface="+mj-ea"/>
                <a:cs typeface="+mj-cs"/>
              </a:defRPr>
            </a:pPr>
            <a:r>
              <a:rPr lang="en-US" sz="1600" b="0">
                <a:solidFill>
                  <a:schemeClr val="bg1"/>
                </a:solidFill>
                <a:latin typeface="Algerian" panose="04020705040A02060702" pitchFamily="82" charset="0"/>
              </a:rPr>
              <a:t>The Age demography Sales</a:t>
            </a:r>
          </a:p>
        </c:rich>
      </c:tx>
      <c:overlay val="0"/>
      <c:spPr>
        <a:noFill/>
        <a:ln>
          <a:noFill/>
        </a:ln>
        <a:effectLst/>
      </c:spPr>
      <c:txPr>
        <a:bodyPr rot="0" spcFirstLastPara="1" vertOverflow="ellipsis" vert="horz" wrap="square" anchor="ctr" anchorCtr="1"/>
        <a:lstStyle/>
        <a:p>
          <a:pPr>
            <a:defRPr sz="1600" b="0" i="0" u="none" strike="noStrike" kern="1200" cap="none" spc="0" normalizeH="0" baseline="0">
              <a:solidFill>
                <a:schemeClr val="bg1"/>
              </a:solidFill>
              <a:latin typeface="Algerian" panose="04020705040A02060702" pitchFamily="82" charset="0"/>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Table'!$G$40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Table'!$F$41:$F$45</c:f>
              <c:strCache>
                <c:ptCount val="4"/>
                <c:pt idx="0">
                  <c:v>[18-30]</c:v>
                </c:pt>
                <c:pt idx="1">
                  <c:v>[31-43]</c:v>
                </c:pt>
                <c:pt idx="2">
                  <c:v>[44-56]</c:v>
                </c:pt>
                <c:pt idx="3">
                  <c:v>[57 Above]</c:v>
                </c:pt>
              </c:strCache>
            </c:strRef>
          </c:cat>
          <c:val>
            <c:numRef>
              <c:f>'Pivot Table'!$G$41:$G$45</c:f>
              <c:numCache>
                <c:formatCode>"$"#,##0.00</c:formatCode>
                <c:ptCount val="4"/>
                <c:pt idx="0">
                  <c:v>1925.1700000000008</c:v>
                </c:pt>
                <c:pt idx="1">
                  <c:v>2246.1300000000006</c:v>
                </c:pt>
                <c:pt idx="2">
                  <c:v>2137.550000000002</c:v>
                </c:pt>
                <c:pt idx="3">
                  <c:v>1256.2099999999998</c:v>
                </c:pt>
              </c:numCache>
            </c:numRef>
          </c:val>
          <c:extLst>
            <c:ext xmlns:c16="http://schemas.microsoft.com/office/drawing/2014/chart" uri="{C3380CC4-5D6E-409C-BE32-E72D297353CC}">
              <c16:uniqueId val="{00000000-188A-461D-BAB9-30ECC35FA366}"/>
            </c:ext>
          </c:extLst>
        </c:ser>
        <c:dLbls>
          <c:dLblPos val="outEnd"/>
          <c:showLegendKey val="0"/>
          <c:showVal val="1"/>
          <c:showCatName val="0"/>
          <c:showSerName val="0"/>
          <c:showPercent val="0"/>
          <c:showBubbleSize val="0"/>
        </c:dLbls>
        <c:gapWidth val="199"/>
        <c:axId val="881307999"/>
        <c:axId val="881295935"/>
      </c:barChart>
      <c:catAx>
        <c:axId val="88130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cap="none" spc="0" normalizeH="0" baseline="0">
                <a:solidFill>
                  <a:schemeClr val="bg1"/>
                </a:solidFill>
                <a:latin typeface="+mn-lt"/>
                <a:ea typeface="+mn-ea"/>
                <a:cs typeface="+mn-cs"/>
              </a:defRPr>
            </a:pPr>
            <a:endParaRPr lang="en-US"/>
          </a:p>
        </c:txPr>
        <c:crossAx val="881295935"/>
        <c:crosses val="autoZero"/>
        <c:auto val="1"/>
        <c:lblAlgn val="ctr"/>
        <c:lblOffset val="100"/>
        <c:noMultiLvlLbl val="0"/>
      </c:catAx>
      <c:valAx>
        <c:axId val="881295935"/>
        <c:scaling>
          <c:orientation val="minMax"/>
        </c:scaling>
        <c:delete val="1"/>
        <c:axPos val="l"/>
        <c:numFmt formatCode="&quot;$&quot;#,##0.00" sourceLinked="1"/>
        <c:majorTickMark val="none"/>
        <c:minorTickMark val="none"/>
        <c:tickLblPos val="nextTo"/>
        <c:crossAx val="881307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Osaroh INSTRUCTOR FINAL PPT.xlsx]Pivot Table!PivotTable10</c:name>
    <c:fmtId val="3"/>
  </c:pivotSource>
  <c:chart>
    <c:title>
      <c:tx>
        <c:rich>
          <a:bodyPr rot="0" spcFirstLastPara="1" vertOverflow="ellipsis" vert="horz" wrap="square" anchor="ctr" anchorCtr="1"/>
          <a:lstStyle/>
          <a:p>
            <a:pPr>
              <a:defRPr sz="1600" b="0" i="0" u="none" strike="noStrike" kern="1200" spc="0" baseline="0">
                <a:solidFill>
                  <a:schemeClr val="bg1"/>
                </a:solidFill>
                <a:latin typeface="Algerian" panose="04020705040A02060702" pitchFamily="82" charset="0"/>
                <a:ea typeface="+mn-ea"/>
                <a:cs typeface="+mn-cs"/>
              </a:defRPr>
            </a:pPr>
            <a:r>
              <a:rPr lang="en-US" sz="1600">
                <a:solidFill>
                  <a:schemeClr val="bg1"/>
                </a:solidFill>
                <a:latin typeface="Algerian" panose="04020705040A02060702" pitchFamily="82" charset="0"/>
              </a:rPr>
              <a:t>Stock</a:t>
            </a:r>
            <a:r>
              <a:rPr lang="en-US" sz="1600" baseline="0">
                <a:solidFill>
                  <a:schemeClr val="bg1"/>
                </a:solidFill>
                <a:latin typeface="Algerian" panose="04020705040A02060702" pitchFamily="82" charset="0"/>
              </a:rPr>
              <a:t> Management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Algerian" panose="04020705040A02060702" pitchFamily="82" charset="0"/>
              <a:ea typeface="+mn-ea"/>
              <a:cs typeface="+mn-cs"/>
            </a:defRPr>
          </a:pPr>
          <a:endParaRPr lang="en-US"/>
        </a:p>
      </c:txPr>
    </c:title>
    <c:autoTitleDeleted val="0"/>
    <c:pivotFmts>
      <c:pivotFmt>
        <c:idx val="0"/>
        <c:spPr>
          <a:solidFill>
            <a:srgbClr val="00B050"/>
          </a:solidFill>
          <a:ln>
            <a:noFill/>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Table'!$T$3</c:f>
              <c:strCache>
                <c:ptCount val="1"/>
                <c:pt idx="0">
                  <c:v>Total</c:v>
                </c:pt>
              </c:strCache>
            </c:strRef>
          </c:tx>
          <c:spPr>
            <a:solidFill>
              <a:srgbClr val="00B050"/>
            </a:solidFill>
            <a:ln>
              <a:noFill/>
            </a:ln>
            <a:effectLst/>
          </c:spPr>
          <c:invertIfNegative val="1"/>
          <c:dLbls>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Table'!$S$4:$S$14</c:f>
              <c:strCache>
                <c:ptCount val="10"/>
                <c:pt idx="0">
                  <c:v>Coffee Beans</c:v>
                </c:pt>
                <c:pt idx="1">
                  <c:v>Croissant Dough</c:v>
                </c:pt>
                <c:pt idx="2">
                  <c:v>Iced Tea Bags</c:v>
                </c:pt>
                <c:pt idx="3">
                  <c:v>Juice Concentrate</c:v>
                </c:pt>
                <c:pt idx="4">
                  <c:v>Lemon</c:v>
                </c:pt>
                <c:pt idx="5">
                  <c:v>Milk</c:v>
                </c:pt>
                <c:pt idx="6">
                  <c:v>Muffin Mix</c:v>
                </c:pt>
                <c:pt idx="7">
                  <c:v>Sandwich Bread</c:v>
                </c:pt>
                <c:pt idx="8">
                  <c:v>Sugar</c:v>
                </c:pt>
                <c:pt idx="9">
                  <c:v>Tea Bags</c:v>
                </c:pt>
              </c:strCache>
            </c:strRef>
          </c:cat>
          <c:val>
            <c:numRef>
              <c:f>'Pivot Table'!$T$4:$T$14</c:f>
              <c:numCache>
                <c:formatCode>General</c:formatCode>
                <c:ptCount val="10"/>
                <c:pt idx="0">
                  <c:v>27</c:v>
                </c:pt>
                <c:pt idx="1">
                  <c:v>-74</c:v>
                </c:pt>
                <c:pt idx="2">
                  <c:v>-74</c:v>
                </c:pt>
                <c:pt idx="3">
                  <c:v>0</c:v>
                </c:pt>
                <c:pt idx="4">
                  <c:v>13</c:v>
                </c:pt>
                <c:pt idx="5">
                  <c:v>-79</c:v>
                </c:pt>
                <c:pt idx="6">
                  <c:v>-66</c:v>
                </c:pt>
                <c:pt idx="7">
                  <c:v>45</c:v>
                </c:pt>
                <c:pt idx="8">
                  <c:v>35</c:v>
                </c:pt>
                <c:pt idx="9">
                  <c:v>-31</c:v>
                </c:pt>
              </c:numCache>
            </c:numRef>
          </c:val>
          <c:extLst>
            <c:ext xmlns:c14="http://schemas.microsoft.com/office/drawing/2007/8/2/chart" uri="{6F2FDCE9-48DA-4B69-8628-5D25D57E5C99}">
              <c14:invertSolidFillFmt>
                <c14:spPr xmlns:c14="http://schemas.microsoft.com/office/drawing/2007/8/2/chart">
                  <a:solidFill>
                    <a:srgbClr val="A23E48"/>
                  </a:solidFill>
                  <a:ln>
                    <a:noFill/>
                  </a:ln>
                  <a:effectLst/>
                </c14:spPr>
              </c14:invertSolidFillFmt>
            </c:ext>
            <c:ext xmlns:c16="http://schemas.microsoft.com/office/drawing/2014/chart" uri="{C3380CC4-5D6E-409C-BE32-E72D297353CC}">
              <c16:uniqueId val="{00000000-C4CE-48DA-B309-0DA62A9FF982}"/>
            </c:ext>
          </c:extLst>
        </c:ser>
        <c:dLbls>
          <c:dLblPos val="outEnd"/>
          <c:showLegendKey val="0"/>
          <c:showVal val="1"/>
          <c:showCatName val="0"/>
          <c:showSerName val="0"/>
          <c:showPercent val="0"/>
          <c:showBubbleSize val="0"/>
        </c:dLbls>
        <c:gapWidth val="219"/>
        <c:overlap val="-27"/>
        <c:axId val="193732831"/>
        <c:axId val="193735743"/>
      </c:barChart>
      <c:catAx>
        <c:axId val="193732831"/>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0"/>
          <a:lstStyle/>
          <a:p>
            <a:pPr>
              <a:defRPr sz="1000" b="0" i="0" u="none" strike="noStrike" kern="1200" baseline="0">
                <a:solidFill>
                  <a:schemeClr val="bg1"/>
                </a:solidFill>
                <a:latin typeface="+mn-lt"/>
                <a:ea typeface="+mn-ea"/>
                <a:cs typeface="+mn-cs"/>
              </a:defRPr>
            </a:pPr>
            <a:endParaRPr lang="en-US"/>
          </a:p>
        </c:txPr>
        <c:crossAx val="193735743"/>
        <c:crosses val="autoZero"/>
        <c:auto val="1"/>
        <c:lblAlgn val="ctr"/>
        <c:lblOffset val="100"/>
        <c:noMultiLvlLbl val="0"/>
      </c:catAx>
      <c:valAx>
        <c:axId val="193735743"/>
        <c:scaling>
          <c:orientation val="minMax"/>
        </c:scaling>
        <c:delete val="1"/>
        <c:axPos val="l"/>
        <c:numFmt formatCode="General" sourceLinked="1"/>
        <c:majorTickMark val="none"/>
        <c:minorTickMark val="none"/>
        <c:tickLblPos val="nextTo"/>
        <c:crossAx val="193732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Osaroh INSTRUCTOR FINAL PPT.xlsx]Pivot Table!PivotTable14</c:name>
    <c:fmtId val="3"/>
  </c:pivotSource>
  <c:chart>
    <c:title>
      <c:tx>
        <c:rich>
          <a:bodyPr rot="0" spcFirstLastPara="1" vertOverflow="ellipsis" vert="horz" wrap="square" anchor="ctr" anchorCtr="1"/>
          <a:lstStyle/>
          <a:p>
            <a:pPr>
              <a:defRPr sz="1600" b="0" i="0" u="none" strike="noStrike" kern="1200" spc="0" baseline="0">
                <a:solidFill>
                  <a:schemeClr val="bg1"/>
                </a:solidFill>
                <a:latin typeface="Algerian" panose="04020705040A02060702" pitchFamily="82" charset="0"/>
                <a:ea typeface="+mn-ea"/>
                <a:cs typeface="+mn-cs"/>
              </a:defRPr>
            </a:pPr>
            <a:r>
              <a:rPr lang="en-US" sz="1600">
                <a:solidFill>
                  <a:schemeClr val="bg1"/>
                </a:solidFill>
                <a:latin typeface="Algerian" panose="04020705040A02060702" pitchFamily="82" charset="0"/>
              </a:rPr>
              <a:t>Top</a:t>
            </a:r>
            <a:r>
              <a:rPr lang="en-US" sz="1600" baseline="0">
                <a:solidFill>
                  <a:schemeClr val="bg1"/>
                </a:solidFill>
                <a:latin typeface="Algerian" panose="04020705040A02060702" pitchFamily="82" charset="0"/>
              </a:rPr>
              <a:t> Ten Employee Performances</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Table'!$T$38</c:f>
              <c:strCache>
                <c:ptCount val="1"/>
                <c:pt idx="0">
                  <c:v>Sum of Sale performance</c:v>
                </c:pt>
              </c:strCache>
            </c:strRef>
          </c:tx>
          <c:spPr>
            <a:solidFill>
              <a:schemeClr val="accent1"/>
            </a:solidFill>
            <a:ln>
              <a:noFill/>
            </a:ln>
            <a:effectLst/>
          </c:spPr>
          <c:invertIfNegative val="0"/>
          <c:cat>
            <c:strRef>
              <c:f>'Pivot Table'!$S$39:$S$49</c:f>
              <c:strCache>
                <c:ptCount val="10"/>
                <c:pt idx="0">
                  <c:v>Elizabeth Allen</c:v>
                </c:pt>
                <c:pt idx="1">
                  <c:v>Ryan Taylor</c:v>
                </c:pt>
                <c:pt idx="2">
                  <c:v>Jessica Johnson</c:v>
                </c:pt>
                <c:pt idx="3">
                  <c:v>Laura Young</c:v>
                </c:pt>
                <c:pt idx="4">
                  <c:v>Olivia Brown</c:v>
                </c:pt>
                <c:pt idx="5">
                  <c:v>David Smith</c:v>
                </c:pt>
                <c:pt idx="6">
                  <c:v>William Taylor</c:v>
                </c:pt>
                <c:pt idx="7">
                  <c:v>William Harris</c:v>
                </c:pt>
                <c:pt idx="8">
                  <c:v>Elizabeth Johnson</c:v>
                </c:pt>
                <c:pt idx="9">
                  <c:v>Megan White</c:v>
                </c:pt>
              </c:strCache>
            </c:strRef>
          </c:cat>
          <c:val>
            <c:numRef>
              <c:f>'Pivot Table'!$T$39:$T$49</c:f>
              <c:numCache>
                <c:formatCode>"$"#,##0.00</c:formatCode>
                <c:ptCount val="10"/>
                <c:pt idx="0">
                  <c:v>7748</c:v>
                </c:pt>
                <c:pt idx="1">
                  <c:v>7907</c:v>
                </c:pt>
                <c:pt idx="2">
                  <c:v>8012</c:v>
                </c:pt>
                <c:pt idx="3">
                  <c:v>8134</c:v>
                </c:pt>
                <c:pt idx="4">
                  <c:v>8454</c:v>
                </c:pt>
                <c:pt idx="5">
                  <c:v>9700</c:v>
                </c:pt>
                <c:pt idx="6">
                  <c:v>9847</c:v>
                </c:pt>
                <c:pt idx="7">
                  <c:v>10246</c:v>
                </c:pt>
                <c:pt idx="8">
                  <c:v>10702</c:v>
                </c:pt>
                <c:pt idx="9">
                  <c:v>11095</c:v>
                </c:pt>
              </c:numCache>
            </c:numRef>
          </c:val>
          <c:extLst>
            <c:ext xmlns:c16="http://schemas.microsoft.com/office/drawing/2014/chart" uri="{C3380CC4-5D6E-409C-BE32-E72D297353CC}">
              <c16:uniqueId val="{00000000-0C48-4194-A58F-04AFD50CFAC9}"/>
            </c:ext>
          </c:extLst>
        </c:ser>
        <c:ser>
          <c:idx val="1"/>
          <c:order val="1"/>
          <c:tx>
            <c:strRef>
              <c:f>'Pivot Table'!$U$38</c:f>
              <c:strCache>
                <c:ptCount val="1"/>
                <c:pt idx="0">
                  <c:v>Average of Sales_Target</c:v>
                </c:pt>
              </c:strCache>
            </c:strRef>
          </c:tx>
          <c:spPr>
            <a:solidFill>
              <a:schemeClr val="accent2"/>
            </a:solidFill>
            <a:ln>
              <a:noFill/>
            </a:ln>
            <a:effectLst/>
          </c:spPr>
          <c:invertIfNegative val="0"/>
          <c:cat>
            <c:strRef>
              <c:f>'Pivot Table'!$S$39:$S$49</c:f>
              <c:strCache>
                <c:ptCount val="10"/>
                <c:pt idx="0">
                  <c:v>Elizabeth Allen</c:v>
                </c:pt>
                <c:pt idx="1">
                  <c:v>Ryan Taylor</c:v>
                </c:pt>
                <c:pt idx="2">
                  <c:v>Jessica Johnson</c:v>
                </c:pt>
                <c:pt idx="3">
                  <c:v>Laura Young</c:v>
                </c:pt>
                <c:pt idx="4">
                  <c:v>Olivia Brown</c:v>
                </c:pt>
                <c:pt idx="5">
                  <c:v>David Smith</c:v>
                </c:pt>
                <c:pt idx="6">
                  <c:v>William Taylor</c:v>
                </c:pt>
                <c:pt idx="7">
                  <c:v>William Harris</c:v>
                </c:pt>
                <c:pt idx="8">
                  <c:v>Elizabeth Johnson</c:v>
                </c:pt>
                <c:pt idx="9">
                  <c:v>Megan White</c:v>
                </c:pt>
              </c:strCache>
            </c:strRef>
          </c:cat>
          <c:val>
            <c:numRef>
              <c:f>'Pivot Table'!$U$39:$U$49</c:f>
              <c:numCache>
                <c:formatCode>"$"#,##0.00</c:formatCode>
                <c:ptCount val="10"/>
                <c:pt idx="0">
                  <c:v>2959.8571428571427</c:v>
                </c:pt>
                <c:pt idx="1">
                  <c:v>2350.25</c:v>
                </c:pt>
                <c:pt idx="2">
                  <c:v>1942.5</c:v>
                </c:pt>
                <c:pt idx="3">
                  <c:v>1658.6666666666667</c:v>
                </c:pt>
                <c:pt idx="4">
                  <c:v>2092.5</c:v>
                </c:pt>
                <c:pt idx="5">
                  <c:v>2851.5714285714284</c:v>
                </c:pt>
                <c:pt idx="6">
                  <c:v>1679.5</c:v>
                </c:pt>
                <c:pt idx="7">
                  <c:v>1865.5</c:v>
                </c:pt>
                <c:pt idx="8">
                  <c:v>2973.4</c:v>
                </c:pt>
                <c:pt idx="9">
                  <c:v>2801.4</c:v>
                </c:pt>
              </c:numCache>
            </c:numRef>
          </c:val>
          <c:extLst>
            <c:ext xmlns:c16="http://schemas.microsoft.com/office/drawing/2014/chart" uri="{C3380CC4-5D6E-409C-BE32-E72D297353CC}">
              <c16:uniqueId val="{00000001-0C48-4194-A58F-04AFD50CFAC9}"/>
            </c:ext>
          </c:extLst>
        </c:ser>
        <c:dLbls>
          <c:showLegendKey val="0"/>
          <c:showVal val="0"/>
          <c:showCatName val="0"/>
          <c:showSerName val="0"/>
          <c:showPercent val="0"/>
          <c:showBubbleSize val="0"/>
        </c:dLbls>
        <c:gapWidth val="182"/>
        <c:axId val="2101749551"/>
        <c:axId val="2101753295"/>
      </c:barChart>
      <c:catAx>
        <c:axId val="21017495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2101753295"/>
        <c:crosses val="autoZero"/>
        <c:auto val="1"/>
        <c:lblAlgn val="ctr"/>
        <c:lblOffset val="100"/>
        <c:noMultiLvlLbl val="0"/>
      </c:catAx>
      <c:valAx>
        <c:axId val="2101753295"/>
        <c:scaling>
          <c:orientation val="minMax"/>
        </c:scaling>
        <c:delete val="1"/>
        <c:axPos val="b"/>
        <c:numFmt formatCode="&quot;$&quot;#,##0.00" sourceLinked="1"/>
        <c:majorTickMark val="none"/>
        <c:minorTickMark val="none"/>
        <c:tickLblPos val="nextTo"/>
        <c:crossAx val="21017495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Osaroh INSTRUCTOR FINAL PPT.xlsx]Pivot Table!PivotTable17</c:name>
    <c:fmtId val="3"/>
  </c:pivotSource>
  <c:chart>
    <c:title>
      <c:tx>
        <c:rich>
          <a:bodyPr rot="0" spcFirstLastPara="1" vertOverflow="ellipsis" vert="horz" wrap="square" anchor="t" anchorCtr="0"/>
          <a:lstStyle/>
          <a:p>
            <a:pPr>
              <a:defRPr sz="1600" b="0" i="0" u="none" strike="noStrike" kern="1200" spc="0" baseline="0">
                <a:solidFill>
                  <a:schemeClr val="bg1"/>
                </a:solidFill>
                <a:latin typeface="Algerian" panose="04020705040A02060702" pitchFamily="82" charset="0"/>
                <a:ea typeface="+mn-ea"/>
                <a:cs typeface="+mn-cs"/>
              </a:defRPr>
            </a:pPr>
            <a:r>
              <a:rPr lang="en-US" sz="1600" b="0">
                <a:solidFill>
                  <a:schemeClr val="bg1"/>
                </a:solidFill>
                <a:latin typeface="Algerian" panose="04020705040A02060702" pitchFamily="82" charset="0"/>
              </a:rPr>
              <a:t>Customer</a:t>
            </a:r>
            <a:r>
              <a:rPr lang="en-US" sz="1600" b="0" baseline="0">
                <a:solidFill>
                  <a:schemeClr val="bg1"/>
                </a:solidFill>
                <a:latin typeface="Algerian" panose="04020705040A02060702" pitchFamily="82" charset="0"/>
              </a:rPr>
              <a:t> Ratings</a:t>
            </a:r>
          </a:p>
          <a:p>
            <a:pPr>
              <a:defRPr sz="1600">
                <a:solidFill>
                  <a:schemeClr val="bg1"/>
                </a:solidFill>
                <a:latin typeface="Algerian" panose="04020705040A02060702" pitchFamily="82" charset="0"/>
              </a:defRPr>
            </a:pPr>
            <a:endParaRPr lang="en-US" sz="1600" b="0">
              <a:solidFill>
                <a:schemeClr val="bg1"/>
              </a:solidFill>
              <a:latin typeface="Algerian" panose="04020705040A02060702" pitchFamily="82" charset="0"/>
            </a:endParaRPr>
          </a:p>
        </c:rich>
      </c:tx>
      <c:layout>
        <c:manualLayout>
          <c:xMode val="edge"/>
          <c:yMode val="edge"/>
          <c:x val="0.26979550165951577"/>
          <c:y val="0"/>
        </c:manualLayout>
      </c:layout>
      <c:overlay val="0"/>
      <c:spPr>
        <a:noFill/>
        <a:ln>
          <a:noFill/>
        </a:ln>
        <a:effectLst/>
      </c:spPr>
      <c:txPr>
        <a:bodyPr rot="0" spcFirstLastPara="1" vertOverflow="ellipsis" vert="horz" wrap="square" anchor="t" anchorCtr="0"/>
        <a:lstStyle/>
        <a:p>
          <a:pPr>
            <a:defRPr sz="1600" b="0" i="0" u="none" strike="noStrike" kern="1200" spc="0" baseline="0">
              <a:solidFill>
                <a:schemeClr val="bg1"/>
              </a:solidFill>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B3C6A1"/>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B3C6A1"/>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B3C6A1"/>
          </a:solidFill>
          <a:ln>
            <a:noFill/>
          </a:ln>
          <a:effectLst/>
        </c:spPr>
      </c:pivotFmt>
    </c:pivotFmts>
    <c:plotArea>
      <c:layout>
        <c:manualLayout>
          <c:layoutTarget val="inner"/>
          <c:xMode val="edge"/>
          <c:yMode val="edge"/>
          <c:x val="3.2719547107130639E-2"/>
          <c:y val="0.26023795549614775"/>
          <c:w val="0.93456090578573869"/>
          <c:h val="0.55315323261896931"/>
        </c:manualLayout>
      </c:layout>
      <c:barChart>
        <c:barDir val="col"/>
        <c:grouping val="clustered"/>
        <c:varyColors val="0"/>
        <c:ser>
          <c:idx val="0"/>
          <c:order val="0"/>
          <c:tx>
            <c:strRef>
              <c:f>'Pivot Table'!$T$82</c:f>
              <c:strCache>
                <c:ptCount val="1"/>
                <c:pt idx="0">
                  <c:v>Total</c:v>
                </c:pt>
              </c:strCache>
            </c:strRef>
          </c:tx>
          <c:spPr>
            <a:solidFill>
              <a:schemeClr val="accent1"/>
            </a:solidFill>
            <a:ln>
              <a:noFill/>
            </a:ln>
            <a:effectLst/>
          </c:spPr>
          <c:invertIfNegative val="0"/>
          <c:dPt>
            <c:idx val="2"/>
            <c:invertIfNegative val="0"/>
            <c:bubble3D val="0"/>
            <c:spPr>
              <a:solidFill>
                <a:srgbClr val="B3C6A1"/>
              </a:solidFill>
              <a:ln>
                <a:noFill/>
              </a:ln>
              <a:effectLst/>
            </c:spPr>
            <c:extLst>
              <c:ext xmlns:c16="http://schemas.microsoft.com/office/drawing/2014/chart" uri="{C3380CC4-5D6E-409C-BE32-E72D297353CC}">
                <c16:uniqueId val="{00000001-0645-48FF-8192-DC43573E947C}"/>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Table'!$S$83:$S$88</c:f>
              <c:strCache>
                <c:ptCount val="5"/>
                <c:pt idx="0">
                  <c:v>1</c:v>
                </c:pt>
                <c:pt idx="1">
                  <c:v>2</c:v>
                </c:pt>
                <c:pt idx="2">
                  <c:v>3</c:v>
                </c:pt>
                <c:pt idx="3">
                  <c:v>4</c:v>
                </c:pt>
                <c:pt idx="4">
                  <c:v>5</c:v>
                </c:pt>
              </c:strCache>
            </c:strRef>
          </c:cat>
          <c:val>
            <c:numRef>
              <c:f>'Pivot Table'!$T$83:$T$88</c:f>
              <c:numCache>
                <c:formatCode>General</c:formatCode>
                <c:ptCount val="5"/>
                <c:pt idx="0">
                  <c:v>115</c:v>
                </c:pt>
                <c:pt idx="1">
                  <c:v>124</c:v>
                </c:pt>
                <c:pt idx="2">
                  <c:v>134</c:v>
                </c:pt>
                <c:pt idx="3">
                  <c:v>118</c:v>
                </c:pt>
                <c:pt idx="4">
                  <c:v>117</c:v>
                </c:pt>
              </c:numCache>
            </c:numRef>
          </c:val>
          <c:extLst>
            <c:ext xmlns:c16="http://schemas.microsoft.com/office/drawing/2014/chart" uri="{C3380CC4-5D6E-409C-BE32-E72D297353CC}">
              <c16:uniqueId val="{00000002-0645-48FF-8192-DC43573E947C}"/>
            </c:ext>
          </c:extLst>
        </c:ser>
        <c:dLbls>
          <c:dLblPos val="outEnd"/>
          <c:showLegendKey val="0"/>
          <c:showVal val="1"/>
          <c:showCatName val="0"/>
          <c:showSerName val="0"/>
          <c:showPercent val="0"/>
          <c:showBubbleSize val="0"/>
        </c:dLbls>
        <c:gapWidth val="219"/>
        <c:overlap val="-27"/>
        <c:axId val="88039103"/>
        <c:axId val="88039935"/>
      </c:barChart>
      <c:catAx>
        <c:axId val="88039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rgbClr val="FFFFFF"/>
                </a:solidFill>
                <a:latin typeface="+mn-lt"/>
                <a:ea typeface="+mn-ea"/>
                <a:cs typeface="+mn-cs"/>
              </a:defRPr>
            </a:pPr>
            <a:endParaRPr lang="en-US"/>
          </a:p>
        </c:txPr>
        <c:crossAx val="88039935"/>
        <c:crosses val="autoZero"/>
        <c:auto val="1"/>
        <c:lblAlgn val="ctr"/>
        <c:lblOffset val="100"/>
        <c:noMultiLvlLbl val="0"/>
      </c:catAx>
      <c:valAx>
        <c:axId val="88039935"/>
        <c:scaling>
          <c:orientation val="minMax"/>
        </c:scaling>
        <c:delete val="1"/>
        <c:axPos val="l"/>
        <c:numFmt formatCode="General" sourceLinked="1"/>
        <c:majorTickMark val="none"/>
        <c:minorTickMark val="none"/>
        <c:tickLblPos val="nextTo"/>
        <c:crossAx val="88039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Osaroh INSTRUCTOR FINAL PPT.xlsx]Pivot Table!PivotTable18</c:name>
    <c:fmtId val="3"/>
  </c:pivotSource>
  <c:chart>
    <c:title>
      <c:tx>
        <c:rich>
          <a:bodyPr rot="0" spcFirstLastPara="1" vertOverflow="ellipsis" vert="horz" wrap="square" anchor="ctr" anchorCtr="1"/>
          <a:lstStyle/>
          <a:p>
            <a:pPr>
              <a:defRPr sz="1600" b="0" i="0" u="none" strike="noStrike" kern="1200" spc="0" baseline="0">
                <a:solidFill>
                  <a:schemeClr val="bg1"/>
                </a:solidFill>
                <a:latin typeface="Algerian" panose="04020705040A02060702" pitchFamily="82" charset="0"/>
                <a:ea typeface="+mn-ea"/>
                <a:cs typeface="+mn-cs"/>
              </a:defRPr>
            </a:pPr>
            <a:r>
              <a:rPr lang="en-US" sz="1600" b="0">
                <a:solidFill>
                  <a:schemeClr val="bg1"/>
                </a:solidFill>
                <a:latin typeface="Algerian" panose="04020705040A02060702" pitchFamily="82" charset="0"/>
              </a:rPr>
              <a:t>Product</a:t>
            </a:r>
            <a:r>
              <a:rPr lang="en-US" sz="1600" b="0" baseline="0">
                <a:solidFill>
                  <a:schemeClr val="bg1"/>
                </a:solidFill>
                <a:latin typeface="Algerian" panose="04020705040A02060702" pitchFamily="82" charset="0"/>
              </a:rPr>
              <a:t> Sentiment</a:t>
            </a:r>
            <a:endParaRPr lang="en-US" sz="1600" b="0">
              <a:solidFill>
                <a:schemeClr val="bg1"/>
              </a:solidFill>
              <a:latin typeface="Algerian" panose="04020705040A02060702" pitchFamily="82" charset="0"/>
            </a:endParaRPr>
          </a:p>
        </c:rich>
      </c:tx>
      <c:layout>
        <c:manualLayout>
          <c:xMode val="edge"/>
          <c:yMode val="edge"/>
          <c:x val="0.25954131496008193"/>
          <c:y val="6.7741932042573935E-3"/>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A23E48"/>
          </a:solidFill>
          <a:ln>
            <a:noFill/>
          </a:ln>
          <a:effectLst/>
        </c:spPr>
      </c:pivotFmt>
      <c:pivotFmt>
        <c:idx val="2"/>
        <c:spPr>
          <a:solidFill>
            <a:srgbClr val="A23E48"/>
          </a:solidFill>
          <a:ln>
            <a:noFill/>
          </a:ln>
          <a:effectLst/>
        </c:spPr>
      </c:pivotFmt>
      <c:pivotFmt>
        <c:idx val="3"/>
        <c:spPr>
          <a:solidFill>
            <a:srgbClr val="A23E48"/>
          </a:solidFill>
          <a:ln>
            <a:noFill/>
          </a:ln>
          <a:effectLst/>
        </c:spPr>
      </c:pivotFmt>
      <c:pivotFmt>
        <c:idx val="4"/>
        <c:spPr>
          <a:solidFill>
            <a:srgbClr val="B3C6A1"/>
          </a:solidFill>
          <a:ln>
            <a:noFill/>
          </a:ln>
          <a:effectLst/>
        </c:spPr>
      </c:pivotFmt>
      <c:pivotFmt>
        <c:idx val="5"/>
        <c:spPr>
          <a:solidFill>
            <a:srgbClr val="B3C6A1"/>
          </a:solidFill>
          <a:ln>
            <a:noFill/>
          </a:ln>
          <a:effectLst/>
        </c:spPr>
      </c:pivotFmt>
      <c:pivotFmt>
        <c:idx val="6"/>
        <c:spPr>
          <a:solidFill>
            <a:srgbClr val="B3C6A1"/>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A23E48"/>
          </a:solidFill>
          <a:ln>
            <a:noFill/>
          </a:ln>
          <a:effectLst/>
        </c:spPr>
      </c:pivotFmt>
      <c:pivotFmt>
        <c:idx val="9"/>
        <c:spPr>
          <a:solidFill>
            <a:srgbClr val="A23E48"/>
          </a:solidFill>
          <a:ln>
            <a:noFill/>
          </a:ln>
          <a:effectLst/>
        </c:spPr>
      </c:pivotFmt>
      <c:pivotFmt>
        <c:idx val="10"/>
        <c:spPr>
          <a:solidFill>
            <a:srgbClr val="A23E48"/>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A23E48"/>
          </a:solidFill>
          <a:ln>
            <a:noFill/>
          </a:ln>
          <a:effectLst/>
        </c:spPr>
      </c:pivotFmt>
      <c:pivotFmt>
        <c:idx val="13"/>
        <c:spPr>
          <a:solidFill>
            <a:srgbClr val="A23E48"/>
          </a:solidFill>
          <a:ln>
            <a:noFill/>
          </a:ln>
          <a:effectLst/>
        </c:spPr>
      </c:pivotFmt>
      <c:pivotFmt>
        <c:idx val="14"/>
        <c:spPr>
          <a:solidFill>
            <a:srgbClr val="A23E48"/>
          </a:solidFill>
          <a:ln>
            <a:noFill/>
          </a:ln>
          <a:effectLst/>
        </c:spPr>
      </c:pivotFmt>
      <c:pivotFmt>
        <c:idx val="15"/>
        <c:spPr>
          <a:solidFill>
            <a:srgbClr val="00B050"/>
          </a:solidFill>
          <a:ln>
            <a:noFill/>
          </a:ln>
          <a:effectLst/>
        </c:spPr>
      </c:pivotFmt>
      <c:pivotFmt>
        <c:idx val="16"/>
        <c:spPr>
          <a:solidFill>
            <a:srgbClr val="00B050"/>
          </a:solidFill>
          <a:ln>
            <a:noFill/>
          </a:ln>
          <a:effectLst/>
        </c:spPr>
      </c:pivotFmt>
      <c:pivotFmt>
        <c:idx val="17"/>
        <c:spPr>
          <a:solidFill>
            <a:srgbClr val="00B050"/>
          </a:solidFill>
          <a:ln>
            <a:noFill/>
          </a:ln>
          <a:effectLst/>
        </c:spPr>
      </c:pivotFmt>
    </c:pivotFmts>
    <c:plotArea>
      <c:layout/>
      <c:barChart>
        <c:barDir val="col"/>
        <c:grouping val="clustered"/>
        <c:varyColors val="0"/>
        <c:ser>
          <c:idx val="0"/>
          <c:order val="0"/>
          <c:tx>
            <c:strRef>
              <c:f>'Pivot Table'!$T$98</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30E4-4444-AF31-13BA1523E089}"/>
              </c:ext>
            </c:extLst>
          </c:dPt>
          <c:dPt>
            <c:idx val="2"/>
            <c:invertIfNegative val="0"/>
            <c:bubble3D val="0"/>
            <c:spPr>
              <a:solidFill>
                <a:srgbClr val="00B050"/>
              </a:solidFill>
              <a:ln>
                <a:noFill/>
              </a:ln>
              <a:effectLst/>
            </c:spPr>
            <c:extLst>
              <c:ext xmlns:c16="http://schemas.microsoft.com/office/drawing/2014/chart" uri="{C3380CC4-5D6E-409C-BE32-E72D297353CC}">
                <c16:uniqueId val="{00000008-30E4-4444-AF31-13BA1523E089}"/>
              </c:ext>
            </c:extLst>
          </c:dPt>
          <c:dPt>
            <c:idx val="3"/>
            <c:invertIfNegative val="0"/>
            <c:bubble3D val="0"/>
            <c:spPr>
              <a:solidFill>
                <a:srgbClr val="00B050"/>
              </a:solidFill>
              <a:ln>
                <a:noFill/>
              </a:ln>
              <a:effectLst/>
            </c:spPr>
            <c:extLst>
              <c:ext xmlns:c16="http://schemas.microsoft.com/office/drawing/2014/chart" uri="{C3380CC4-5D6E-409C-BE32-E72D297353CC}">
                <c16:uniqueId val="{00000009-30E4-4444-AF31-13BA1523E089}"/>
              </c:ext>
            </c:extLst>
          </c:dPt>
          <c:dPt>
            <c:idx val="4"/>
            <c:invertIfNegative val="0"/>
            <c:bubble3D val="0"/>
            <c:extLst>
              <c:ext xmlns:c16="http://schemas.microsoft.com/office/drawing/2014/chart" uri="{C3380CC4-5D6E-409C-BE32-E72D297353CC}">
                <c16:uniqueId val="{00000003-30E4-4444-AF31-13BA1523E089}"/>
              </c:ext>
            </c:extLst>
          </c:dPt>
          <c:dPt>
            <c:idx val="5"/>
            <c:invertIfNegative val="0"/>
            <c:bubble3D val="0"/>
            <c:spPr>
              <a:solidFill>
                <a:srgbClr val="00B050"/>
              </a:solidFill>
              <a:ln>
                <a:noFill/>
              </a:ln>
              <a:effectLst/>
            </c:spPr>
            <c:extLst>
              <c:ext xmlns:c16="http://schemas.microsoft.com/office/drawing/2014/chart" uri="{C3380CC4-5D6E-409C-BE32-E72D297353CC}">
                <c16:uniqueId val="{00000005-30E4-4444-AF31-13BA1523E089}"/>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Table'!$S$99:$S$106</c:f>
              <c:multiLvlStrCache>
                <c:ptCount val="6"/>
                <c:lvl>
                  <c:pt idx="0">
                    <c:v>Cappuccino</c:v>
                  </c:pt>
                  <c:pt idx="1">
                    <c:v>Croissant</c:v>
                  </c:pt>
                  <c:pt idx="2">
                    <c:v>Iced Tea</c:v>
                  </c:pt>
                  <c:pt idx="3">
                    <c:v>Latte</c:v>
                  </c:pt>
                  <c:pt idx="4">
                    <c:v>Muffin</c:v>
                  </c:pt>
                  <c:pt idx="5">
                    <c:v>Sandwich</c:v>
                  </c:pt>
                </c:lvl>
                <c:lvl>
                  <c:pt idx="0">
                    <c:v>Positive</c:v>
                  </c:pt>
                </c:lvl>
              </c:multiLvlStrCache>
            </c:multiLvlStrRef>
          </c:cat>
          <c:val>
            <c:numRef>
              <c:f>'Pivot Table'!$T$99:$T$106</c:f>
              <c:numCache>
                <c:formatCode>General</c:formatCode>
                <c:ptCount val="6"/>
                <c:pt idx="0">
                  <c:v>25</c:v>
                </c:pt>
                <c:pt idx="1">
                  <c:v>26</c:v>
                </c:pt>
                <c:pt idx="2">
                  <c:v>38</c:v>
                </c:pt>
                <c:pt idx="3">
                  <c:v>35</c:v>
                </c:pt>
                <c:pt idx="4">
                  <c:v>32</c:v>
                </c:pt>
                <c:pt idx="5">
                  <c:v>34</c:v>
                </c:pt>
              </c:numCache>
            </c:numRef>
          </c:val>
          <c:extLst>
            <c:ext xmlns:c16="http://schemas.microsoft.com/office/drawing/2014/chart" uri="{C3380CC4-5D6E-409C-BE32-E72D297353CC}">
              <c16:uniqueId val="{00000006-30E4-4444-AF31-13BA1523E089}"/>
            </c:ext>
          </c:extLst>
        </c:ser>
        <c:dLbls>
          <c:dLblPos val="outEnd"/>
          <c:showLegendKey val="0"/>
          <c:showVal val="1"/>
          <c:showCatName val="0"/>
          <c:showSerName val="0"/>
          <c:showPercent val="0"/>
          <c:showBubbleSize val="0"/>
        </c:dLbls>
        <c:gapWidth val="219"/>
        <c:overlap val="-27"/>
        <c:axId val="2103671823"/>
        <c:axId val="2103670991"/>
      </c:barChart>
      <c:catAx>
        <c:axId val="2103671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rgbClr val="FFFFFF"/>
                </a:solidFill>
                <a:latin typeface="+mn-lt"/>
                <a:ea typeface="+mn-ea"/>
                <a:cs typeface="+mn-cs"/>
              </a:defRPr>
            </a:pPr>
            <a:endParaRPr lang="en-US"/>
          </a:p>
        </c:txPr>
        <c:crossAx val="2103670991"/>
        <c:crosses val="autoZero"/>
        <c:auto val="1"/>
        <c:lblAlgn val="ctr"/>
        <c:lblOffset val="100"/>
        <c:noMultiLvlLbl val="0"/>
      </c:catAx>
      <c:valAx>
        <c:axId val="2103670991"/>
        <c:scaling>
          <c:orientation val="minMax"/>
        </c:scaling>
        <c:delete val="1"/>
        <c:axPos val="l"/>
        <c:numFmt formatCode="General" sourceLinked="1"/>
        <c:majorTickMark val="none"/>
        <c:minorTickMark val="none"/>
        <c:tickLblPos val="nextTo"/>
        <c:crossAx val="2103671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hyperlink" Target="#Dashboard!A1"/><Relationship Id="rId13" Type="http://schemas.openxmlformats.org/officeDocument/2006/relationships/image" Target="../media/image5.png"/><Relationship Id="rId18" Type="http://schemas.openxmlformats.org/officeDocument/2006/relationships/image" Target="../media/image10.png"/><Relationship Id="rId3" Type="http://schemas.openxmlformats.org/officeDocument/2006/relationships/chart" Target="../charts/chart14.xml"/><Relationship Id="rId21" Type="http://schemas.openxmlformats.org/officeDocument/2006/relationships/image" Target="../media/image13.png"/><Relationship Id="rId7" Type="http://schemas.openxmlformats.org/officeDocument/2006/relationships/chart" Target="../charts/chart18.xml"/><Relationship Id="rId12" Type="http://schemas.openxmlformats.org/officeDocument/2006/relationships/image" Target="../media/image4.svg"/><Relationship Id="rId17" Type="http://schemas.openxmlformats.org/officeDocument/2006/relationships/image" Target="../media/image9.svg"/><Relationship Id="rId2" Type="http://schemas.openxmlformats.org/officeDocument/2006/relationships/chart" Target="../charts/chart13.xml"/><Relationship Id="rId16" Type="http://schemas.openxmlformats.org/officeDocument/2006/relationships/image" Target="../media/image8.png"/><Relationship Id="rId20" Type="http://schemas.openxmlformats.org/officeDocument/2006/relationships/image" Target="../media/image12.svg"/><Relationship Id="rId1" Type="http://schemas.openxmlformats.org/officeDocument/2006/relationships/chart" Target="../charts/chart12.xml"/><Relationship Id="rId6" Type="http://schemas.openxmlformats.org/officeDocument/2006/relationships/chart" Target="../charts/chart17.xml"/><Relationship Id="rId11" Type="http://schemas.openxmlformats.org/officeDocument/2006/relationships/image" Target="../media/image3.png"/><Relationship Id="rId24" Type="http://schemas.openxmlformats.org/officeDocument/2006/relationships/image" Target="../media/image16.svg"/><Relationship Id="rId5" Type="http://schemas.openxmlformats.org/officeDocument/2006/relationships/chart" Target="../charts/chart16.xml"/><Relationship Id="rId15" Type="http://schemas.openxmlformats.org/officeDocument/2006/relationships/image" Target="../media/image7.svg"/><Relationship Id="rId23" Type="http://schemas.openxmlformats.org/officeDocument/2006/relationships/image" Target="../media/image15.png"/><Relationship Id="rId10" Type="http://schemas.openxmlformats.org/officeDocument/2006/relationships/image" Target="../media/image2.svg"/><Relationship Id="rId19" Type="http://schemas.openxmlformats.org/officeDocument/2006/relationships/image" Target="../media/image11.png"/><Relationship Id="rId4" Type="http://schemas.openxmlformats.org/officeDocument/2006/relationships/chart" Target="../charts/chart15.xml"/><Relationship Id="rId9" Type="http://schemas.openxmlformats.org/officeDocument/2006/relationships/image" Target="../media/image1.png"/><Relationship Id="rId14" Type="http://schemas.openxmlformats.org/officeDocument/2006/relationships/image" Target="../media/image6.png"/><Relationship Id="rId22" Type="http://schemas.openxmlformats.org/officeDocument/2006/relationships/image" Target="../media/image14.svg"/></Relationships>
</file>

<file path=xl/drawings/drawing1.xml><?xml version="1.0" encoding="utf-8"?>
<xdr:wsDr xmlns:xdr="http://schemas.openxmlformats.org/drawingml/2006/spreadsheetDrawing" xmlns:a="http://schemas.openxmlformats.org/drawingml/2006/main">
  <xdr:twoCellAnchor>
    <xdr:from>
      <xdr:col>7</xdr:col>
      <xdr:colOff>152400</xdr:colOff>
      <xdr:row>1</xdr:row>
      <xdr:rowOff>64770</xdr:rowOff>
    </xdr:from>
    <xdr:to>
      <xdr:col>14</xdr:col>
      <xdr:colOff>457200</xdr:colOff>
      <xdr:row>10</xdr:row>
      <xdr:rowOff>175260</xdr:rowOff>
    </xdr:to>
    <xdr:graphicFrame macro="">
      <xdr:nvGraphicFramePr>
        <xdr:cNvPr id="2" name="Chart 1">
          <a:extLst>
            <a:ext uri="{FF2B5EF4-FFF2-40B4-BE49-F238E27FC236}">
              <a16:creationId xmlns:a16="http://schemas.microsoft.com/office/drawing/2014/main" id="{4AB32445-6DD4-4993-AEAF-FC203680F6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259080</xdr:colOff>
      <xdr:row>12</xdr:row>
      <xdr:rowOff>19050</xdr:rowOff>
    </xdr:from>
    <xdr:to>
      <xdr:col>14</xdr:col>
      <xdr:colOff>563880</xdr:colOff>
      <xdr:row>20</xdr:row>
      <xdr:rowOff>22860</xdr:rowOff>
    </xdr:to>
    <xdr:graphicFrame macro="">
      <xdr:nvGraphicFramePr>
        <xdr:cNvPr id="3" name="Chart 2">
          <a:extLst>
            <a:ext uri="{FF2B5EF4-FFF2-40B4-BE49-F238E27FC236}">
              <a16:creationId xmlns:a16="http://schemas.microsoft.com/office/drawing/2014/main" id="{23F7CE1B-9398-429C-BE72-BFA8A156D5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342900</xdr:colOff>
      <xdr:row>22</xdr:row>
      <xdr:rowOff>171450</xdr:rowOff>
    </xdr:from>
    <xdr:to>
      <xdr:col>13</xdr:col>
      <xdr:colOff>510540</xdr:colOff>
      <xdr:row>37</xdr:row>
      <xdr:rowOff>171450</xdr:rowOff>
    </xdr:to>
    <xdr:graphicFrame macro="">
      <xdr:nvGraphicFramePr>
        <xdr:cNvPr id="4" name="Chart 3">
          <a:extLst>
            <a:ext uri="{FF2B5EF4-FFF2-40B4-BE49-F238E27FC236}">
              <a16:creationId xmlns:a16="http://schemas.microsoft.com/office/drawing/2014/main" id="{A1760F3A-D335-4E97-9F18-AE4810FCF4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167640</xdr:colOff>
      <xdr:row>40</xdr:row>
      <xdr:rowOff>64770</xdr:rowOff>
    </xdr:from>
    <xdr:to>
      <xdr:col>15</xdr:col>
      <xdr:colOff>396240</xdr:colOff>
      <xdr:row>55</xdr:row>
      <xdr:rowOff>64770</xdr:rowOff>
    </xdr:to>
    <xdr:graphicFrame macro="">
      <xdr:nvGraphicFramePr>
        <xdr:cNvPr id="5" name="Chart 4">
          <a:extLst>
            <a:ext uri="{FF2B5EF4-FFF2-40B4-BE49-F238E27FC236}">
              <a16:creationId xmlns:a16="http://schemas.microsoft.com/office/drawing/2014/main" id="{20F97304-F817-4C76-8805-54EE100F7D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662940</xdr:colOff>
      <xdr:row>0</xdr:row>
      <xdr:rowOff>3810</xdr:rowOff>
    </xdr:from>
    <xdr:to>
      <xdr:col>27</xdr:col>
      <xdr:colOff>533400</xdr:colOff>
      <xdr:row>15</xdr:row>
      <xdr:rowOff>3810</xdr:rowOff>
    </xdr:to>
    <xdr:graphicFrame macro="">
      <xdr:nvGraphicFramePr>
        <xdr:cNvPr id="6" name="Chart 5">
          <a:extLst>
            <a:ext uri="{FF2B5EF4-FFF2-40B4-BE49-F238E27FC236}">
              <a16:creationId xmlns:a16="http://schemas.microsoft.com/office/drawing/2014/main" id="{812521C6-FBA5-44D0-B4EF-956CFF0F3F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335280</xdr:colOff>
      <xdr:row>18</xdr:row>
      <xdr:rowOff>148590</xdr:rowOff>
    </xdr:from>
    <xdr:to>
      <xdr:col>24</xdr:col>
      <xdr:colOff>281940</xdr:colOff>
      <xdr:row>33</xdr:row>
      <xdr:rowOff>148590</xdr:rowOff>
    </xdr:to>
    <xdr:graphicFrame macro="">
      <xdr:nvGraphicFramePr>
        <xdr:cNvPr id="9" name="Chart 8">
          <a:extLst>
            <a:ext uri="{FF2B5EF4-FFF2-40B4-BE49-F238E27FC236}">
              <a16:creationId xmlns:a16="http://schemas.microsoft.com/office/drawing/2014/main" id="{55CD4D1B-75EB-48D0-ADBF-C4B9014D3D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21</xdr:col>
      <xdr:colOff>266700</xdr:colOff>
      <xdr:row>35</xdr:row>
      <xdr:rowOff>148590</xdr:rowOff>
    </xdr:from>
    <xdr:to>
      <xdr:col>24</xdr:col>
      <xdr:colOff>495300</xdr:colOff>
      <xdr:row>50</xdr:row>
      <xdr:rowOff>148590</xdr:rowOff>
    </xdr:to>
    <xdr:graphicFrame macro="">
      <xdr:nvGraphicFramePr>
        <xdr:cNvPr id="10" name="Chart 9">
          <a:extLst>
            <a:ext uri="{FF2B5EF4-FFF2-40B4-BE49-F238E27FC236}">
              <a16:creationId xmlns:a16="http://schemas.microsoft.com/office/drawing/2014/main" id="{90341FEF-D4E7-477B-A81A-47BEB92AC4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266700</xdr:colOff>
      <xdr:row>79</xdr:row>
      <xdr:rowOff>171450</xdr:rowOff>
    </xdr:from>
    <xdr:to>
      <xdr:col>26</xdr:col>
      <xdr:colOff>1013460</xdr:colOff>
      <xdr:row>94</xdr:row>
      <xdr:rowOff>171450</xdr:rowOff>
    </xdr:to>
    <xdr:graphicFrame macro="">
      <xdr:nvGraphicFramePr>
        <xdr:cNvPr id="11" name="Chart 10">
          <a:extLst>
            <a:ext uri="{FF2B5EF4-FFF2-40B4-BE49-F238E27FC236}">
              <a16:creationId xmlns:a16="http://schemas.microsoft.com/office/drawing/2014/main" id="{9275BCF7-074E-4EA7-991D-7EA4CD7D91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731520</xdr:colOff>
      <xdr:row>95</xdr:row>
      <xdr:rowOff>110490</xdr:rowOff>
    </xdr:from>
    <xdr:to>
      <xdr:col>26</xdr:col>
      <xdr:colOff>434340</xdr:colOff>
      <xdr:row>110</xdr:row>
      <xdr:rowOff>110490</xdr:rowOff>
    </xdr:to>
    <xdr:graphicFrame macro="">
      <xdr:nvGraphicFramePr>
        <xdr:cNvPr id="12" name="Chart 11">
          <a:extLst>
            <a:ext uri="{FF2B5EF4-FFF2-40B4-BE49-F238E27FC236}">
              <a16:creationId xmlns:a16="http://schemas.microsoft.com/office/drawing/2014/main" id="{D0DBBDA7-E8C7-4044-BFCD-D5EE6075CE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26</xdr:col>
      <xdr:colOff>152400</xdr:colOff>
      <xdr:row>82</xdr:row>
      <xdr:rowOff>87630</xdr:rowOff>
    </xdr:from>
    <xdr:to>
      <xdr:col>32</xdr:col>
      <xdr:colOff>297180</xdr:colOff>
      <xdr:row>97</xdr:row>
      <xdr:rowOff>87630</xdr:rowOff>
    </xdr:to>
    <xdr:graphicFrame macro="">
      <xdr:nvGraphicFramePr>
        <xdr:cNvPr id="18" name="Chart 17">
          <a:extLst>
            <a:ext uri="{FF2B5EF4-FFF2-40B4-BE49-F238E27FC236}">
              <a16:creationId xmlns:a16="http://schemas.microsoft.com/office/drawing/2014/main" id="{4FC77CCA-A72E-4B06-B9A7-57148AC0B0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571500</xdr:colOff>
      <xdr:row>55</xdr:row>
      <xdr:rowOff>171450</xdr:rowOff>
    </xdr:from>
    <xdr:to>
      <xdr:col>9</xdr:col>
      <xdr:colOff>83820</xdr:colOff>
      <xdr:row>70</xdr:row>
      <xdr:rowOff>171450</xdr:rowOff>
    </xdr:to>
    <xdr:graphicFrame macro="">
      <xdr:nvGraphicFramePr>
        <xdr:cNvPr id="19" name="Chart 18">
          <a:extLst>
            <a:ext uri="{FF2B5EF4-FFF2-40B4-BE49-F238E27FC236}">
              <a16:creationId xmlns:a16="http://schemas.microsoft.com/office/drawing/2014/main" id="{31FE84E4-FC47-498A-A4CC-345F78BC89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6</xdr:col>
      <xdr:colOff>472440</xdr:colOff>
      <xdr:row>18</xdr:row>
      <xdr:rowOff>99061</xdr:rowOff>
    </xdr:from>
    <xdr:to>
      <xdr:col>8</xdr:col>
      <xdr:colOff>563880</xdr:colOff>
      <xdr:row>24</xdr:row>
      <xdr:rowOff>121921</xdr:rowOff>
    </xdr:to>
    <mc:AlternateContent xmlns:mc="http://schemas.openxmlformats.org/markup-compatibility/2006" xmlns:a14="http://schemas.microsoft.com/office/drawing/2010/main">
      <mc:Choice Requires="a14">
        <xdr:graphicFrame macro="">
          <xdr:nvGraphicFramePr>
            <xdr:cNvPr id="21" name="Years">
              <a:extLst>
                <a:ext uri="{FF2B5EF4-FFF2-40B4-BE49-F238E27FC236}">
                  <a16:creationId xmlns:a16="http://schemas.microsoft.com/office/drawing/2014/main" id="{18D1FDA7-D858-4C3C-88D7-C563932078BE}"/>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5227320" y="3390901"/>
              <a:ext cx="1828800" cy="11201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190500</xdr:colOff>
      <xdr:row>4</xdr:row>
      <xdr:rowOff>175260</xdr:rowOff>
    </xdr:from>
    <xdr:to>
      <xdr:col>4</xdr:col>
      <xdr:colOff>243840</xdr:colOff>
      <xdr:row>9</xdr:row>
      <xdr:rowOff>175260</xdr:rowOff>
    </xdr:to>
    <xdr:sp macro="" textlink="">
      <xdr:nvSpPr>
        <xdr:cNvPr id="2" name="Rectangle: Rounded Corners 1">
          <a:extLst>
            <a:ext uri="{FF2B5EF4-FFF2-40B4-BE49-F238E27FC236}">
              <a16:creationId xmlns:a16="http://schemas.microsoft.com/office/drawing/2014/main" id="{F4EA5FA4-F513-4FB1-BB5E-FEFAC615BA71}"/>
            </a:ext>
          </a:extLst>
        </xdr:cNvPr>
        <xdr:cNvSpPr/>
      </xdr:nvSpPr>
      <xdr:spPr>
        <a:xfrm>
          <a:off x="1230690" y="900974"/>
          <a:ext cx="1371721" cy="1064381"/>
        </a:xfrm>
        <a:prstGeom prst="round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390797</xdr:colOff>
      <xdr:row>4</xdr:row>
      <xdr:rowOff>164374</xdr:rowOff>
    </xdr:from>
    <xdr:to>
      <xdr:col>6</xdr:col>
      <xdr:colOff>326571</xdr:colOff>
      <xdr:row>9</xdr:row>
      <xdr:rowOff>164374</xdr:rowOff>
    </xdr:to>
    <xdr:sp macro="" textlink="">
      <xdr:nvSpPr>
        <xdr:cNvPr id="3" name="Rectangle: Rounded Corners 2">
          <a:extLst>
            <a:ext uri="{FF2B5EF4-FFF2-40B4-BE49-F238E27FC236}">
              <a16:creationId xmlns:a16="http://schemas.microsoft.com/office/drawing/2014/main" id="{BDEDC2F3-DBB4-488E-8681-3A6CB47A30D5}"/>
            </a:ext>
          </a:extLst>
        </xdr:cNvPr>
        <xdr:cNvSpPr/>
      </xdr:nvSpPr>
      <xdr:spPr>
        <a:xfrm>
          <a:off x="2219597" y="164374"/>
          <a:ext cx="1154974" cy="925286"/>
        </a:xfrm>
        <a:prstGeom prst="round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424543</xdr:colOff>
      <xdr:row>5</xdr:row>
      <xdr:rowOff>10886</xdr:rowOff>
    </xdr:from>
    <xdr:to>
      <xdr:col>8</xdr:col>
      <xdr:colOff>576943</xdr:colOff>
      <xdr:row>10</xdr:row>
      <xdr:rowOff>10886</xdr:rowOff>
    </xdr:to>
    <xdr:sp macro="" textlink="">
      <xdr:nvSpPr>
        <xdr:cNvPr id="4" name="Rectangle: Rounded Corners 3">
          <a:extLst>
            <a:ext uri="{FF2B5EF4-FFF2-40B4-BE49-F238E27FC236}">
              <a16:creationId xmlns:a16="http://schemas.microsoft.com/office/drawing/2014/main" id="{0891114E-FFDE-499F-A6D8-637FC9FB308E}"/>
            </a:ext>
          </a:extLst>
        </xdr:cNvPr>
        <xdr:cNvSpPr/>
      </xdr:nvSpPr>
      <xdr:spPr>
        <a:xfrm>
          <a:off x="4539343" y="195943"/>
          <a:ext cx="1371600" cy="1012372"/>
        </a:xfrm>
        <a:prstGeom prst="round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9</xdr:col>
      <xdr:colOff>50800</xdr:colOff>
      <xdr:row>5</xdr:row>
      <xdr:rowOff>15240</xdr:rowOff>
    </xdr:from>
    <xdr:to>
      <xdr:col>11</xdr:col>
      <xdr:colOff>279399</xdr:colOff>
      <xdr:row>10</xdr:row>
      <xdr:rowOff>15240</xdr:rowOff>
    </xdr:to>
    <xdr:sp macro="" textlink="">
      <xdr:nvSpPr>
        <xdr:cNvPr id="5" name="Rectangle: Rounded Corners 4">
          <a:extLst>
            <a:ext uri="{FF2B5EF4-FFF2-40B4-BE49-F238E27FC236}">
              <a16:creationId xmlns:a16="http://schemas.microsoft.com/office/drawing/2014/main" id="{B608D33B-2E3C-4F46-8334-5FD37F758348}"/>
            </a:ext>
          </a:extLst>
        </xdr:cNvPr>
        <xdr:cNvSpPr/>
      </xdr:nvSpPr>
      <xdr:spPr>
        <a:xfrm>
          <a:off x="5981700" y="370840"/>
          <a:ext cx="1396999" cy="990600"/>
        </a:xfrm>
        <a:prstGeom prst="round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11</xdr:col>
      <xdr:colOff>368300</xdr:colOff>
      <xdr:row>5</xdr:row>
      <xdr:rowOff>7620</xdr:rowOff>
    </xdr:from>
    <xdr:to>
      <xdr:col>13</xdr:col>
      <xdr:colOff>381000</xdr:colOff>
      <xdr:row>10</xdr:row>
      <xdr:rowOff>7620</xdr:rowOff>
    </xdr:to>
    <xdr:sp macro="" textlink="">
      <xdr:nvSpPr>
        <xdr:cNvPr id="6" name="Rectangle: Rounded Corners 5">
          <a:extLst>
            <a:ext uri="{FF2B5EF4-FFF2-40B4-BE49-F238E27FC236}">
              <a16:creationId xmlns:a16="http://schemas.microsoft.com/office/drawing/2014/main" id="{6250E6D4-28A9-4607-BFDC-AB7480D3745B}"/>
            </a:ext>
          </a:extLst>
        </xdr:cNvPr>
        <xdr:cNvSpPr/>
      </xdr:nvSpPr>
      <xdr:spPr>
        <a:xfrm>
          <a:off x="7467600" y="363220"/>
          <a:ext cx="1231900" cy="990600"/>
        </a:xfrm>
        <a:prstGeom prst="round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13</xdr:col>
      <xdr:colOff>482600</xdr:colOff>
      <xdr:row>5</xdr:row>
      <xdr:rowOff>21771</xdr:rowOff>
    </xdr:from>
    <xdr:to>
      <xdr:col>16</xdr:col>
      <xdr:colOff>38100</xdr:colOff>
      <xdr:row>10</xdr:row>
      <xdr:rowOff>29391</xdr:rowOff>
    </xdr:to>
    <xdr:sp macro="" textlink="">
      <xdr:nvSpPr>
        <xdr:cNvPr id="7" name="Rectangle: Rounded Corners 6">
          <a:extLst>
            <a:ext uri="{FF2B5EF4-FFF2-40B4-BE49-F238E27FC236}">
              <a16:creationId xmlns:a16="http://schemas.microsoft.com/office/drawing/2014/main" id="{8784339E-09D0-4DF4-89B6-856BA43B2E87}"/>
            </a:ext>
          </a:extLst>
        </xdr:cNvPr>
        <xdr:cNvSpPr/>
      </xdr:nvSpPr>
      <xdr:spPr>
        <a:xfrm>
          <a:off x="8801100" y="377371"/>
          <a:ext cx="1384300" cy="998220"/>
        </a:xfrm>
        <a:prstGeom prst="round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xdr:col>
      <xdr:colOff>91440</xdr:colOff>
      <xdr:row>10</xdr:row>
      <xdr:rowOff>106680</xdr:rowOff>
    </xdr:from>
    <xdr:to>
      <xdr:col>9</xdr:col>
      <xdr:colOff>320040</xdr:colOff>
      <xdr:row>21</xdr:row>
      <xdr:rowOff>83820</xdr:rowOff>
    </xdr:to>
    <xdr:sp macro="" textlink="">
      <xdr:nvSpPr>
        <xdr:cNvPr id="8" name="Rectangle: Rounded Corners 7">
          <a:extLst>
            <a:ext uri="{FF2B5EF4-FFF2-40B4-BE49-F238E27FC236}">
              <a16:creationId xmlns:a16="http://schemas.microsoft.com/office/drawing/2014/main" id="{B57B9C91-BBA2-43F4-AB35-DF7BB6739808}"/>
            </a:ext>
          </a:extLst>
        </xdr:cNvPr>
        <xdr:cNvSpPr/>
      </xdr:nvSpPr>
      <xdr:spPr>
        <a:xfrm>
          <a:off x="701040" y="1203960"/>
          <a:ext cx="4495800" cy="1988820"/>
        </a:xfrm>
        <a:prstGeom prst="round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9</xdr:col>
      <xdr:colOff>327660</xdr:colOff>
      <xdr:row>10</xdr:row>
      <xdr:rowOff>91440</xdr:rowOff>
    </xdr:from>
    <xdr:to>
      <xdr:col>16</xdr:col>
      <xdr:colOff>38100</xdr:colOff>
      <xdr:row>20</xdr:row>
      <xdr:rowOff>83820</xdr:rowOff>
    </xdr:to>
    <xdr:sp macro="" textlink="">
      <xdr:nvSpPr>
        <xdr:cNvPr id="9" name="Rectangle: Rounded Corners 8">
          <a:extLst>
            <a:ext uri="{FF2B5EF4-FFF2-40B4-BE49-F238E27FC236}">
              <a16:creationId xmlns:a16="http://schemas.microsoft.com/office/drawing/2014/main" id="{245AC06E-9A0F-4EE7-A015-41D692744351}"/>
            </a:ext>
          </a:extLst>
        </xdr:cNvPr>
        <xdr:cNvSpPr/>
      </xdr:nvSpPr>
      <xdr:spPr>
        <a:xfrm>
          <a:off x="6072898" y="2026678"/>
          <a:ext cx="3895392" cy="1806666"/>
        </a:xfrm>
        <a:prstGeom prst="roundRect">
          <a:avLst/>
        </a:prstGeom>
        <a:solidFill>
          <a:srgbClr val="674736"/>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xdr:col>
      <xdr:colOff>144780</xdr:colOff>
      <xdr:row>20</xdr:row>
      <xdr:rowOff>114300</xdr:rowOff>
    </xdr:from>
    <xdr:to>
      <xdr:col>6</xdr:col>
      <xdr:colOff>228600</xdr:colOff>
      <xdr:row>32</xdr:row>
      <xdr:rowOff>106680</xdr:rowOff>
    </xdr:to>
    <xdr:sp macro="" textlink="">
      <xdr:nvSpPr>
        <xdr:cNvPr id="10" name="Rectangle: Rounded Corners 9">
          <a:extLst>
            <a:ext uri="{FF2B5EF4-FFF2-40B4-BE49-F238E27FC236}">
              <a16:creationId xmlns:a16="http://schemas.microsoft.com/office/drawing/2014/main" id="{5FA5ECB6-8E82-4B34-A824-3FEE9738851A}"/>
            </a:ext>
          </a:extLst>
        </xdr:cNvPr>
        <xdr:cNvSpPr/>
      </xdr:nvSpPr>
      <xdr:spPr>
        <a:xfrm>
          <a:off x="754380" y="3040380"/>
          <a:ext cx="2522220" cy="2186940"/>
        </a:xfrm>
        <a:prstGeom prst="round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xdr:col>
      <xdr:colOff>130628</xdr:colOff>
      <xdr:row>32</xdr:row>
      <xdr:rowOff>160020</xdr:rowOff>
    </xdr:from>
    <xdr:to>
      <xdr:col>8</xdr:col>
      <xdr:colOff>434339</xdr:colOff>
      <xdr:row>43</xdr:row>
      <xdr:rowOff>137160</xdr:rowOff>
    </xdr:to>
    <xdr:sp macro="" textlink="">
      <xdr:nvSpPr>
        <xdr:cNvPr id="11" name="Rectangle: Rounded Corners 10">
          <a:extLst>
            <a:ext uri="{FF2B5EF4-FFF2-40B4-BE49-F238E27FC236}">
              <a16:creationId xmlns:a16="http://schemas.microsoft.com/office/drawing/2014/main" id="{1A59FD9D-7B57-4C0B-A3BE-3A12A76F2FD1}"/>
            </a:ext>
          </a:extLst>
        </xdr:cNvPr>
        <xdr:cNvSpPr/>
      </xdr:nvSpPr>
      <xdr:spPr>
        <a:xfrm>
          <a:off x="740228" y="5341620"/>
          <a:ext cx="3961311" cy="2012769"/>
        </a:xfrm>
        <a:prstGeom prst="round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350520</xdr:colOff>
      <xdr:row>20</xdr:row>
      <xdr:rowOff>167640</xdr:rowOff>
    </xdr:from>
    <xdr:to>
      <xdr:col>16</xdr:col>
      <xdr:colOff>38100</xdr:colOff>
      <xdr:row>32</xdr:row>
      <xdr:rowOff>106680</xdr:rowOff>
    </xdr:to>
    <xdr:sp macro="" textlink="">
      <xdr:nvSpPr>
        <xdr:cNvPr id="13" name="Rectangle: Rounded Corners 12">
          <a:extLst>
            <a:ext uri="{FF2B5EF4-FFF2-40B4-BE49-F238E27FC236}">
              <a16:creationId xmlns:a16="http://schemas.microsoft.com/office/drawing/2014/main" id="{F5C7BB90-E120-404E-B52B-1330B58FA56F}"/>
            </a:ext>
          </a:extLst>
        </xdr:cNvPr>
        <xdr:cNvSpPr/>
      </xdr:nvSpPr>
      <xdr:spPr>
        <a:xfrm>
          <a:off x="3398520" y="3093720"/>
          <a:ext cx="5783580" cy="2133600"/>
        </a:xfrm>
        <a:prstGeom prst="round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190500</xdr:colOff>
      <xdr:row>10</xdr:row>
      <xdr:rowOff>121920</xdr:rowOff>
    </xdr:from>
    <xdr:to>
      <xdr:col>9</xdr:col>
      <xdr:colOff>198120</xdr:colOff>
      <xdr:row>20</xdr:row>
      <xdr:rowOff>49530</xdr:rowOff>
    </xdr:to>
    <xdr:graphicFrame macro="">
      <xdr:nvGraphicFramePr>
        <xdr:cNvPr id="19" name="Chart 18">
          <a:extLst>
            <a:ext uri="{FF2B5EF4-FFF2-40B4-BE49-F238E27FC236}">
              <a16:creationId xmlns:a16="http://schemas.microsoft.com/office/drawing/2014/main" id="{460BA7A2-CBC6-41A8-BCD3-46D036BBE4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165100</xdr:colOff>
      <xdr:row>20</xdr:row>
      <xdr:rowOff>139700</xdr:rowOff>
    </xdr:from>
    <xdr:to>
      <xdr:col>6</xdr:col>
      <xdr:colOff>203200</xdr:colOff>
      <xdr:row>32</xdr:row>
      <xdr:rowOff>7620</xdr:rowOff>
    </xdr:to>
    <xdr:graphicFrame macro="">
      <xdr:nvGraphicFramePr>
        <xdr:cNvPr id="21" name="Chart 20">
          <a:extLst>
            <a:ext uri="{FF2B5EF4-FFF2-40B4-BE49-F238E27FC236}">
              <a16:creationId xmlns:a16="http://schemas.microsoft.com/office/drawing/2014/main" id="{88068130-01AD-4C0D-878E-C85534634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342900</xdr:colOff>
      <xdr:row>10</xdr:row>
      <xdr:rowOff>121920</xdr:rowOff>
    </xdr:from>
    <xdr:to>
      <xdr:col>15</xdr:col>
      <xdr:colOff>556381</xdr:colOff>
      <xdr:row>20</xdr:row>
      <xdr:rowOff>83820</xdr:rowOff>
    </xdr:to>
    <xdr:graphicFrame macro="">
      <xdr:nvGraphicFramePr>
        <xdr:cNvPr id="23" name="Chart 22">
          <a:extLst>
            <a:ext uri="{FF2B5EF4-FFF2-40B4-BE49-F238E27FC236}">
              <a16:creationId xmlns:a16="http://schemas.microsoft.com/office/drawing/2014/main" id="{D1088FBC-DE6B-4C3A-AC1E-D73ACCC364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338668</xdr:colOff>
      <xdr:row>20</xdr:row>
      <xdr:rowOff>145143</xdr:rowOff>
    </xdr:from>
    <xdr:to>
      <xdr:col>15</xdr:col>
      <xdr:colOff>592667</xdr:colOff>
      <xdr:row>32</xdr:row>
      <xdr:rowOff>96761</xdr:rowOff>
    </xdr:to>
    <xdr:graphicFrame macro="">
      <xdr:nvGraphicFramePr>
        <xdr:cNvPr id="25" name="Chart 24">
          <a:extLst>
            <a:ext uri="{FF2B5EF4-FFF2-40B4-BE49-F238E27FC236}">
              <a16:creationId xmlns:a16="http://schemas.microsoft.com/office/drawing/2014/main" id="{0B582DEF-D69F-4EB4-8BD8-9E40F1EF9A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228600</xdr:colOff>
      <xdr:row>15</xdr:row>
      <xdr:rowOff>38100</xdr:rowOff>
    </xdr:from>
    <xdr:to>
      <xdr:col>23</xdr:col>
      <xdr:colOff>393700</xdr:colOff>
      <xdr:row>43</xdr:row>
      <xdr:rowOff>88900</xdr:rowOff>
    </xdr:to>
    <xdr:graphicFrame macro="">
      <xdr:nvGraphicFramePr>
        <xdr:cNvPr id="27" name="Chart 26">
          <a:extLst>
            <a:ext uri="{FF2B5EF4-FFF2-40B4-BE49-F238E27FC236}">
              <a16:creationId xmlns:a16="http://schemas.microsoft.com/office/drawing/2014/main" id="{E6718267-E0E0-47B9-8B61-8F6FC79EC9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129540</xdr:colOff>
      <xdr:row>14</xdr:row>
      <xdr:rowOff>114300</xdr:rowOff>
    </xdr:from>
    <xdr:to>
      <xdr:col>23</xdr:col>
      <xdr:colOff>508000</xdr:colOff>
      <xdr:row>43</xdr:row>
      <xdr:rowOff>152400</xdr:rowOff>
    </xdr:to>
    <xdr:sp macro="" textlink="">
      <xdr:nvSpPr>
        <xdr:cNvPr id="29" name="Rectangle: Rounded Corners 28">
          <a:extLst>
            <a:ext uri="{FF2B5EF4-FFF2-40B4-BE49-F238E27FC236}">
              <a16:creationId xmlns:a16="http://schemas.microsoft.com/office/drawing/2014/main" id="{6E105596-E781-4434-97C7-A21CC3D78D70}"/>
            </a:ext>
          </a:extLst>
        </xdr:cNvPr>
        <xdr:cNvSpPr/>
      </xdr:nvSpPr>
      <xdr:spPr>
        <a:xfrm>
          <a:off x="10099040" y="2209800"/>
          <a:ext cx="4645660" cy="5194300"/>
        </a:xfrm>
        <a:prstGeom prst="round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533400</xdr:colOff>
      <xdr:row>32</xdr:row>
      <xdr:rowOff>152400</xdr:rowOff>
    </xdr:from>
    <xdr:to>
      <xdr:col>15</xdr:col>
      <xdr:colOff>598714</xdr:colOff>
      <xdr:row>43</xdr:row>
      <xdr:rowOff>129540</xdr:rowOff>
    </xdr:to>
    <xdr:sp macro="" textlink="">
      <xdr:nvSpPr>
        <xdr:cNvPr id="30" name="Rectangle: Rounded Corners 29">
          <a:extLst>
            <a:ext uri="{FF2B5EF4-FFF2-40B4-BE49-F238E27FC236}">
              <a16:creationId xmlns:a16="http://schemas.microsoft.com/office/drawing/2014/main" id="{F489D1EE-B133-49C3-BAD5-7444C4D8C62C}"/>
            </a:ext>
          </a:extLst>
        </xdr:cNvPr>
        <xdr:cNvSpPr/>
      </xdr:nvSpPr>
      <xdr:spPr>
        <a:xfrm>
          <a:off x="5410200" y="5334000"/>
          <a:ext cx="4332514" cy="2012769"/>
        </a:xfrm>
        <a:prstGeom prst="round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193524</xdr:colOff>
      <xdr:row>33</xdr:row>
      <xdr:rowOff>11546</xdr:rowOff>
    </xdr:from>
    <xdr:to>
      <xdr:col>8</xdr:col>
      <xdr:colOff>362857</xdr:colOff>
      <xdr:row>43</xdr:row>
      <xdr:rowOff>38100</xdr:rowOff>
    </xdr:to>
    <xdr:graphicFrame macro="">
      <xdr:nvGraphicFramePr>
        <xdr:cNvPr id="32" name="Chart 31">
          <a:extLst>
            <a:ext uri="{FF2B5EF4-FFF2-40B4-BE49-F238E27FC236}">
              <a16:creationId xmlns:a16="http://schemas.microsoft.com/office/drawing/2014/main" id="{0B86E728-EA3F-4E0E-AC49-5358AA0950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568476</xdr:colOff>
      <xdr:row>33</xdr:row>
      <xdr:rowOff>0</xdr:rowOff>
    </xdr:from>
    <xdr:to>
      <xdr:col>15</xdr:col>
      <xdr:colOff>556380</xdr:colOff>
      <xdr:row>43</xdr:row>
      <xdr:rowOff>60476</xdr:rowOff>
    </xdr:to>
    <xdr:graphicFrame macro="">
      <xdr:nvGraphicFramePr>
        <xdr:cNvPr id="34" name="Chart 33">
          <a:extLst>
            <a:ext uri="{FF2B5EF4-FFF2-40B4-BE49-F238E27FC236}">
              <a16:creationId xmlns:a16="http://schemas.microsoft.com/office/drawing/2014/main" id="{37A8A93A-5C35-4BFC-999D-A0A91F8475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136070</xdr:colOff>
      <xdr:row>4</xdr:row>
      <xdr:rowOff>119743</xdr:rowOff>
    </xdr:from>
    <xdr:to>
      <xdr:col>1</xdr:col>
      <xdr:colOff>375557</xdr:colOff>
      <xdr:row>43</xdr:row>
      <xdr:rowOff>139700</xdr:rowOff>
    </xdr:to>
    <xdr:sp macro="" textlink="">
      <xdr:nvSpPr>
        <xdr:cNvPr id="35" name="Rectangle: Rounded Corners 34">
          <a:extLst>
            <a:ext uri="{FF2B5EF4-FFF2-40B4-BE49-F238E27FC236}">
              <a16:creationId xmlns:a16="http://schemas.microsoft.com/office/drawing/2014/main" id="{E2557911-A019-4507-9A42-5763E73C3B53}"/>
            </a:ext>
          </a:extLst>
        </xdr:cNvPr>
        <xdr:cNvSpPr/>
      </xdr:nvSpPr>
      <xdr:spPr>
        <a:xfrm>
          <a:off x="136070" y="297543"/>
          <a:ext cx="849087" cy="7055757"/>
        </a:xfrm>
        <a:prstGeom prst="roundRect">
          <a:avLst/>
        </a:prstGeom>
        <a:solidFill>
          <a:srgbClr val="A23E48"/>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oneCell">
    <xdr:from>
      <xdr:col>0</xdr:col>
      <xdr:colOff>195942</xdr:colOff>
      <xdr:row>21</xdr:row>
      <xdr:rowOff>50800</xdr:rowOff>
    </xdr:from>
    <xdr:to>
      <xdr:col>1</xdr:col>
      <xdr:colOff>330200</xdr:colOff>
      <xdr:row>25</xdr:row>
      <xdr:rowOff>152400</xdr:rowOff>
    </xdr:to>
    <xdr:pic>
      <xdr:nvPicPr>
        <xdr:cNvPr id="37" name="Graphic 36" descr="House with solid fill">
          <a:hlinkClick xmlns:r="http://schemas.openxmlformats.org/officeDocument/2006/relationships" r:id="rId8"/>
          <a:extLst>
            <a:ext uri="{FF2B5EF4-FFF2-40B4-BE49-F238E27FC236}">
              <a16:creationId xmlns:a16="http://schemas.microsoft.com/office/drawing/2014/main" id="{3B92502C-9201-4AC5-9DD0-84FC8B43002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95942" y="3352800"/>
          <a:ext cx="743858" cy="812800"/>
        </a:xfrm>
        <a:prstGeom prst="rect">
          <a:avLst/>
        </a:prstGeom>
      </xdr:spPr>
    </xdr:pic>
    <xdr:clientData/>
  </xdr:twoCellAnchor>
  <xdr:twoCellAnchor editAs="oneCell">
    <xdr:from>
      <xdr:col>6</xdr:col>
      <xdr:colOff>568476</xdr:colOff>
      <xdr:row>0</xdr:row>
      <xdr:rowOff>72571</xdr:rowOff>
    </xdr:from>
    <xdr:to>
      <xdr:col>8</xdr:col>
      <xdr:colOff>241905</xdr:colOff>
      <xdr:row>3</xdr:row>
      <xdr:rowOff>84665</xdr:rowOff>
    </xdr:to>
    <xdr:pic>
      <xdr:nvPicPr>
        <xdr:cNvPr id="39" name="Graphic 38" descr="Coffee with solid fill">
          <a:extLst>
            <a:ext uri="{FF2B5EF4-FFF2-40B4-BE49-F238E27FC236}">
              <a16:creationId xmlns:a16="http://schemas.microsoft.com/office/drawing/2014/main" id="{32EA90C9-26B1-4BA6-B85C-8DB7DEA45D3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499428" y="72571"/>
          <a:ext cx="882953" cy="556380"/>
        </a:xfrm>
        <a:prstGeom prst="rect">
          <a:avLst/>
        </a:prstGeom>
      </xdr:spPr>
    </xdr:pic>
    <xdr:clientData/>
  </xdr:twoCellAnchor>
  <xdr:twoCellAnchor editAs="oneCell">
    <xdr:from>
      <xdr:col>0</xdr:col>
      <xdr:colOff>182639</xdr:colOff>
      <xdr:row>4</xdr:row>
      <xdr:rowOff>141515</xdr:rowOff>
    </xdr:from>
    <xdr:to>
      <xdr:col>1</xdr:col>
      <xdr:colOff>313268</xdr:colOff>
      <xdr:row>9</xdr:row>
      <xdr:rowOff>31447</xdr:rowOff>
    </xdr:to>
    <xdr:pic>
      <xdr:nvPicPr>
        <xdr:cNvPr id="47" name="Picture 46">
          <a:extLst>
            <a:ext uri="{FF2B5EF4-FFF2-40B4-BE49-F238E27FC236}">
              <a16:creationId xmlns:a16="http://schemas.microsoft.com/office/drawing/2014/main" id="{2D734663-5C81-478C-BBE1-4527564ED12F}"/>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82639" y="867229"/>
          <a:ext cx="735391" cy="881742"/>
        </a:xfrm>
        <a:prstGeom prst="rect">
          <a:avLst/>
        </a:prstGeom>
      </xdr:spPr>
    </xdr:pic>
    <xdr:clientData/>
  </xdr:twoCellAnchor>
  <xdr:twoCellAnchor editAs="oneCell">
    <xdr:from>
      <xdr:col>3</xdr:col>
      <xdr:colOff>206828</xdr:colOff>
      <xdr:row>3</xdr:row>
      <xdr:rowOff>139700</xdr:rowOff>
    </xdr:from>
    <xdr:to>
      <xdr:col>3</xdr:col>
      <xdr:colOff>772885</xdr:colOff>
      <xdr:row>6</xdr:row>
      <xdr:rowOff>70759</xdr:rowOff>
    </xdr:to>
    <xdr:pic>
      <xdr:nvPicPr>
        <xdr:cNvPr id="49" name="Graphic 48" descr="Coins with solid fill">
          <a:extLst>
            <a:ext uri="{FF2B5EF4-FFF2-40B4-BE49-F238E27FC236}">
              <a16:creationId xmlns:a16="http://schemas.microsoft.com/office/drawing/2014/main" id="{9EC52801-9F79-45E1-9409-16B98C2D9F2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794328" y="139700"/>
          <a:ext cx="566057" cy="464458"/>
        </a:xfrm>
        <a:prstGeom prst="rect">
          <a:avLst/>
        </a:prstGeom>
      </xdr:spPr>
    </xdr:pic>
    <xdr:clientData/>
  </xdr:twoCellAnchor>
  <xdr:twoCellAnchor editAs="oneCell">
    <xdr:from>
      <xdr:col>5</xdr:col>
      <xdr:colOff>116113</xdr:colOff>
      <xdr:row>3</xdr:row>
      <xdr:rowOff>152400</xdr:rowOff>
    </xdr:from>
    <xdr:to>
      <xdr:col>5</xdr:col>
      <xdr:colOff>943428</xdr:colOff>
      <xdr:row>6</xdr:row>
      <xdr:rowOff>65316</xdr:rowOff>
    </xdr:to>
    <xdr:pic>
      <xdr:nvPicPr>
        <xdr:cNvPr id="51" name="Graphic 50" descr="Customer review with solid fill">
          <a:extLst>
            <a:ext uri="{FF2B5EF4-FFF2-40B4-BE49-F238E27FC236}">
              <a16:creationId xmlns:a16="http://schemas.microsoft.com/office/drawing/2014/main" id="{CDF2C4F6-7A8B-4D0F-8AEA-5BF70624CBF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3253013" y="152400"/>
          <a:ext cx="827315" cy="446315"/>
        </a:xfrm>
        <a:prstGeom prst="rect">
          <a:avLst/>
        </a:prstGeom>
      </xdr:spPr>
    </xdr:pic>
    <xdr:clientData/>
  </xdr:twoCellAnchor>
  <xdr:twoCellAnchor editAs="oneCell">
    <xdr:from>
      <xdr:col>7</xdr:col>
      <xdr:colOff>193524</xdr:colOff>
      <xdr:row>3</xdr:row>
      <xdr:rowOff>176590</xdr:rowOff>
    </xdr:from>
    <xdr:to>
      <xdr:col>8</xdr:col>
      <xdr:colOff>280610</xdr:colOff>
      <xdr:row>6</xdr:row>
      <xdr:rowOff>35077</xdr:rowOff>
    </xdr:to>
    <xdr:pic>
      <xdr:nvPicPr>
        <xdr:cNvPr id="53" name="Picture 52">
          <a:extLst>
            <a:ext uri="{FF2B5EF4-FFF2-40B4-BE49-F238E27FC236}">
              <a16:creationId xmlns:a16="http://schemas.microsoft.com/office/drawing/2014/main" id="{F08D826B-8947-4CFF-A434-1751ECF136A3}"/>
            </a:ext>
          </a:extLst>
        </xdr:cNvPr>
        <xdr:cNvPicPr>
          <a:picLocks noChangeAspect="1"/>
        </xdr:cNvPicPr>
      </xdr:nvPicPr>
      <xdr:blipFill>
        <a:blip xmlns:r="http://schemas.openxmlformats.org/officeDocument/2006/relationships" r:embed="rId18" cstate="print">
          <a:alphaModFix/>
          <a:duotone>
            <a:prstClr val="black"/>
            <a:srgbClr val="A23E48">
              <a:tint val="45000"/>
              <a:satMod val="400000"/>
            </a:srgbClr>
          </a:duotone>
          <a:extLst>
            <a:ext uri="{28A0092B-C50C-407E-A947-70E740481C1C}">
              <a14:useLocalDpi xmlns:a14="http://schemas.microsoft.com/office/drawing/2010/main" val="0"/>
            </a:ext>
          </a:extLst>
        </a:blip>
        <a:stretch>
          <a:fillRect/>
        </a:stretch>
      </xdr:blipFill>
      <xdr:spPr>
        <a:xfrm>
          <a:off x="4729238" y="720876"/>
          <a:ext cx="691848" cy="402772"/>
        </a:xfrm>
        <a:prstGeom prst="rect">
          <a:avLst/>
        </a:prstGeom>
        <a:noFill/>
        <a:ln>
          <a:noFill/>
        </a:ln>
        <a:effectLst>
          <a:outerShdw blurRad="50800" dist="50800" dir="5400000" algn="ctr" rotWithShape="0">
            <a:srgbClr val="A23E48"/>
          </a:outerShdw>
        </a:effectLst>
      </xdr:spPr>
    </xdr:pic>
    <xdr:clientData/>
  </xdr:twoCellAnchor>
  <xdr:twoCellAnchor editAs="oneCell">
    <xdr:from>
      <xdr:col>9</xdr:col>
      <xdr:colOff>495299</xdr:colOff>
      <xdr:row>3</xdr:row>
      <xdr:rowOff>87086</xdr:rowOff>
    </xdr:from>
    <xdr:to>
      <xdr:col>11</xdr:col>
      <xdr:colOff>5443</xdr:colOff>
      <xdr:row>6</xdr:row>
      <xdr:rowOff>21773</xdr:rowOff>
    </xdr:to>
    <xdr:pic>
      <xdr:nvPicPr>
        <xdr:cNvPr id="55" name="Graphic 54" descr="Employee badge with solid fill">
          <a:extLst>
            <a:ext uri="{FF2B5EF4-FFF2-40B4-BE49-F238E27FC236}">
              <a16:creationId xmlns:a16="http://schemas.microsoft.com/office/drawing/2014/main" id="{FCB3545C-4C1F-41F6-87C8-1D2374606C16}"/>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6426199" y="87086"/>
          <a:ext cx="678544" cy="468086"/>
        </a:xfrm>
        <a:prstGeom prst="rect">
          <a:avLst/>
        </a:prstGeom>
      </xdr:spPr>
    </xdr:pic>
    <xdr:clientData/>
  </xdr:twoCellAnchor>
  <xdr:twoCellAnchor editAs="oneCell">
    <xdr:from>
      <xdr:col>12</xdr:col>
      <xdr:colOff>25400</xdr:colOff>
      <xdr:row>3</xdr:row>
      <xdr:rowOff>127001</xdr:rowOff>
    </xdr:from>
    <xdr:to>
      <xdr:col>13</xdr:col>
      <xdr:colOff>134258</xdr:colOff>
      <xdr:row>6</xdr:row>
      <xdr:rowOff>12702</xdr:rowOff>
    </xdr:to>
    <xdr:pic>
      <xdr:nvPicPr>
        <xdr:cNvPr id="57" name="Graphic 56" descr="Shopping cart with solid fill">
          <a:extLst>
            <a:ext uri="{FF2B5EF4-FFF2-40B4-BE49-F238E27FC236}">
              <a16:creationId xmlns:a16="http://schemas.microsoft.com/office/drawing/2014/main" id="{90A44755-6A4D-4D70-8472-931C44390C6B}"/>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7734300" y="127001"/>
          <a:ext cx="718458" cy="419100"/>
        </a:xfrm>
        <a:prstGeom prst="rect">
          <a:avLst/>
        </a:prstGeom>
      </xdr:spPr>
    </xdr:pic>
    <xdr:clientData/>
  </xdr:twoCellAnchor>
  <xdr:twoCellAnchor editAs="oneCell">
    <xdr:from>
      <xdr:col>14</xdr:col>
      <xdr:colOff>141514</xdr:colOff>
      <xdr:row>3</xdr:row>
      <xdr:rowOff>50800</xdr:rowOff>
    </xdr:from>
    <xdr:to>
      <xdr:col>15</xdr:col>
      <xdr:colOff>355600</xdr:colOff>
      <xdr:row>6</xdr:row>
      <xdr:rowOff>54430</xdr:rowOff>
    </xdr:to>
    <xdr:pic>
      <xdr:nvPicPr>
        <xdr:cNvPr id="59" name="Graphic 58" descr="Questions with solid fill">
          <a:extLst>
            <a:ext uri="{FF2B5EF4-FFF2-40B4-BE49-F238E27FC236}">
              <a16:creationId xmlns:a16="http://schemas.microsoft.com/office/drawing/2014/main" id="{1085C6B4-5B67-4F65-A0E7-A9FF95D792C6}"/>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9069614" y="50800"/>
          <a:ext cx="823686" cy="537029"/>
        </a:xfrm>
        <a:prstGeom prst="rect">
          <a:avLst/>
        </a:prstGeom>
      </xdr:spPr>
    </xdr:pic>
    <xdr:clientData/>
  </xdr:twoCellAnchor>
  <xdr:twoCellAnchor editAs="oneCell">
    <xdr:from>
      <xdr:col>16</xdr:col>
      <xdr:colOff>152400</xdr:colOff>
      <xdr:row>4</xdr:row>
      <xdr:rowOff>22862</xdr:rowOff>
    </xdr:from>
    <xdr:to>
      <xdr:col>20</xdr:col>
      <xdr:colOff>457200</xdr:colOff>
      <xdr:row>6</xdr:row>
      <xdr:rowOff>1</xdr:rowOff>
    </xdr:to>
    <mc:AlternateContent xmlns:mc="http://schemas.openxmlformats.org/markup-compatibility/2006" xmlns:a14="http://schemas.microsoft.com/office/drawing/2010/main">
      <mc:Choice Requires="a14">
        <xdr:graphicFrame macro="">
          <xdr:nvGraphicFramePr>
            <xdr:cNvPr id="60" name="Years 1">
              <a:extLst>
                <a:ext uri="{FF2B5EF4-FFF2-40B4-BE49-F238E27FC236}">
                  <a16:creationId xmlns:a16="http://schemas.microsoft.com/office/drawing/2014/main" id="{F1755EAD-F029-4590-907E-DC5548F4EB67}"/>
                </a:ext>
              </a:extLst>
            </xdr:cNvPr>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mlns="">
        <xdr:sp macro="" textlink="">
          <xdr:nvSpPr>
            <xdr:cNvPr id="0" name=""/>
            <xdr:cNvSpPr>
              <a:spLocks noTextEdit="1"/>
            </xdr:cNvSpPr>
          </xdr:nvSpPr>
          <xdr:spPr>
            <a:xfrm>
              <a:off x="10082590" y="748575"/>
              <a:ext cx="2723848" cy="5812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152400</xdr:colOff>
      <xdr:row>6</xdr:row>
      <xdr:rowOff>47656</xdr:rowOff>
    </xdr:from>
    <xdr:to>
      <xdr:col>20</xdr:col>
      <xdr:colOff>457200</xdr:colOff>
      <xdr:row>8</xdr:row>
      <xdr:rowOff>36286</xdr:rowOff>
    </xdr:to>
    <mc:AlternateContent xmlns:mc="http://schemas.openxmlformats.org/markup-compatibility/2006">
      <mc:Choice xmlns:a14="http://schemas.microsoft.com/office/drawing/2010/main" Requires="a14">
        <xdr:graphicFrame macro="">
          <xdr:nvGraphicFramePr>
            <xdr:cNvPr id="65" name="Sales Performance">
              <a:extLst>
                <a:ext uri="{FF2B5EF4-FFF2-40B4-BE49-F238E27FC236}">
                  <a16:creationId xmlns:a16="http://schemas.microsoft.com/office/drawing/2014/main" id="{ED186767-DBF6-4981-ABE9-4DC60120F6C5}"/>
                </a:ext>
              </a:extLst>
            </xdr:cNvPr>
            <xdr:cNvGraphicFramePr/>
          </xdr:nvGraphicFramePr>
          <xdr:xfrm>
            <a:off x="0" y="0"/>
            <a:ext cx="0" cy="0"/>
          </xdr:xfrm>
          <a:graphic>
            <a:graphicData uri="http://schemas.microsoft.com/office/drawing/2010/slicer">
              <sle:slicer xmlns:sle="http://schemas.microsoft.com/office/drawing/2010/slicer" name="Sales Performance"/>
            </a:graphicData>
          </a:graphic>
        </xdr:graphicFrame>
      </mc:Choice>
      <mc:Fallback>
        <xdr:sp macro="" textlink="">
          <xdr:nvSpPr>
            <xdr:cNvPr id="0" name=""/>
            <xdr:cNvSpPr>
              <a:spLocks noTextEdit="1"/>
            </xdr:cNvSpPr>
          </xdr:nvSpPr>
          <xdr:spPr>
            <a:xfrm>
              <a:off x="10140462" y="1173071"/>
              <a:ext cx="2743200" cy="3637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546099</xdr:colOff>
      <xdr:row>4</xdr:row>
      <xdr:rowOff>10161</xdr:rowOff>
    </xdr:from>
    <xdr:to>
      <xdr:col>23</xdr:col>
      <xdr:colOff>520094</xdr:colOff>
      <xdr:row>12</xdr:row>
      <xdr:rowOff>12700</xdr:rowOff>
    </xdr:to>
    <mc:AlternateContent xmlns:mc="http://schemas.openxmlformats.org/markup-compatibility/2006" xmlns:a14="http://schemas.microsoft.com/office/drawing/2010/main">
      <mc:Choice Requires="a14">
        <xdr:graphicFrame macro="">
          <xdr:nvGraphicFramePr>
            <xdr:cNvPr id="68" name="Stock_Item">
              <a:extLst>
                <a:ext uri="{FF2B5EF4-FFF2-40B4-BE49-F238E27FC236}">
                  <a16:creationId xmlns:a16="http://schemas.microsoft.com/office/drawing/2014/main" id="{2BDEBAEE-C301-497D-8666-BBCCF7BBF609}"/>
                </a:ext>
              </a:extLst>
            </xdr:cNvPr>
            <xdr:cNvGraphicFramePr/>
          </xdr:nvGraphicFramePr>
          <xdr:xfrm>
            <a:off x="0" y="0"/>
            <a:ext cx="0" cy="0"/>
          </xdr:xfrm>
          <a:graphic>
            <a:graphicData uri="http://schemas.microsoft.com/office/drawing/2010/slicer">
              <sle:slicer xmlns:sle="http://schemas.microsoft.com/office/drawing/2010/slicer" name="Stock_Item"/>
            </a:graphicData>
          </a:graphic>
        </xdr:graphicFrame>
      </mc:Choice>
      <mc:Fallback xmlns="">
        <xdr:sp macro="" textlink="">
          <xdr:nvSpPr>
            <xdr:cNvPr id="0" name=""/>
            <xdr:cNvSpPr>
              <a:spLocks noTextEdit="1"/>
            </xdr:cNvSpPr>
          </xdr:nvSpPr>
          <xdr:spPr>
            <a:xfrm>
              <a:off x="12895337" y="735875"/>
              <a:ext cx="1788281" cy="12368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157240</xdr:colOff>
      <xdr:row>10</xdr:row>
      <xdr:rowOff>62171</xdr:rowOff>
    </xdr:from>
    <xdr:to>
      <xdr:col>20</xdr:col>
      <xdr:colOff>447524</xdr:colOff>
      <xdr:row>12</xdr:row>
      <xdr:rowOff>84667</xdr:rowOff>
    </xdr:to>
    <mc:AlternateContent xmlns:mc="http://schemas.openxmlformats.org/markup-compatibility/2006">
      <mc:Choice xmlns:a14="http://schemas.microsoft.com/office/drawing/2010/main" Requires="a14">
        <xdr:graphicFrame macro="">
          <xdr:nvGraphicFramePr>
            <xdr:cNvPr id="69" name="Rating">
              <a:extLst>
                <a:ext uri="{FF2B5EF4-FFF2-40B4-BE49-F238E27FC236}">
                  <a16:creationId xmlns:a16="http://schemas.microsoft.com/office/drawing/2014/main" id="{3A4E4886-C1DE-4098-884B-252728783425}"/>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dr:sp macro="" textlink="">
          <xdr:nvSpPr>
            <xdr:cNvPr id="0" name=""/>
            <xdr:cNvSpPr>
              <a:spLocks noTextEdit="1"/>
            </xdr:cNvSpPr>
          </xdr:nvSpPr>
          <xdr:spPr>
            <a:xfrm>
              <a:off x="10145302" y="1996479"/>
              <a:ext cx="2728684" cy="3976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165100</xdr:colOff>
      <xdr:row>8</xdr:row>
      <xdr:rowOff>86967</xdr:rowOff>
    </xdr:from>
    <xdr:to>
      <xdr:col>20</xdr:col>
      <xdr:colOff>444500</xdr:colOff>
      <xdr:row>10</xdr:row>
      <xdr:rowOff>12097</xdr:rowOff>
    </xdr:to>
    <mc:AlternateContent xmlns:mc="http://schemas.openxmlformats.org/markup-compatibility/2006">
      <mc:Choice xmlns:a14="http://schemas.microsoft.com/office/drawing/2010/main" Requires="a14">
        <xdr:graphicFrame macro="">
          <xdr:nvGraphicFramePr>
            <xdr:cNvPr id="70" name="Sentiment">
              <a:extLst>
                <a:ext uri="{FF2B5EF4-FFF2-40B4-BE49-F238E27FC236}">
                  <a16:creationId xmlns:a16="http://schemas.microsoft.com/office/drawing/2014/main" id="{4EE4513A-3360-466A-B936-BC353D8F97C5}"/>
                </a:ext>
              </a:extLst>
            </xdr:cNvPr>
            <xdr:cNvGraphicFramePr/>
          </xdr:nvGraphicFramePr>
          <xdr:xfrm>
            <a:off x="0" y="0"/>
            <a:ext cx="0" cy="0"/>
          </xdr:xfrm>
          <a:graphic>
            <a:graphicData uri="http://schemas.microsoft.com/office/drawing/2010/slicer">
              <sle:slicer xmlns:sle="http://schemas.microsoft.com/office/drawing/2010/slicer" name="Sentiment"/>
            </a:graphicData>
          </a:graphic>
        </xdr:graphicFrame>
      </mc:Choice>
      <mc:Fallback>
        <xdr:sp macro="" textlink="">
          <xdr:nvSpPr>
            <xdr:cNvPr id="0" name=""/>
            <xdr:cNvSpPr>
              <a:spLocks noTextEdit="1"/>
            </xdr:cNvSpPr>
          </xdr:nvSpPr>
          <xdr:spPr>
            <a:xfrm>
              <a:off x="10153162" y="1587521"/>
              <a:ext cx="2717800" cy="3588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120952</xdr:colOff>
      <xdr:row>0</xdr:row>
      <xdr:rowOff>60476</xdr:rowOff>
    </xdr:from>
    <xdr:to>
      <xdr:col>23</xdr:col>
      <xdr:colOff>544285</xdr:colOff>
      <xdr:row>3</xdr:row>
      <xdr:rowOff>60476</xdr:rowOff>
    </xdr:to>
    <xdr:sp macro="" textlink="">
      <xdr:nvSpPr>
        <xdr:cNvPr id="71" name="Rectangle: Rounded Corners 70">
          <a:extLst>
            <a:ext uri="{FF2B5EF4-FFF2-40B4-BE49-F238E27FC236}">
              <a16:creationId xmlns:a16="http://schemas.microsoft.com/office/drawing/2014/main" id="{CF7C361E-9C18-4A58-A1A2-A926229BDA39}"/>
            </a:ext>
          </a:extLst>
        </xdr:cNvPr>
        <xdr:cNvSpPr/>
      </xdr:nvSpPr>
      <xdr:spPr>
        <a:xfrm>
          <a:off x="120952" y="60476"/>
          <a:ext cx="14586857" cy="54428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4000" baseline="0"/>
            <a:t>                                            </a:t>
          </a:r>
          <a:r>
            <a:rPr lang="en-US" sz="4400">
              <a:solidFill>
                <a:srgbClr val="A23E48"/>
              </a:solidFill>
              <a:latin typeface="Algerian" panose="04020705040A02060702" pitchFamily="82" charset="0"/>
            </a:rPr>
            <a:t>CAFE</a:t>
          </a:r>
          <a:r>
            <a:rPr lang="en-US" sz="4400" baseline="0">
              <a:solidFill>
                <a:srgbClr val="A23E48"/>
              </a:solidFill>
              <a:latin typeface="Algerian" panose="04020705040A02060702" pitchFamily="82" charset="0"/>
            </a:rPr>
            <a:t> HARMONY</a:t>
          </a:r>
          <a:endParaRPr lang="en-US" sz="4400">
            <a:solidFill>
              <a:srgbClr val="A23E48"/>
            </a:solidFill>
            <a:latin typeface="Algerian" panose="04020705040A02060702" pitchFamily="82"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rporate Finance Institue (CFI)" refreshedDate="45727.931788078706" createdVersion="7" refreshedVersion="7" minRefreshableVersion="3" recordCount="1000" xr:uid="{49030E0B-E1FD-477B-A183-B9A2EAA902E1}">
  <cacheSource type="worksheet">
    <worksheetSource name="Sales"/>
  </cacheSource>
  <cacheFields count="8">
    <cacheField name="Sale_ID" numFmtId="0">
      <sharedItems/>
    </cacheField>
    <cacheField name="Customer_ID" numFmtId="0">
      <sharedItems/>
    </cacheField>
    <cacheField name="Product" numFmtId="0">
      <sharedItems count="6">
        <s v="Iced Tea"/>
        <s v="Latte"/>
        <s v="Cappuccino"/>
        <s v="Croissant"/>
        <s v="Muffin"/>
        <s v="Sandwich"/>
      </sharedItems>
    </cacheField>
    <cacheField name="Quantity" numFmtId="0">
      <sharedItems containsSemiMixedTypes="0" containsString="0" containsNumber="1" containsInteger="1" minValue="1" maxValue="5"/>
    </cacheField>
    <cacheField name="Price_Per_Item" numFmtId="44">
      <sharedItems containsSemiMixedTypes="0" containsString="0" containsNumber="1" minValue="2.5" maxValue="6"/>
    </cacheField>
    <cacheField name="Location" numFmtId="0">
      <sharedItems/>
    </cacheField>
    <cacheField name="Sale_Date" numFmtId="14">
      <sharedItems containsSemiMixedTypes="0" containsNonDate="0" containsDate="1" containsString="0" minDate="2024-01-01T00:00:00" maxDate="2026-09-27T00:00:00"/>
    </cacheField>
    <cacheField name="Total_Sale" numFmtId="44">
      <sharedItems containsSemiMixedTypes="0" containsString="0" containsNumber="1" minValue="2.5299999999999998" maxValue="29.9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rporate Finance Institue (CFI)" refreshedDate="45727.932619212967" createdVersion="7" refreshedVersion="7" minRefreshableVersion="3" recordCount="1003" xr:uid="{EE38ADA0-2A83-4E55-8570-7E7088B5049F}">
  <cacheSource type="worksheet">
    <worksheetSource name="Customer"/>
  </cacheSource>
  <cacheFields count="5">
    <cacheField name="Customer_ID" numFmtId="0">
      <sharedItems/>
    </cacheField>
    <cacheField name="Age" numFmtId="0">
      <sharedItems containsSemiMixedTypes="0" containsString="0" containsNumber="1" containsInteger="1" minValue="18" maxValue="65"/>
    </cacheField>
    <cacheField name="Age Range" numFmtId="0">
      <sharedItems/>
    </cacheField>
    <cacheField name="Gender" numFmtId="0">
      <sharedItems/>
    </cacheField>
    <cacheField name="Preferred_Item"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rporate Finance Institue (CFI)" refreshedDate="45727.93429351852" createdVersion="7" refreshedVersion="7" minRefreshableVersion="3" recordCount="1000" xr:uid="{32AE3CF1-187D-441D-A714-BFD003B97475}">
  <cacheSource type="worksheet">
    <worksheetSource name="Feedback"/>
  </cacheSource>
  <cacheFields count="5">
    <cacheField name="Feedback_ID" numFmtId="0">
      <sharedItems/>
    </cacheField>
    <cacheField name="Customer_ID" numFmtId="0">
      <sharedItems/>
    </cacheField>
    <cacheField name="Sentiment" numFmtId="0">
      <sharedItems/>
    </cacheField>
    <cacheField name="Comment" numFmtId="0">
      <sharedItems/>
    </cacheField>
    <cacheField name="Rating" numFmtId="0">
      <sharedItems containsSemiMixedTypes="0" containsString="0" containsNumber="1" containsInteger="1" minValue="1" maxValue="5"/>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rporate Finance Institue (CFI)" refreshedDate="45727.972795138892" createdVersion="7" refreshedVersion="7" minRefreshableVersion="3" recordCount="10" xr:uid="{0535478E-A105-4E1D-A440-8C4FD89CAF5F}">
  <cacheSource type="worksheet">
    <worksheetSource name="Stock"/>
  </cacheSource>
  <cacheFields count="4">
    <cacheField name="Stock_Item" numFmtId="0">
      <sharedItems count="10">
        <s v="Milk"/>
        <s v="Coffee Beans"/>
        <s v="Sugar"/>
        <s v="Tea Bags"/>
        <s v="Croissant Dough"/>
        <s v="Sandwich Bread"/>
        <s v="Lemon"/>
        <s v="Muffin Mix"/>
        <s v="Juice Concentrate"/>
        <s v="Iced Tea Bags"/>
      </sharedItems>
    </cacheField>
    <cacheField name="Current_Stock" numFmtId="0">
      <sharedItems containsSemiMixedTypes="0" containsString="0" containsNumber="1" containsInteger="1" minValue="71" maxValue="195"/>
    </cacheField>
    <cacheField name="Ideal_Stock" numFmtId="0">
      <sharedItems containsSemiMixedTypes="0" containsString="0" containsNumber="1" containsInteger="1" minValue="150" maxValue="200"/>
    </cacheField>
    <cacheField name="Stock Performance" numFmtId="0">
      <sharedItems containsSemiMixedTypes="0" containsString="0" containsNumber="1" containsInteger="1" minValue="-79" maxValue="45" count="9">
        <n v="-79"/>
        <n v="27"/>
        <n v="35"/>
        <n v="-31"/>
        <n v="-74"/>
        <n v="45"/>
        <n v="13"/>
        <n v="-66"/>
        <n v="0"/>
      </sharedItems>
    </cacheField>
  </cacheFields>
  <extLst>
    <ext xmlns:x14="http://schemas.microsoft.com/office/spreadsheetml/2009/9/main" uri="{725AE2AE-9491-48be-B2B4-4EB974FC3084}">
      <x14:pivotCacheDefinition pivotCacheId="8293062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rporate Finance Institue (CFI)" refreshedDate="45728.402364814814" createdVersion="7" refreshedVersion="7" minRefreshableVersion="3" recordCount="1000" xr:uid="{5A729923-8F60-4700-8FA9-31992E088654}">
  <cacheSource type="worksheet">
    <worksheetSource name="Employee"/>
  </cacheSource>
  <cacheFields count="8">
    <cacheField name="Employee_ID" numFmtId="0">
      <sharedItems count="1000">
        <s v="E100"/>
        <s v="E101"/>
        <s v="E102"/>
        <s v="E103"/>
        <s v="E104"/>
        <s v="E105"/>
        <s v="E106"/>
        <s v="E107"/>
        <s v="E108"/>
        <s v="E109"/>
        <s v="E110"/>
        <s v="E111"/>
        <s v="E112"/>
        <s v="E113"/>
        <s v="E114"/>
        <s v="E115"/>
        <s v="E116"/>
        <s v="E117"/>
        <s v="E118"/>
        <s v="E119"/>
        <s v="E120"/>
        <s v="E121"/>
        <s v="E122"/>
        <s v="E123"/>
        <s v="E124"/>
        <s v="E125"/>
        <s v="E126"/>
        <s v="E127"/>
        <s v="E128"/>
        <s v="E129"/>
        <s v="E130"/>
        <s v="E131"/>
        <s v="E132"/>
        <s v="E133"/>
        <s v="E134"/>
        <s v="E135"/>
        <s v="E136"/>
        <s v="E137"/>
        <s v="E138"/>
        <s v="E139"/>
        <s v="E140"/>
        <s v="E141"/>
        <s v="E142"/>
        <s v="E143"/>
        <s v="E144"/>
        <s v="E145"/>
        <s v="E146"/>
        <s v="E147"/>
        <s v="E148"/>
        <s v="E149"/>
        <s v="E150"/>
        <s v="E151"/>
        <s v="E152"/>
        <s v="E153"/>
        <s v="E154"/>
        <s v="E155"/>
        <s v="E156"/>
        <s v="E157"/>
        <s v="E158"/>
        <s v="E159"/>
        <s v="E160"/>
        <s v="E161"/>
        <s v="E162"/>
        <s v="E163"/>
        <s v="E164"/>
        <s v="E165"/>
        <s v="E166"/>
        <s v="E167"/>
        <s v="E168"/>
        <s v="E169"/>
        <s v="E170"/>
        <s v="E171"/>
        <s v="E172"/>
        <s v="E173"/>
        <s v="E174"/>
        <s v="E175"/>
        <s v="E176"/>
        <s v="E177"/>
        <s v="E178"/>
        <s v="E179"/>
        <s v="E180"/>
        <s v="E181"/>
        <s v="E182"/>
        <s v="E183"/>
        <s v="E184"/>
        <s v="E185"/>
        <s v="E186"/>
        <s v="E187"/>
        <s v="E188"/>
        <s v="E189"/>
        <s v="E190"/>
        <s v="E191"/>
        <s v="E192"/>
        <s v="E193"/>
        <s v="E194"/>
        <s v="E195"/>
        <s v="E196"/>
        <s v="E197"/>
        <s v="E198"/>
        <s v="E199"/>
        <s v="E200"/>
        <s v="E201"/>
        <s v="E202"/>
        <s v="E203"/>
        <s v="E204"/>
        <s v="E205"/>
        <s v="E206"/>
        <s v="E207"/>
        <s v="E208"/>
        <s v="E209"/>
        <s v="E210"/>
        <s v="E211"/>
        <s v="E212"/>
        <s v="E213"/>
        <s v="E214"/>
        <s v="E215"/>
        <s v="E216"/>
        <s v="E217"/>
        <s v="E218"/>
        <s v="E219"/>
        <s v="E220"/>
        <s v="E221"/>
        <s v="E222"/>
        <s v="E223"/>
        <s v="E224"/>
        <s v="E225"/>
        <s v="E226"/>
        <s v="E227"/>
        <s v="E228"/>
        <s v="E229"/>
        <s v="E230"/>
        <s v="E231"/>
        <s v="E232"/>
        <s v="E233"/>
        <s v="E234"/>
        <s v="E235"/>
        <s v="E236"/>
        <s v="E237"/>
        <s v="E238"/>
        <s v="E239"/>
        <s v="E240"/>
        <s v="E241"/>
        <s v="E242"/>
        <s v="E243"/>
        <s v="E244"/>
        <s v="E245"/>
        <s v="E246"/>
        <s v="E247"/>
        <s v="E248"/>
        <s v="E249"/>
        <s v="E250"/>
        <s v="E251"/>
        <s v="E252"/>
        <s v="E253"/>
        <s v="E254"/>
        <s v="E255"/>
        <s v="E256"/>
        <s v="E257"/>
        <s v="E258"/>
        <s v="E259"/>
        <s v="E260"/>
        <s v="E261"/>
        <s v="E262"/>
        <s v="E263"/>
        <s v="E264"/>
        <s v="E265"/>
        <s v="E266"/>
        <s v="E267"/>
        <s v="E268"/>
        <s v="E269"/>
        <s v="E270"/>
        <s v="E271"/>
        <s v="E272"/>
        <s v="E273"/>
        <s v="E274"/>
        <s v="E275"/>
        <s v="E276"/>
        <s v="E277"/>
        <s v="E278"/>
        <s v="E279"/>
        <s v="E280"/>
        <s v="E281"/>
        <s v="E282"/>
        <s v="E283"/>
        <s v="E284"/>
        <s v="E285"/>
        <s v="E286"/>
        <s v="E287"/>
        <s v="E288"/>
        <s v="E289"/>
        <s v="E290"/>
        <s v="E291"/>
        <s v="E292"/>
        <s v="E293"/>
        <s v="E294"/>
        <s v="E295"/>
        <s v="E296"/>
        <s v="E297"/>
        <s v="E298"/>
        <s v="E299"/>
        <s v="E300"/>
        <s v="E301"/>
        <s v="E302"/>
        <s v="E303"/>
        <s v="E304"/>
        <s v="E305"/>
        <s v="E306"/>
        <s v="E307"/>
        <s v="E308"/>
        <s v="E309"/>
        <s v="E310"/>
        <s v="E311"/>
        <s v="E312"/>
        <s v="E313"/>
        <s v="E314"/>
        <s v="E315"/>
        <s v="E316"/>
        <s v="E317"/>
        <s v="E318"/>
        <s v="E319"/>
        <s v="E320"/>
        <s v="E321"/>
        <s v="E322"/>
        <s v="E323"/>
        <s v="E324"/>
        <s v="E325"/>
        <s v="E326"/>
        <s v="E327"/>
        <s v="E328"/>
        <s v="E329"/>
        <s v="E330"/>
        <s v="E331"/>
        <s v="E332"/>
        <s v="E333"/>
        <s v="E334"/>
        <s v="E335"/>
        <s v="E336"/>
        <s v="E337"/>
        <s v="E338"/>
        <s v="E339"/>
        <s v="E340"/>
        <s v="E341"/>
        <s v="E342"/>
        <s v="E343"/>
        <s v="E344"/>
        <s v="E345"/>
        <s v="E346"/>
        <s v="E347"/>
        <s v="E348"/>
        <s v="E349"/>
        <s v="E350"/>
        <s v="E351"/>
        <s v="E352"/>
        <s v="E353"/>
        <s v="E354"/>
        <s v="E355"/>
        <s v="E356"/>
        <s v="E357"/>
        <s v="E358"/>
        <s v="E359"/>
        <s v="E360"/>
        <s v="E361"/>
        <s v="E362"/>
        <s v="E363"/>
        <s v="E364"/>
        <s v="E365"/>
        <s v="E366"/>
        <s v="E367"/>
        <s v="E368"/>
        <s v="E369"/>
        <s v="E370"/>
        <s v="E371"/>
        <s v="E372"/>
        <s v="E373"/>
        <s v="E374"/>
        <s v="E375"/>
        <s v="E376"/>
        <s v="E377"/>
        <s v="E378"/>
        <s v="E379"/>
        <s v="E380"/>
        <s v="E381"/>
        <s v="E382"/>
        <s v="E383"/>
        <s v="E384"/>
        <s v="E385"/>
        <s v="E386"/>
        <s v="E387"/>
        <s v="E388"/>
        <s v="E389"/>
        <s v="E390"/>
        <s v="E391"/>
        <s v="E392"/>
        <s v="E393"/>
        <s v="E394"/>
        <s v="E395"/>
        <s v="E396"/>
        <s v="E397"/>
        <s v="E398"/>
        <s v="E399"/>
        <s v="E400"/>
        <s v="E401"/>
        <s v="E402"/>
        <s v="E403"/>
        <s v="E404"/>
        <s v="E405"/>
        <s v="E406"/>
        <s v="E407"/>
        <s v="E408"/>
        <s v="E409"/>
        <s v="E410"/>
        <s v="E411"/>
        <s v="E412"/>
        <s v="E413"/>
        <s v="E414"/>
        <s v="E415"/>
        <s v="E416"/>
        <s v="E417"/>
        <s v="E418"/>
        <s v="E419"/>
        <s v="E420"/>
        <s v="E421"/>
        <s v="E422"/>
        <s v="E423"/>
        <s v="E424"/>
        <s v="E425"/>
        <s v="E426"/>
        <s v="E427"/>
        <s v="E428"/>
        <s v="E429"/>
        <s v="E430"/>
        <s v="E431"/>
        <s v="E432"/>
        <s v="E433"/>
        <s v="E434"/>
        <s v="E435"/>
        <s v="E436"/>
        <s v="E437"/>
        <s v="E438"/>
        <s v="E439"/>
        <s v="E440"/>
        <s v="E441"/>
        <s v="E442"/>
        <s v="E443"/>
        <s v="E444"/>
        <s v="E445"/>
        <s v="E446"/>
        <s v="E447"/>
        <s v="E448"/>
        <s v="E449"/>
        <s v="E450"/>
        <s v="E451"/>
        <s v="E452"/>
        <s v="E453"/>
        <s v="E454"/>
        <s v="E455"/>
        <s v="E456"/>
        <s v="E457"/>
        <s v="E458"/>
        <s v="E459"/>
        <s v="E460"/>
        <s v="E461"/>
        <s v="E462"/>
        <s v="E463"/>
        <s v="E464"/>
        <s v="E465"/>
        <s v="E466"/>
        <s v="E467"/>
        <s v="E468"/>
        <s v="E469"/>
        <s v="E470"/>
        <s v="E471"/>
        <s v="E472"/>
        <s v="E473"/>
        <s v="E474"/>
        <s v="E475"/>
        <s v="E476"/>
        <s v="E477"/>
        <s v="E478"/>
        <s v="E479"/>
        <s v="E480"/>
        <s v="E481"/>
        <s v="E482"/>
        <s v="E483"/>
        <s v="E484"/>
        <s v="E485"/>
        <s v="E486"/>
        <s v="E487"/>
        <s v="E488"/>
        <s v="E489"/>
        <s v="E490"/>
        <s v="E491"/>
        <s v="E492"/>
        <s v="E493"/>
        <s v="E494"/>
        <s v="E495"/>
        <s v="E496"/>
        <s v="E497"/>
        <s v="E498"/>
        <s v="E499"/>
        <s v="E500"/>
        <s v="E501"/>
        <s v="E502"/>
        <s v="E503"/>
        <s v="E504"/>
        <s v="E505"/>
        <s v="E506"/>
        <s v="E507"/>
        <s v="E508"/>
        <s v="E509"/>
        <s v="E510"/>
        <s v="E511"/>
        <s v="E512"/>
        <s v="E513"/>
        <s v="E514"/>
        <s v="E515"/>
        <s v="E516"/>
        <s v="E517"/>
        <s v="E518"/>
        <s v="E519"/>
        <s v="E520"/>
        <s v="E521"/>
        <s v="E522"/>
        <s v="E523"/>
        <s v="E524"/>
        <s v="E525"/>
        <s v="E526"/>
        <s v="E527"/>
        <s v="E528"/>
        <s v="E529"/>
        <s v="E530"/>
        <s v="E531"/>
        <s v="E532"/>
        <s v="E533"/>
        <s v="E534"/>
        <s v="E535"/>
        <s v="E536"/>
        <s v="E537"/>
        <s v="E538"/>
        <s v="E539"/>
        <s v="E540"/>
        <s v="E541"/>
        <s v="E542"/>
        <s v="E543"/>
        <s v="E544"/>
        <s v="E545"/>
        <s v="E546"/>
        <s v="E547"/>
        <s v="E548"/>
        <s v="E549"/>
        <s v="E550"/>
        <s v="E551"/>
        <s v="E552"/>
        <s v="E553"/>
        <s v="E554"/>
        <s v="E555"/>
        <s v="E556"/>
        <s v="E557"/>
        <s v="E558"/>
        <s v="E559"/>
        <s v="E560"/>
        <s v="E561"/>
        <s v="E562"/>
        <s v="E563"/>
        <s v="E564"/>
        <s v="E565"/>
        <s v="E566"/>
        <s v="E567"/>
        <s v="E568"/>
        <s v="E569"/>
        <s v="E570"/>
        <s v="E571"/>
        <s v="E572"/>
        <s v="E573"/>
        <s v="E574"/>
        <s v="E575"/>
        <s v="E576"/>
        <s v="E577"/>
        <s v="E578"/>
        <s v="E579"/>
        <s v="E580"/>
        <s v="E581"/>
        <s v="E582"/>
        <s v="E583"/>
        <s v="E584"/>
        <s v="E585"/>
        <s v="E586"/>
        <s v="E587"/>
        <s v="E588"/>
        <s v="E589"/>
        <s v="E590"/>
        <s v="E591"/>
        <s v="E592"/>
        <s v="E593"/>
        <s v="E594"/>
        <s v="E595"/>
        <s v="E596"/>
        <s v="E597"/>
        <s v="E598"/>
        <s v="E599"/>
        <s v="E600"/>
        <s v="E601"/>
        <s v="E602"/>
        <s v="E603"/>
        <s v="E604"/>
        <s v="E605"/>
        <s v="E606"/>
        <s v="E607"/>
        <s v="E608"/>
        <s v="E609"/>
        <s v="E610"/>
        <s v="E611"/>
        <s v="E612"/>
        <s v="E613"/>
        <s v="E614"/>
        <s v="E615"/>
        <s v="E616"/>
        <s v="E617"/>
        <s v="E618"/>
        <s v="E619"/>
        <s v="E620"/>
        <s v="E621"/>
        <s v="E622"/>
        <s v="E623"/>
        <s v="E624"/>
        <s v="E625"/>
        <s v="E626"/>
        <s v="E627"/>
        <s v="E628"/>
        <s v="E629"/>
        <s v="E630"/>
        <s v="E632"/>
        <s v="E631"/>
        <s v="E633"/>
        <s v="E634"/>
        <s v="E635"/>
        <s v="E636"/>
        <s v="E637"/>
        <s v="E638"/>
        <s v="E639"/>
        <s v="E640"/>
        <s v="E641"/>
        <s v="E642"/>
        <s v="E643"/>
        <s v="E644"/>
        <s v="E645"/>
        <s v="E646"/>
        <s v="E647"/>
        <s v="E648"/>
        <s v="E649"/>
        <s v="E650"/>
        <s v="E651"/>
        <s v="E652"/>
        <s v="E653"/>
        <s v="E654"/>
        <s v="E655"/>
        <s v="E656"/>
        <s v="E657"/>
        <s v="E658"/>
        <s v="E659"/>
        <s v="E660"/>
        <s v="E661"/>
        <s v="E662"/>
        <s v="E663"/>
        <s v="E664"/>
        <s v="E665"/>
        <s v="E666"/>
        <s v="E667"/>
        <s v="E668"/>
        <s v="E669"/>
        <s v="E670"/>
        <s v="E671"/>
        <s v="E672"/>
        <s v="E673"/>
        <s v="E674"/>
        <s v="E675"/>
        <s v="E676"/>
        <s v="E677"/>
        <s v="E678"/>
        <s v="E679"/>
        <s v="E680"/>
        <s v="E681"/>
        <s v="E682"/>
        <s v="E683"/>
        <s v="E684"/>
        <s v="E685"/>
        <s v="E686"/>
        <s v="E687"/>
        <s v="E688"/>
        <s v="E689"/>
        <s v="E690"/>
        <s v="E691"/>
        <s v="E692"/>
        <s v="E693"/>
        <s v="E694"/>
        <s v="E695"/>
        <s v="E696"/>
        <s v="E697"/>
        <s v="E698"/>
        <s v="E699"/>
        <s v="E700"/>
        <s v="E701"/>
        <s v="E702"/>
        <s v="E703"/>
        <s v="E704"/>
        <s v="E705"/>
        <s v="E706"/>
        <s v="E707"/>
        <s v="E708"/>
        <s v="E709"/>
        <s v="E710"/>
        <s v="E711"/>
        <s v="E712"/>
        <s v="E713"/>
        <s v="E714"/>
        <s v="E715"/>
        <s v="E716"/>
        <s v="E717"/>
        <s v="E718"/>
        <s v="E719"/>
        <s v="E720"/>
        <s v="E721"/>
        <s v="E722"/>
        <s v="E723"/>
        <s v="E724"/>
        <s v="E725"/>
        <s v="E726"/>
        <s v="E727"/>
        <s v="E728"/>
        <s v="E729"/>
        <s v="E730"/>
        <s v="E731"/>
        <s v="E732"/>
        <s v="E733"/>
        <s v="E734"/>
        <s v="E735"/>
        <s v="E736"/>
        <s v="E737"/>
        <s v="E738"/>
        <s v="E739"/>
        <s v="E740"/>
        <s v="E741"/>
        <s v="E742"/>
        <s v="E743"/>
        <s v="E744"/>
        <s v="E745"/>
        <s v="E746"/>
        <s v="E747"/>
        <s v="E748"/>
        <s v="E749"/>
        <s v="E750"/>
        <s v="E751"/>
        <s v="E752"/>
        <s v="E753"/>
        <s v="E754"/>
        <s v="E755"/>
        <s v="E756"/>
        <s v="E757"/>
        <s v="E758"/>
        <s v="E759"/>
        <s v="E760"/>
        <s v="E761"/>
        <s v="E762"/>
        <s v="E763"/>
        <s v="E764"/>
        <s v="E765"/>
        <s v="E766"/>
        <s v="E767"/>
        <s v="E768"/>
        <s v="E769"/>
        <s v="E770"/>
        <s v="E771"/>
        <s v="E772"/>
        <s v="E773"/>
        <s v="E774"/>
        <s v="E775"/>
        <s v="E776"/>
        <s v="E777"/>
        <s v="E778"/>
        <s v="E779"/>
        <s v="E780"/>
        <s v="E781"/>
        <s v="E782"/>
        <s v="E783"/>
        <s v="E784"/>
        <s v="E785"/>
        <s v="E786"/>
        <s v="E787"/>
        <s v="E788"/>
        <s v="E789"/>
        <s v="E790"/>
        <s v="E791"/>
        <s v="E792"/>
        <s v="E793"/>
        <s v="E794"/>
        <s v="E795"/>
        <s v="E796"/>
        <s v="E797"/>
        <s v="E798"/>
        <s v="E799"/>
        <s v="E800"/>
        <s v="E801"/>
        <s v="E802"/>
        <s v="E803"/>
        <s v="E804"/>
        <s v="E805"/>
        <s v="E806"/>
        <s v="E807"/>
        <s v="E808"/>
        <s v="E809"/>
        <s v="E810"/>
        <s v="E811"/>
        <s v="E812"/>
        <s v="E813"/>
        <s v="E814"/>
        <s v="E815"/>
        <s v="E816"/>
        <s v="E817"/>
        <s v="E818"/>
        <s v="E819"/>
        <s v="E820"/>
        <s v="E821"/>
        <s v="E822"/>
        <s v="E823"/>
        <s v="E824"/>
        <s v="E825"/>
        <s v="E826"/>
        <s v="E827"/>
        <s v="E828"/>
        <s v="E829"/>
        <s v="E830"/>
        <s v="E831"/>
        <s v="E832"/>
        <s v="E833"/>
        <s v="E834"/>
        <s v="E835"/>
        <s v="E836"/>
        <s v="E837"/>
        <s v="E838"/>
        <s v="E839"/>
        <s v="E840"/>
        <s v="E841"/>
        <s v="E842"/>
        <s v="E843"/>
        <s v="E844"/>
        <s v="E845"/>
        <s v="E846"/>
        <s v="E847"/>
        <s v="E848"/>
        <s v="E849"/>
        <s v="E850"/>
        <s v="E851"/>
        <s v="E852"/>
        <s v="E853"/>
        <s v="E854"/>
        <s v="E855"/>
        <s v="E856"/>
        <s v="E857"/>
        <s v="E858"/>
        <s v="E859"/>
        <s v="E860"/>
        <s v="E861"/>
        <s v="E862"/>
        <s v="E863"/>
        <s v="E864"/>
        <s v="E865"/>
        <s v="E866"/>
        <s v="E867"/>
        <s v="E868"/>
        <s v="E869"/>
        <s v="E870"/>
        <s v="E871"/>
        <s v="E872"/>
        <s v="E873"/>
        <s v="E874"/>
        <s v="E875"/>
        <s v="E876"/>
        <s v="E877"/>
        <s v="E878"/>
        <s v="E879"/>
        <s v="E880"/>
        <s v="E881"/>
        <s v="E882"/>
        <s v="E883"/>
        <s v="E884"/>
        <s v="E885"/>
        <s v="E886"/>
        <s v="E887"/>
        <s v="E888"/>
        <s v="E889"/>
        <s v="E890"/>
        <s v="E891"/>
        <s v="E892"/>
        <s v="E893"/>
        <s v="E894"/>
        <s v="E895"/>
        <s v="E896"/>
        <s v="E897"/>
        <s v="E898"/>
        <s v="E899"/>
        <s v="E900"/>
        <s v="E901"/>
        <s v="E902"/>
        <s v="E903"/>
        <s v="E904"/>
        <s v="E905"/>
        <s v="E906"/>
        <s v="E907"/>
        <s v="E908"/>
        <s v="E909"/>
        <s v="E910"/>
        <s v="E911"/>
        <s v="E912"/>
        <s v="E913"/>
        <s v="E914"/>
        <s v="E915"/>
        <s v="E916"/>
        <s v="E917"/>
        <s v="E918"/>
        <s v="E919"/>
        <s v="E920"/>
        <s v="E921"/>
        <s v="E922"/>
        <s v="E923"/>
        <s v="E924"/>
        <s v="E925"/>
        <s v="E926"/>
        <s v="E927"/>
        <s v="E928"/>
        <s v="E929"/>
        <s v="E930"/>
        <s v="E931"/>
        <s v="E932"/>
        <s v="E933"/>
        <s v="E934"/>
        <s v="E935"/>
        <s v="E936"/>
        <s v="E937"/>
        <s v="E938"/>
        <s v="E939"/>
        <s v="E940"/>
        <s v="E941"/>
        <s v="E942"/>
        <s v="E943"/>
        <s v="E944"/>
        <s v="E945"/>
        <s v="E946"/>
        <s v="E947"/>
        <s v="E948"/>
        <s v="E949"/>
        <s v="E950"/>
        <s v="E951"/>
        <s v="E952"/>
        <s v="E953"/>
        <s v="E954"/>
        <s v="E955"/>
        <s v="E956"/>
        <s v="E957"/>
        <s v="E958"/>
        <s v="E959"/>
        <s v="E960"/>
        <s v="E961"/>
        <s v="E962"/>
        <s v="E963"/>
        <s v="E964"/>
        <s v="E965"/>
        <s v="E966"/>
        <s v="E967"/>
        <s v="E968"/>
        <s v="E969"/>
        <s v="E970"/>
        <s v="E971"/>
        <s v="E972"/>
        <s v="E973"/>
        <s v="E974"/>
        <s v="E975"/>
        <s v="E976"/>
        <s v="E977"/>
        <s v="E978"/>
        <s v="E979"/>
        <s v="E980"/>
        <s v="E981"/>
        <s v="E982"/>
        <s v="E983"/>
        <s v="E984"/>
        <s v="E985"/>
        <s v="E986"/>
        <s v="E987"/>
        <s v="E988"/>
        <s v="E989"/>
        <s v="E990"/>
        <s v="E991"/>
        <s v="E992"/>
        <s v="E993"/>
        <s v="E994"/>
        <s v="E995"/>
        <s v="E996"/>
        <s v="E997"/>
        <s v="E998"/>
        <s v="E999"/>
        <s v="E1000"/>
        <s v="E1001"/>
        <s v="E1002"/>
        <s v="E1003"/>
        <s v="E1004"/>
        <s v="E1005"/>
        <s v="E1006"/>
        <s v="E1007"/>
        <s v="E1008"/>
        <s v="E1009"/>
        <s v="E1010"/>
        <s v="E1011"/>
        <s v="E1012"/>
        <s v="E1013"/>
        <s v="E1014"/>
        <s v="E1015"/>
        <s v="E1016"/>
        <s v="E1017"/>
        <s v="E1018"/>
        <s v="E1019"/>
        <s v="E1020"/>
        <s v="E1021"/>
        <s v="E1022"/>
        <s v="E1023"/>
        <s v="E1024"/>
        <s v="E1025"/>
        <s v="E1026"/>
        <s v="E1027"/>
        <s v="E1028"/>
        <s v="E1029"/>
        <s v="E1030"/>
        <s v="E1031"/>
        <s v="E1032"/>
        <s v="E1033"/>
        <s v="E1034"/>
        <s v="E1035"/>
        <s v="E1036"/>
        <s v="E1037"/>
        <s v="E1038"/>
        <s v="E1039"/>
        <s v="E1040"/>
        <s v="E1041"/>
        <s v="E1042"/>
        <s v="E1043"/>
        <s v="E1044"/>
        <s v="E1045"/>
        <s v="E1046"/>
        <s v="E1047"/>
        <s v="E1048"/>
        <s v="E1049"/>
        <s v="E1050"/>
        <s v="E1051"/>
        <s v="E1052"/>
        <s v="E1053"/>
        <s v="E1054"/>
        <s v="E1055"/>
        <s v="E1056"/>
        <s v="E1057"/>
        <s v="E1058"/>
        <s v="E1059"/>
        <s v="E1060"/>
        <s v="E1061"/>
        <s v="E1062"/>
        <s v="E1063"/>
        <s v="E1064"/>
        <s v="E1065"/>
        <s v="E1066"/>
        <s v="E1067"/>
        <s v="E1068"/>
        <s v="E1069"/>
        <s v="E1070"/>
        <s v="E1071"/>
        <s v="E1072"/>
        <s v="E1073"/>
        <s v="E1074"/>
        <s v="E1075"/>
        <s v="E1076"/>
        <s v="E1077"/>
        <s v="E1078"/>
        <s v="E1079"/>
        <s v="E1080"/>
        <s v="E1081"/>
        <s v="E1082"/>
        <s v="E1083"/>
        <s v="E1084"/>
        <s v="E1085"/>
        <s v="E1086"/>
        <s v="E1087"/>
        <s v="E1088"/>
        <s v="E1089"/>
        <s v="E1090"/>
        <s v="E1091"/>
        <s v="E1092"/>
        <s v="E1093"/>
        <s v="E1094"/>
        <s v="E1095"/>
        <s v="E1096"/>
        <s v="E1097"/>
        <s v="E1098"/>
        <s v="E1099"/>
      </sharedItems>
    </cacheField>
    <cacheField name="Name" numFmtId="0">
      <sharedItems count="366">
        <s v="Isabella King"/>
        <s v="William Lewis"/>
        <s v="Elizabeth Jackson"/>
        <s v="William Thomas"/>
        <s v="John Walker"/>
        <s v="Olivia King"/>
        <s v="Emily Anderson"/>
        <s v="Daniel Clark"/>
        <s v="Daniel Scott"/>
        <s v="Jessica Harris"/>
        <s v="Linda King"/>
        <s v="Isabella Anderson"/>
        <s v="Elizabeth White"/>
        <s v="Laura Lee"/>
        <s v="James Young"/>
        <s v="Sophia Taylor"/>
        <s v="Laura Lewis"/>
        <s v="Matthew Brown"/>
        <s v="William Harris"/>
        <s v="Isabella Green"/>
        <s v="Sophia Smith"/>
        <s v="Matthew Hall"/>
        <s v="Matthew Johnson"/>
        <s v="William White"/>
        <s v="Isabella Scott"/>
        <s v="Sophia Johnson"/>
        <s v="Linda Lee"/>
        <s v="Jacob Lee"/>
        <s v="Elizabeth Lewis"/>
        <s v="Megan Lee"/>
        <s v="Jessica Scott"/>
        <s v="Sophia Allen"/>
        <s v="Laura Walker"/>
        <s v="Ryan Johnson"/>
        <s v="Jacob Allen"/>
        <s v="Linda Lewis"/>
        <s v="Jacob Brown"/>
        <s v="Sarah Young"/>
        <s v="Daniel Hall"/>
        <s v="Laura Hall"/>
        <s v="Elizabeth Allen"/>
        <s v="Robert Johnson"/>
        <s v="Robert Scott"/>
        <s v="Olivia Martin"/>
        <s v="Michael Allen"/>
        <s v="Megan Smith"/>
        <s v="Megan Jackson"/>
        <s v="Olivia Harris"/>
        <s v="Laura Jackson"/>
        <s v="Emily Lewis"/>
        <s v="William Jackson"/>
        <s v="Ryan King"/>
        <s v="Megan Clark"/>
        <s v="Isabella Clark"/>
        <s v="Daniel Brown"/>
        <s v="James Lewis"/>
        <s v="Laura Martin"/>
        <s v="Emily King"/>
        <s v="Jessica White"/>
        <s v="Megan Lewis"/>
        <s v="John Johnson"/>
        <s v="William Green"/>
        <s v="John Lewis"/>
        <s v="Olivia Hall"/>
        <s v="David Jackson"/>
        <s v="Laura Clark"/>
        <s v="Olivia Jackson"/>
        <s v="Emily White"/>
        <s v="Laura Scott"/>
        <s v="David Harris"/>
        <s v="Jacob Thomas"/>
        <s v="Isabella Brown"/>
        <s v="Elizabeth Johnson"/>
        <s v="Jessica Johnson"/>
        <s v="Jacob Anderson"/>
        <s v="Laura Brown"/>
        <s v="Matthew Jackson"/>
        <s v="James Scott"/>
        <s v="Matthew White"/>
        <s v="Laura Taylor"/>
        <s v="John Smith"/>
        <s v="Elizabeth Taylor"/>
        <s v="Megan Young"/>
        <s v="Megan Johnson"/>
        <s v="Jacob Martin"/>
        <s v="Michael White"/>
        <s v="David Walker"/>
        <s v="Olivia Young"/>
        <s v="Ryan Thomas"/>
        <s v="Jacob Clark"/>
        <s v="Megan Green"/>
        <s v="Ryan Harris"/>
        <s v="Olivia Brown"/>
        <s v="Jessica Clark"/>
        <s v="Daniel Martin"/>
        <s v="Michael Jackson"/>
        <s v="Emily Jackson"/>
        <s v="Elizabeth Harris"/>
        <s v="Linda Harris"/>
        <s v="William Allen"/>
        <s v="Emily Johnson"/>
        <s v="Robert Lewis"/>
        <s v="Laura Green"/>
        <s v="Michael Brown"/>
        <s v="Daniel White"/>
        <s v="Jessica Smith"/>
        <s v="John Martin"/>
        <s v="Robert White"/>
        <s v="Sophia Brown"/>
        <s v="Isabella Hall"/>
        <s v="Olivia Thomas"/>
        <s v="Isabella Jackson"/>
        <s v="Ryan Walker"/>
        <s v="Daniel Lewis"/>
        <s v="David Brown"/>
        <s v="Sarah Smith"/>
        <s v="Michael Clark"/>
        <s v="Daniel Anderson"/>
        <s v="Elizabeth Green"/>
        <s v="David King"/>
        <s v="Emily Walker"/>
        <s v="John Green"/>
        <s v="Matthew Green"/>
        <s v="Robert King"/>
        <s v="Linda Martin"/>
        <s v="Jacob Johnson"/>
        <s v="Matthew King"/>
        <s v="David Martin"/>
        <s v="Ryan Taylor"/>
        <s v="Megan Hall"/>
        <s v="Daniel Smith"/>
        <s v="Jacob Harris"/>
        <s v="Laura King"/>
        <s v="Jessica Lee"/>
        <s v="David Taylor"/>
        <s v="Ryan Martin"/>
        <s v="Megan Walker"/>
        <s v="Isabella Smith"/>
        <s v="Jessica Taylor"/>
        <s v="Olivia Green"/>
        <s v="Emily Allen"/>
        <s v="Laura Anderson"/>
        <s v="Sarah Allen"/>
        <s v="Megan Taylor"/>
        <s v="Michael Johnson"/>
        <s v="Sarah Lee"/>
        <s v="Michael Smith"/>
        <s v="Megan Brown"/>
        <s v="William Johnson"/>
        <s v="Isabella Thomas"/>
        <s v="Emily Harris"/>
        <s v="David Hall"/>
        <s v="David Green"/>
        <s v="Matthew Harris"/>
        <s v="Jessica King"/>
        <s v="James Jackson"/>
        <s v="Matthew Walker"/>
        <s v="Robert Young"/>
        <s v="Elizabeth Anderson"/>
        <s v="Laura Allen"/>
        <s v="David White"/>
        <s v="Michael Lee"/>
        <s v="David Young"/>
        <s v="Jacob Jackson"/>
        <s v="Robert Thomas"/>
        <s v="Jessica Thomas"/>
        <s v="Megan Allen"/>
        <s v="Sophia Hall"/>
        <s v="Sarah Walker"/>
        <s v="Emily Hall"/>
        <s v="Linda Clark"/>
        <s v="Michael Taylor"/>
        <s v="Ryan Hall"/>
        <s v="Jacob Smith"/>
        <s v="Ryan Allen"/>
        <s v="Michael King"/>
        <s v="David Smith"/>
        <s v="David Thomas"/>
        <s v="William Lee"/>
        <s v="James Taylor"/>
        <s v="Sophia Martin"/>
        <s v="John Harris"/>
        <s v="Jessica Hall"/>
        <s v="Olivia White"/>
        <s v="Robert Smith"/>
        <s v="Ryan Green"/>
        <s v="Laura Thomas"/>
        <s v="John Thomas"/>
        <s v="Daniel Thomas"/>
        <s v="Elizabeth Martin"/>
        <s v="Isabella Johnson"/>
        <s v="Sophia King"/>
        <s v="Elizabeth Young"/>
        <s v="Elizabeth Lee"/>
        <s v="Jessica Lewis"/>
        <s v="William Smith"/>
        <s v="Linda Brown"/>
        <s v="Robert Anderson"/>
        <s v="Megan Harris"/>
        <s v="David Allen"/>
        <s v="Isabella White"/>
        <s v="Linda Thomas"/>
        <s v="Sophia Thomas"/>
        <s v="David Scott"/>
        <s v="John Clark"/>
        <s v="Matthew Lewis"/>
        <s v="James Allen"/>
        <s v="Elizabeth Hall"/>
        <s v="Emily Young"/>
        <s v="Olivia Lee"/>
        <s v="William Young"/>
        <s v="James Green"/>
        <s v="Matthew Young"/>
        <s v="Matthew Anderson"/>
        <s v="Michael Hall"/>
        <s v="Matthew Thomas"/>
        <s v="Jacob Lewis"/>
        <s v="Michael Green"/>
        <s v="Elizabeth Scott"/>
        <s v="Matthew Clark"/>
        <s v="Jacob White"/>
        <s v="Robert Allen"/>
        <s v="Sarah Lewis"/>
        <s v="Sarah Thomas"/>
        <s v="James Johnson"/>
        <s v="Isabella Allen"/>
        <s v="John Anderson"/>
        <s v="David Lee"/>
        <s v="Elizabeth Brown"/>
        <s v="Sarah Martin"/>
        <s v="Megan King"/>
        <s v="Isabella Lee"/>
        <s v="Sarah Johnson"/>
        <s v="James King"/>
        <s v="Isabella Taylor"/>
        <s v="Sarah White"/>
        <s v="Sarah Taylor"/>
        <s v="Olivia Walker"/>
        <s v="Sophia Jackson"/>
        <s v="John Lee"/>
        <s v="James Harris"/>
        <s v="Laura Young"/>
        <s v="John Jackson"/>
        <s v="Jessica Allen"/>
        <s v="Sarah Anderson"/>
        <s v="Linda Green"/>
        <s v="John Scott"/>
        <s v="Megan White"/>
        <s v="Robert Hall"/>
        <s v="James Brown"/>
        <s v="James White"/>
        <s v="David Lewis"/>
        <s v="Laura White"/>
        <s v="Daniel Taylor"/>
        <s v="William Anderson"/>
        <s v="Michael Walker"/>
        <s v="Jessica Anderson"/>
        <s v="John White"/>
        <s v="Elizabeth Walker"/>
        <s v="Olivia Allen"/>
        <s v="Michael Martin"/>
        <s v="Sarah Clark"/>
        <s v="James Anderson"/>
        <s v="Laura Smith"/>
        <s v="Emily Taylor"/>
        <s v="Olivia Taylor"/>
        <s v="David Johnson"/>
        <s v="Megan Martin"/>
        <s v="Megan Scott"/>
        <s v="Elizabeth Smith"/>
        <s v="Olivia Smith"/>
        <s v="Jessica Brown"/>
        <s v="Jacob Taylor"/>
        <s v="Matthew Allen"/>
        <s v="David Anderson"/>
        <s v="Jessica Young"/>
        <s v="Linda Taylor"/>
        <s v="Olivia Johnson"/>
        <s v="Emily Smith"/>
        <s v="David Clark"/>
        <s v="Laura Johnson"/>
        <s v="Sophia Harris"/>
        <s v="Elizabeth Clark"/>
        <s v="Elizabeth King"/>
        <s v="Jacob Hall"/>
        <s v="James Smith"/>
        <s v="Linda Allen"/>
        <s v="Elizabeth Thomas"/>
        <s v="William Hall"/>
        <s v="Sophia Anderson"/>
        <s v="Matthew Taylor"/>
        <s v="Michael Lewis"/>
        <s v="Emily Scott"/>
        <s v="Matthew Scott"/>
        <s v="Daniel Jackson"/>
        <s v="Sophia Lewis"/>
        <s v="Michael Harris"/>
        <s v="Linda Walker"/>
        <s v="Emily Green"/>
        <s v="Jessica Martin"/>
        <s v="John Young"/>
        <s v="Sarah Harris"/>
        <s v="Ryan Jackson"/>
        <s v="Jacob King"/>
        <s v="Isabella Harris"/>
        <s v="Jacob Green"/>
        <s v="Sarah King"/>
        <s v="Robert Taylor"/>
        <s v="Emily Thomas"/>
        <s v="John Hall"/>
        <s v="Megan Anderson"/>
        <s v="Sarah Jackson"/>
        <s v="William Scott"/>
        <s v="Michael Young"/>
        <s v="Isabella Walker"/>
        <s v="Robert Green"/>
        <s v="Ryan Anderson"/>
        <s v="Michael Thomas"/>
        <s v="William Clark"/>
        <s v="James Hall"/>
        <s v="John Allen"/>
        <s v="Emily Brown"/>
        <s v="Jessica Jackson"/>
        <s v="Emily Lee"/>
        <s v="Sarah Hall"/>
        <s v="Ryan Scott"/>
        <s v="William King"/>
        <s v="William Brown"/>
        <s v="Daniel Green"/>
        <s v="Matthew Smith"/>
        <s v="Sophia Clark"/>
        <s v="Linda Anderson"/>
        <s v="Jessica Walker"/>
        <s v="William Taylor"/>
        <s v="John Brown"/>
        <s v="Olivia Scott"/>
        <s v="James Clark"/>
        <s v="Sophia Lee"/>
        <s v="John King"/>
        <s v="Sophia Scott"/>
        <s v="Linda White"/>
        <s v="Linda Johnson"/>
        <s v="William Walker"/>
        <s v="Ryan Young"/>
        <s v="Olivia Lewis"/>
        <s v="Daniel Johnson"/>
        <s v="James Walker"/>
        <s v="William Martin"/>
        <s v="Robert Martin"/>
        <s v="Jacob Young"/>
        <s v="Ryan Lewis"/>
        <s v="Sarah Brown"/>
        <s v="Daniel Young"/>
        <s v="Ryan Clark"/>
        <s v="Linda Jackson"/>
        <s v="Sophia Walker"/>
        <s v="Isabella Young"/>
        <s v="Ryan Brown"/>
        <s v="Jessica Green"/>
        <s v="Megan Thomas"/>
        <s v="James Lee"/>
        <s v="Daniel Walker"/>
        <s v="Daniel Harris"/>
        <s v="Robert Brown"/>
        <s v="Ryan Lee"/>
        <s v="Jacob Scott"/>
      </sharedItems>
    </cacheField>
    <cacheField name="Role" numFmtId="0">
      <sharedItems/>
    </cacheField>
    <cacheField name="Location" numFmtId="0">
      <sharedItems count="4">
        <s v="Uptown"/>
        <s v="Airport"/>
        <s v="Suburbs"/>
        <s v="Downtown"/>
      </sharedItems>
    </cacheField>
    <cacheField name="Sales_Target" numFmtId="44">
      <sharedItems containsSemiMixedTypes="0" containsString="0" containsNumber="1" containsInteger="1" minValue="1001" maxValue="4994"/>
    </cacheField>
    <cacheField name="Sales_Achieved" numFmtId="44">
      <sharedItems containsSemiMixedTypes="0" containsString="0" containsNumber="1" containsInteger="1" minValue="804" maxValue="5990"/>
    </cacheField>
    <cacheField name="Sales Performance" numFmtId="0">
      <sharedItems count="2">
        <s v="Below Target"/>
        <s v="Above Target"/>
      </sharedItems>
    </cacheField>
    <cacheField name="Sale performance" numFmtId="44">
      <sharedItems containsSemiMixedTypes="0" containsString="0" containsNumber="1" containsInteger="1" minValue="-4062" maxValue="4625" count="931">
        <n v="-2512"/>
        <n v="837"/>
        <n v="35"/>
        <n v="-1124"/>
        <n v="1961"/>
        <n v="-3245"/>
        <n v="900"/>
        <n v="702"/>
        <n v="1133"/>
        <n v="2134"/>
        <n v="-3654"/>
        <n v="3158"/>
        <n v="908"/>
        <n v="3157"/>
        <n v="-528"/>
        <n v="-2425"/>
        <n v="-2815"/>
        <n v="241"/>
        <n v="1913"/>
        <n v="534"/>
        <n v="564"/>
        <n v="1833"/>
        <n v="-2324"/>
        <n v="2200"/>
        <n v="-985"/>
        <n v="3313"/>
        <n v="-1071"/>
        <n v="49"/>
        <n v="1488"/>
        <n v="1427"/>
        <n v="-137"/>
        <n v="-1245"/>
        <n v="-3458"/>
        <n v="1759"/>
        <n v="4549"/>
        <n v="3687"/>
        <n v="-2325"/>
        <n v="4246"/>
        <n v="-2255"/>
        <n v="327"/>
        <n v="1395"/>
        <n v="-2582"/>
        <n v="-2357"/>
        <n v="-2498"/>
        <n v="1059"/>
        <n v="-2350"/>
        <n v="1944"/>
        <n v="3104"/>
        <n v="-3743"/>
        <n v="1274"/>
        <n v="-1478"/>
        <n v="1722"/>
        <n v="-57"/>
        <n v="1604"/>
        <n v="1270"/>
        <n v="-1826"/>
        <n v="1401"/>
        <n v="-797"/>
        <n v="69"/>
        <n v="1908"/>
        <n v="-384"/>
        <n v="255"/>
        <n v="2508"/>
        <n v="-1275"/>
        <n v="1804"/>
        <n v="1455"/>
        <n v="-1583"/>
        <n v="-2146"/>
        <n v="1071"/>
        <n v="-2510"/>
        <n v="1362"/>
        <n v="-3403"/>
        <n v="2813"/>
        <n v="4625"/>
        <n v="447"/>
        <n v="739"/>
        <n v="167"/>
        <n v="-977"/>
        <n v="1357"/>
        <n v="-233"/>
        <n v="1784"/>
        <n v="983"/>
        <n v="-2930"/>
        <n v="-1574"/>
        <n v="-1372"/>
        <n v="934"/>
        <n v="2292"/>
        <n v="-2953"/>
        <n v="2747"/>
        <n v="-114"/>
        <n v="-239"/>
        <n v="1297"/>
        <n v="3450"/>
        <n v="-284"/>
        <n v="3847"/>
        <n v="2767"/>
        <n v="935"/>
        <n v="-653"/>
        <n v="-488"/>
        <n v="895"/>
        <n v="2843"/>
        <n v="2173"/>
        <n v="476"/>
        <n v="2694"/>
        <n v="-2050"/>
        <n v="3830"/>
        <n v="1946"/>
        <n v="-536"/>
        <n v="1634"/>
        <n v="455"/>
        <n v="-2059"/>
        <n v="2097"/>
        <n v="-1038"/>
        <n v="1584"/>
        <n v="-3219"/>
        <n v="1879"/>
        <n v="3194"/>
        <n v="-220"/>
        <n v="2393"/>
        <n v="1819"/>
        <n v="1785"/>
        <n v="987"/>
        <n v="-120"/>
        <n v="-597"/>
        <n v="1746"/>
        <n v="1714"/>
        <n v="1096"/>
        <n v="1644"/>
        <n v="-615"/>
        <n v="407"/>
        <n v="904"/>
        <n v="-2959"/>
        <n v="-2032"/>
        <n v="1305"/>
        <n v="-2661"/>
        <n v="236"/>
        <n v="941"/>
        <n v="-862"/>
        <n v="-631"/>
        <n v="-1836"/>
        <n v="471"/>
        <n v="766"/>
        <n v="-813"/>
        <n v="-526"/>
        <n v="-539"/>
        <n v="-1851"/>
        <n v="1606"/>
        <n v="-263"/>
        <n v="1235"/>
        <n v="1149"/>
        <n v="643"/>
        <n v="-1661"/>
        <n v="-1503"/>
        <n v="-2416"/>
        <n v="1010"/>
        <n v="2952"/>
        <n v="-531"/>
        <n v="1782"/>
        <n v="827"/>
        <n v="2917"/>
        <n v="2438"/>
        <n v="1592"/>
        <n v="-293"/>
        <n v="1952"/>
        <n v="-789"/>
        <n v="1330"/>
        <n v="2082"/>
        <n v="-407"/>
        <n v="-2366"/>
        <n v="-418"/>
        <n v="-608"/>
        <n v="177"/>
        <n v="-395"/>
        <n v="-2069"/>
        <n v="-3172"/>
        <n v="2045"/>
        <n v="3392"/>
        <n v="892"/>
        <n v="2303"/>
        <n v="3664"/>
        <n v="-453"/>
        <n v="1048"/>
        <n v="-1215"/>
        <n v="356"/>
        <n v="-2022"/>
        <n v="-3052"/>
        <n v="-2960"/>
        <n v="100"/>
        <n v="1391"/>
        <n v="2216"/>
        <n v="-1602"/>
        <n v="-1709"/>
        <n v="-1647"/>
        <n v="1282"/>
        <n v="-1126"/>
        <n v="-1361"/>
        <n v="-3332"/>
        <n v="3150"/>
        <n v="4303"/>
        <n v="-1236"/>
        <n v="-456"/>
        <n v="859"/>
        <n v="-19"/>
        <n v="-2767"/>
        <n v="-2597"/>
        <n v="1994"/>
        <n v="86"/>
        <n v="-2973"/>
        <n v="-2318"/>
        <n v="-412"/>
        <n v="460"/>
        <n v="-630"/>
        <n v="-701"/>
        <n v="2716"/>
        <n v="3027"/>
        <n v="2776"/>
        <n v="96"/>
        <n v="-399"/>
        <n v="-623"/>
        <n v="-624"/>
        <n v="775"/>
        <n v="1951"/>
        <n v="4288"/>
        <n v="-304"/>
        <n v="-3744"/>
        <n v="381"/>
        <n v="310"/>
        <n v="430"/>
        <n v="173"/>
        <n v="2445"/>
        <n v="422"/>
        <n v="-3490"/>
        <n v="3330"/>
        <n v="2697"/>
        <n v="-1824"/>
        <n v="-2684"/>
        <n v="235"/>
        <n v="-743"/>
        <n v="-2009"/>
        <n v="2555"/>
        <n v="-2360"/>
        <n v="-3071"/>
        <n v="1172"/>
        <n v="305"/>
        <n v="587"/>
        <n v="3019"/>
        <n v="85"/>
        <n v="1203"/>
        <n v="318"/>
        <n v="-916"/>
        <n v="50"/>
        <n v="1978"/>
        <n v="1728"/>
        <n v="1333"/>
        <n v="869"/>
        <n v="-3022"/>
        <n v="-463"/>
        <n v="1686"/>
        <n v="2358"/>
        <n v="-776"/>
        <n v="-256"/>
        <n v="329"/>
        <n v="-892"/>
        <n v="322"/>
        <n v="-26"/>
        <n v="416"/>
        <n v="1989"/>
        <n v="1359"/>
        <n v="1892"/>
        <n v="-1775"/>
        <n v="923"/>
        <n v="2331"/>
        <n v="-3099"/>
        <n v="2282"/>
        <n v="944"/>
        <n v="1011"/>
        <n v="722"/>
        <n v="-2868"/>
        <n v="4171"/>
        <n v="2841"/>
        <n v="2267"/>
        <n v="2368"/>
        <n v="-2988"/>
        <n v="1574"/>
        <n v="-112"/>
        <n v="989"/>
        <n v="178"/>
        <n v="2095"/>
        <n v="-43"/>
        <n v="1413"/>
        <n v="2462"/>
        <n v="-2064"/>
        <n v="710"/>
        <n v="700"/>
        <n v="1812"/>
        <n v="-2705"/>
        <n v="-1154"/>
        <n v="2408"/>
        <n v="-2761"/>
        <n v="1535"/>
        <n v="-1896"/>
        <n v="-1117"/>
        <n v="169"/>
        <n v="-1998"/>
        <n v="-375"/>
        <n v="-72"/>
        <n v="3936"/>
        <n v="-2403"/>
        <n v="-988"/>
        <n v="-607"/>
        <n v="-14"/>
        <n v="-792"/>
        <n v="4274"/>
        <n v="-1094"/>
        <n v="-254"/>
        <n v="-932"/>
        <n v="-3065"/>
        <n v="-2222"/>
        <n v="2344"/>
        <n v="-1731"/>
        <n v="-2108"/>
        <n v="-1227"/>
        <n v="2471"/>
        <n v="1119"/>
        <n v="-3083"/>
        <n v="1094"/>
        <n v="2790"/>
        <n v="2722"/>
        <n v="3963"/>
        <n v="-3542"/>
        <n v="3609"/>
        <n v="3153"/>
        <n v="2387"/>
        <n v="-3080"/>
        <n v="586"/>
        <n v="2499"/>
        <n v="1790"/>
        <n v="-1101"/>
        <n v="2304"/>
        <n v="-1384"/>
        <n v="-2117"/>
        <n v="3550"/>
        <n v="744"/>
        <n v="143"/>
        <n v="1200"/>
        <n v="-642"/>
        <n v="-722"/>
        <n v="3422"/>
        <n v="1117"/>
        <n v="-89"/>
        <n v="-1116"/>
        <n v="-831"/>
        <n v="620"/>
        <n v="-1346"/>
        <n v="-841"/>
        <n v="1019"/>
        <n v="1223"/>
        <n v="3916"/>
        <n v="2184"/>
        <n v="-3084"/>
        <n v="1768"/>
        <n v="2895"/>
        <n v="3793"/>
        <n v="-1945"/>
        <n v="-1329"/>
        <n v="3524"/>
        <n v="428"/>
        <n v="508"/>
        <n v="384"/>
        <n v="3036"/>
        <n v="3496"/>
        <n v="-1562"/>
        <n v="-1762"/>
        <n v="3211"/>
        <n v="4220"/>
        <n v="2707"/>
        <n v="4142"/>
        <n v="-769"/>
        <n v="-716"/>
        <n v="1805"/>
        <n v="849"/>
        <n v="-3113"/>
        <n v="-1686"/>
        <n v="-819"/>
        <n v="3667"/>
        <n v="2470"/>
        <n v="2396"/>
        <n v="-2744"/>
        <n v="1764"/>
        <n v="-70"/>
        <n v="-1493"/>
        <n v="931"/>
        <n v="496"/>
        <n v="730"/>
        <n v="-1174"/>
        <n v="-562"/>
        <n v="-211"/>
        <n v="-2446"/>
        <n v="1115"/>
        <n v="-925"/>
        <n v="1420"/>
        <n v="-1050"/>
        <n v="-2045"/>
        <n v="3218"/>
        <n v="-956"/>
        <n v="2975"/>
        <n v="-2158"/>
        <n v="-1723"/>
        <n v="487"/>
        <n v="-594"/>
        <n v="847"/>
        <n v="-2116"/>
        <n v="2110"/>
        <n v="-105"/>
        <n v="-2933"/>
        <n v="2950"/>
        <n v="3593"/>
        <n v="1873"/>
        <n v="-1498"/>
        <n v="1806"/>
        <n v="1002"/>
        <n v="-1590"/>
        <n v="-178"/>
        <n v="1251"/>
        <n v="1965"/>
        <n v="3173"/>
        <n v="2941"/>
        <n v="1191"/>
        <n v="3595"/>
        <n v="-1068"/>
        <n v="-1619"/>
        <n v="-2240"/>
        <n v="372"/>
        <n v="-276"/>
        <n v="3588"/>
        <n v="-3127"/>
        <n v="16"/>
        <n v="-535"/>
        <n v="3668"/>
        <n v="-1774"/>
        <n v="-1160"/>
        <n v="3806"/>
        <n v="688"/>
        <n v="-128"/>
        <n v="4105"/>
        <n v="-159"/>
        <n v="-870"/>
        <n v="2451"/>
        <n v="3843"/>
        <n v="2887"/>
        <n v="1368"/>
        <n v="-403"/>
        <n v="-599"/>
        <n v="-2372"/>
        <n v="-2229"/>
        <n v="1647"/>
        <n v="-1511"/>
        <n v="-104"/>
        <n v="2943"/>
        <n v="3271"/>
        <n v="3697"/>
        <n v="1062"/>
        <n v="2051"/>
        <n v="580"/>
        <n v="-95"/>
        <n v="1363"/>
        <n v="2059"/>
        <n v="1377"/>
        <n v="4516"/>
        <n v="-1738"/>
        <n v="-2914"/>
        <n v="-2244"/>
        <n v="-3262"/>
        <n v="33"/>
        <n v="-1991"/>
        <n v="-2247"/>
        <n v="3111"/>
        <n v="-742"/>
        <n v="3203"/>
        <n v="1354"/>
        <n v="3791"/>
        <n v="1895"/>
        <n v="2493"/>
        <n v="2165"/>
        <n v="1284"/>
        <n v="212"/>
        <n v="-83"/>
        <n v="362"/>
        <n v="2775"/>
        <n v="38"/>
        <n v="698"/>
        <n v="-337"/>
        <n v="2427"/>
        <n v="2816"/>
        <n v="1566"/>
        <n v="683"/>
        <n v="-331"/>
        <n v="1126"/>
        <n v="3452"/>
        <n v="4015"/>
        <n v="-297"/>
        <n v="-530"/>
        <n v="3405"/>
        <n v="2089"/>
        <n v="3092"/>
        <n v="-27"/>
        <n v="-1645"/>
        <n v="-1132"/>
        <n v="1394"/>
        <n v="-172"/>
        <n v="-2654"/>
        <n v="1528"/>
        <n v="484"/>
        <n v="3672"/>
        <n v="929"/>
        <n v="2780"/>
        <n v="-381"/>
        <n v="3693"/>
        <n v="3898"/>
        <n v="3017"/>
        <n v="-1839"/>
        <n v="-1177"/>
        <n v="1278"/>
        <n v="1139"/>
        <n v="4042"/>
        <n v="3685"/>
        <n v="1447"/>
        <n v="2199"/>
        <n v="-3034"/>
        <n v="-300"/>
        <n v="-1007"/>
        <n v="-1306"/>
        <n v="-1512"/>
        <n v="-69"/>
        <n v="1857"/>
        <n v="2146"/>
        <n v="-1129"/>
        <n v="-2520"/>
        <n v="-794"/>
        <n v="-1900"/>
        <n v="988"/>
        <n v="-1134"/>
        <n v="-715"/>
        <n v="452"/>
        <n v="1517"/>
        <n v="811"/>
        <n v="3233"/>
        <n v="-1009"/>
        <n v="-2072"/>
        <n v="-2035"/>
        <n v="-2140"/>
        <n v="-711"/>
        <n v="-2404"/>
        <n v="1616"/>
        <n v="3434"/>
        <n v="-2286"/>
        <n v="937"/>
        <n v="662"/>
        <n v="-2771"/>
        <n v="852"/>
        <n v="-313"/>
        <n v="-2834"/>
        <n v="3578"/>
        <n v="4502"/>
        <n v="2376"/>
        <n v="3013"/>
        <n v="1871"/>
        <n v="-1065"/>
        <n v="1500"/>
        <n v="-1578"/>
        <n v="581"/>
        <n v="-2882"/>
        <n v="791"/>
        <n v="-1230"/>
        <n v="1614"/>
        <n v="439"/>
        <n v="799"/>
        <n v="479"/>
        <n v="1963"/>
        <n v="-352"/>
        <n v="-807"/>
        <n v="1101"/>
        <n v="2812"/>
        <n v="-2278"/>
        <n v="155"/>
        <n v="-3471"/>
        <n v="1043"/>
        <n v="107"/>
        <n v="985"/>
        <n v="-2102"/>
        <n v="-3097"/>
        <n v="1468"/>
        <n v="982"/>
        <n v="1802"/>
        <n v="2731"/>
        <n v="257"/>
        <n v="-2618"/>
        <n v="150"/>
        <n v="3190"/>
        <n v="1156"/>
        <n v="1073"/>
        <n v="478"/>
        <n v="-160"/>
        <n v="591"/>
        <n v="-164"/>
        <n v="-2232"/>
        <n v="1210"/>
        <n v="32"/>
        <n v="3219"/>
        <n v="2858"/>
        <n v="2390"/>
        <n v="-1319"/>
        <n v="2285"/>
        <n v="979"/>
        <n v="-469"/>
        <n v="-360"/>
        <n v="1567"/>
        <n v="-815"/>
        <n v="3322"/>
        <n v="-1317"/>
        <n v="1608"/>
        <n v="1463"/>
        <n v="-1398"/>
        <n v="3329"/>
        <n v="996"/>
        <n v="2227"/>
        <n v="-538"/>
        <n v="-444"/>
        <n v="1157"/>
        <n v="-939"/>
        <n v="-1470"/>
        <n v="3388"/>
        <n v="807"/>
        <n v="-411"/>
        <n v="-2299"/>
        <n v="-1927"/>
        <n v="1129"/>
        <n v="3429"/>
        <n v="2327"/>
        <n v="188"/>
        <n v="889"/>
        <n v="-1833"/>
        <n v="3130"/>
        <n v="-3015"/>
        <n v="783"/>
        <n v="2948"/>
        <n v="2155"/>
        <n v="1898"/>
        <n v="41"/>
        <n v="727"/>
        <n v="-2268"/>
        <n v="2822"/>
        <n v="-296"/>
        <n v="-1575"/>
        <n v="-2298"/>
        <n v="-1081"/>
        <n v="-2701"/>
        <n v="302"/>
        <n v="-846"/>
        <n v="1161"/>
        <n v="-1593"/>
        <n v="78"/>
        <n v="-129"/>
        <n v="-952"/>
        <n v="2434"/>
        <n v="1815"/>
        <n v="2235"/>
        <n v="-1025"/>
        <n v="3188"/>
        <n v="3"/>
        <n v="-1744"/>
        <n v="-896"/>
        <n v="-1077"/>
        <n v="-474"/>
        <n v="1435"/>
        <n v="4235"/>
        <n v="-3463"/>
        <n v="28"/>
        <n v="-928"/>
        <n v="786"/>
        <n v="1329"/>
        <n v="3658"/>
        <n v="-1705"/>
        <n v="-1079"/>
        <n v="2581"/>
        <n v="1213"/>
        <n v="2755"/>
        <n v="-127"/>
        <n v="-3513"/>
        <n v="-1936"/>
        <n v="2614"/>
        <n v="3215"/>
        <n v="1760"/>
        <n v="1697"/>
        <n v="-2822"/>
        <n v="-192"/>
        <n v="3529"/>
        <n v="-998"/>
        <n v="641"/>
        <n v="2406"/>
        <n v="1560"/>
        <n v="-3308"/>
        <n v="-2193"/>
        <n v="-771"/>
        <n v="-2592"/>
        <n v="3250"/>
        <n v="-2034"/>
        <n v="189"/>
        <n v="1079"/>
        <n v="2565"/>
        <n v="694"/>
        <n v="2073"/>
        <n v="4229"/>
        <n v="-2342"/>
        <n v="-759"/>
        <n v="-2724"/>
        <n v="1353"/>
        <n v="-1211"/>
        <n v="-2528"/>
        <n v="1196"/>
        <n v="-1485"/>
        <n v="-275"/>
        <n v="-1231"/>
        <n v="972"/>
        <n v="-426"/>
        <n v="-122"/>
        <n v="1160"/>
        <n v="-382"/>
        <n v="1233"/>
        <n v="3186"/>
        <n v="2547"/>
        <n v="-1218"/>
        <n v="1070"/>
        <n v="2046"/>
        <n v="1864"/>
        <n v="-512"/>
        <n v="2425"/>
        <n v="2378"/>
        <n v="1972"/>
        <n v="-2148"/>
        <n v="657"/>
        <n v="881"/>
        <n v="1966"/>
        <n v="2529"/>
        <n v="-1162"/>
        <n v="-940"/>
        <n v="905"/>
        <n v="3321"/>
        <n v="-82"/>
        <n v="2014"/>
        <n v="1183"/>
        <n v="986"/>
        <n v="-31"/>
        <n v="-1784"/>
        <n v="2745"/>
        <n v="1748"/>
        <n v="677"/>
        <n v="2778"/>
        <n v="-626"/>
        <n v="-3367"/>
        <n v="1531"/>
        <n v="2264"/>
        <n v="1780"/>
        <n v="7"/>
        <n v="2329"/>
        <n v="84"/>
        <n v="-1020"/>
        <n v="-3138"/>
        <n v="91"/>
        <n v="794"/>
        <n v="267"/>
        <n v="3399"/>
        <n v="-864"/>
        <n v="2461"/>
        <n v="-2983"/>
        <n v="1868"/>
        <n v="-253"/>
        <n v="-1405"/>
        <n v="196"/>
        <n v="51"/>
        <n v="-2566"/>
        <n v="3925"/>
        <n v="-2826"/>
        <n v="942"/>
        <n v="-73"/>
        <n v="-487"/>
        <n v="4146"/>
        <n v="-2335"/>
        <n v="469"/>
        <n v="-1259"/>
        <n v="128"/>
        <n v="-1778"/>
        <n v="-2543"/>
        <n v="1841"/>
        <n v="2347"/>
        <n v="-552"/>
        <n v="2641"/>
        <n v="204"/>
        <n v="454"/>
        <n v="-978"/>
        <n v="-39"/>
        <n v="838"/>
        <n v="4432"/>
        <n v="-981"/>
        <n v="779"/>
        <n v="664"/>
        <n v="-1883"/>
        <n v="-346"/>
        <n v="-3120"/>
        <n v="151"/>
        <n v="2561"/>
        <n v="1681"/>
        <n v="902"/>
        <n v="2326"/>
        <n v="450"/>
        <n v="-868"/>
        <n v="3539"/>
        <n v="3855"/>
        <n v="47"/>
        <n v="3988"/>
        <n v="672"/>
        <n v="2930"/>
        <n v="-257"/>
        <n v="-1490"/>
        <n v="-1430"/>
        <n v="576"/>
        <n v="2129"/>
        <n v="-311"/>
        <n v="-1640"/>
        <n v="1988"/>
        <n v="-289"/>
        <n v="-380"/>
        <n v="2512"/>
        <n v="3903"/>
        <n v="2868"/>
        <n v="2786"/>
        <n v="-1070"/>
        <n v="2879"/>
        <n v="-1655"/>
        <n v="1215"/>
        <n v="-1237"/>
        <n v="1628"/>
        <n v="622"/>
        <n v="-1820"/>
        <n v="-3156"/>
        <n v="-1885"/>
        <n v="3809"/>
        <n v="-1133"/>
        <n v="-1932"/>
        <n v="-757"/>
        <n v="2809"/>
        <n v="2036"/>
        <n v="421"/>
        <n v="-966"/>
        <n v="2092"/>
        <n v="-414"/>
        <n v="1080"/>
        <n v="2"/>
        <n v="1207"/>
        <n v="-3285"/>
        <n v="796"/>
        <n v="2085"/>
        <n v="6"/>
        <n v="2497"/>
        <n v="144"/>
        <n v="-1243"/>
        <n v="355"/>
        <n v="-2294"/>
        <n v="3494"/>
        <n v="3033"/>
        <n v="396"/>
        <n v="-1453"/>
        <n v="-134"/>
        <n v="507"/>
        <n v="539"/>
        <n v="1328"/>
        <n v="-166"/>
        <n v="2676"/>
        <n v="-109"/>
        <n v="4601"/>
        <n v="2713"/>
        <n v="2743"/>
        <n v="4398"/>
        <n v="415"/>
        <n v="-1411"/>
        <n v="2426"/>
        <n v="-806"/>
        <n v="736"/>
        <n v="-628"/>
        <n v="-438"/>
        <n v="1547"/>
        <n v="-586"/>
        <n v="1439"/>
        <n v="517"/>
        <n v="-2951"/>
        <n v="-1131"/>
        <n v="4315"/>
        <n v="3284"/>
        <n v="1039"/>
        <n v="-1264"/>
        <n v="1176"/>
        <n v="2481"/>
        <n v="1888"/>
        <n v="1540"/>
        <n v="-377"/>
        <n v="3666"/>
        <n v="1872"/>
        <n v="-4062"/>
        <n v="737"/>
        <n v="-1630"/>
        <n v="604"/>
        <n v="954"/>
        <n v="1471"/>
        <n v="-2855"/>
        <n v="3054"/>
        <n v="-781"/>
        <n v="-1075"/>
        <n v="265"/>
        <n v="-215"/>
        <n v="299"/>
        <n v="-1217"/>
        <n v="1942"/>
        <n v="1024"/>
        <n v="-1814"/>
        <n v="1146"/>
        <n v="-1347"/>
        <n v="-1542"/>
        <n v="2825"/>
        <n v="-1291"/>
        <n v="491"/>
        <n v="-339"/>
      </sharedItems>
    </cacheField>
  </cacheFields>
  <extLst>
    <ext xmlns:x14="http://schemas.microsoft.com/office/spreadsheetml/2009/9/main" uri="{725AE2AE-9491-48be-B2B4-4EB974FC3084}">
      <x14:pivotCacheDefinition pivotCacheId="73904515"/>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rporate Finance Institue (CFI)" refreshedDate="45728.883935995371" createdVersion="7" refreshedVersion="7" minRefreshableVersion="3" recordCount="608" xr:uid="{5FD86B88-F407-46F5-9BCD-6AA5C14211A3}">
  <cacheSource type="worksheet">
    <worksheetSource name="MasterData"/>
  </cacheSource>
  <cacheFields count="17">
    <cacheField name="Sale_ID" numFmtId="0">
      <sharedItems/>
    </cacheField>
    <cacheField name="Customer_ID" numFmtId="0">
      <sharedItems/>
    </cacheField>
    <cacheField name="Product" numFmtId="0">
      <sharedItems count="6">
        <s v="Iced Tea"/>
        <s v="Latte"/>
        <s v="Croissant"/>
        <s v="Muffin"/>
        <s v="Cappuccino"/>
        <s v="Sandwich"/>
      </sharedItems>
    </cacheField>
    <cacheField name="Quantity" numFmtId="0">
      <sharedItems containsSemiMixedTypes="0" containsString="0" containsNumber="1" containsInteger="1" minValue="1" maxValue="5"/>
    </cacheField>
    <cacheField name="Price_Per_Item" numFmtId="44">
      <sharedItems containsSemiMixedTypes="0" containsString="0" containsNumber="1" minValue="2.5" maxValue="6"/>
    </cacheField>
    <cacheField name="Location" numFmtId="0">
      <sharedItems/>
    </cacheField>
    <cacheField name="Sale_Date" numFmtId="14">
      <sharedItems containsSemiMixedTypes="0" containsNonDate="0" containsDate="1" containsString="0" minDate="2024-01-02T00:00:00" maxDate="2026-09-27T00:00:00" count="608">
        <d v="2024-01-02T00:00:00"/>
        <d v="2024-01-04T00:00:00"/>
        <d v="2024-01-06T00:00:00"/>
        <d v="2024-01-07T00:00:00"/>
        <d v="2024-01-08T00:00:00"/>
        <d v="2024-01-09T00:00:00"/>
        <d v="2024-01-10T00:00:00"/>
        <d v="2024-01-11T00:00:00"/>
        <d v="2024-01-12T00:00:00"/>
        <d v="2024-01-13T00:00:00"/>
        <d v="2024-01-16T00:00:00"/>
        <d v="2024-01-17T00:00:00"/>
        <d v="2024-01-18T00:00:00"/>
        <d v="2024-01-19T00:00:00"/>
        <d v="2024-01-20T00:00:00"/>
        <d v="2024-01-22T00:00:00"/>
        <d v="2024-01-23T00:00:00"/>
        <d v="2024-01-24T00:00:00"/>
        <d v="2024-01-25T00:00:00"/>
        <d v="2024-01-26T00:00:00"/>
        <d v="2024-01-27T00:00:00"/>
        <d v="2024-01-28T00:00:00"/>
        <d v="2024-01-30T00:00:00"/>
        <d v="2024-01-31T00:00:00"/>
        <d v="2024-02-01T00:00:00"/>
        <d v="2024-02-05T00:00:00"/>
        <d v="2024-02-06T00:00:00"/>
        <d v="2024-02-07T00:00:00"/>
        <d v="2024-02-08T00:00:00"/>
        <d v="2024-02-10T00:00:00"/>
        <d v="2024-02-12T00:00:00"/>
        <d v="2024-02-14T00:00:00"/>
        <d v="2024-02-15T00:00:00"/>
        <d v="2024-02-16T00:00:00"/>
        <d v="2024-02-17T00:00:00"/>
        <d v="2024-02-18T00:00:00"/>
        <d v="2024-02-19T00:00:00"/>
        <d v="2024-02-20T00:00:00"/>
        <d v="2024-02-21T00:00:00"/>
        <d v="2024-02-22T00:00:00"/>
        <d v="2024-02-24T00:00:00"/>
        <d v="2024-02-25T00:00:00"/>
        <d v="2024-02-26T00:00:00"/>
        <d v="2024-02-27T00:00:00"/>
        <d v="2024-02-28T00:00:00"/>
        <d v="2024-03-01T00:00:00"/>
        <d v="2024-03-02T00:00:00"/>
        <d v="2024-03-03T00:00:00"/>
        <d v="2024-03-07T00:00:00"/>
        <d v="2024-03-08T00:00:00"/>
        <d v="2024-03-09T00:00:00"/>
        <d v="2024-03-10T00:00:00"/>
        <d v="2024-03-12T00:00:00"/>
        <d v="2024-03-14T00:00:00"/>
        <d v="2024-03-15T00:00:00"/>
        <d v="2024-03-16T00:00:00"/>
        <d v="2024-03-17T00:00:00"/>
        <d v="2024-03-18T00:00:00"/>
        <d v="2024-03-23T00:00:00"/>
        <d v="2024-03-24T00:00:00"/>
        <d v="2024-03-29T00:00:00"/>
        <d v="2024-03-31T00:00:00"/>
        <d v="2024-04-01T00:00:00"/>
        <d v="2024-04-03T00:00:00"/>
        <d v="2024-04-05T00:00:00"/>
        <d v="2024-04-06T00:00:00"/>
        <d v="2024-04-07T00:00:00"/>
        <d v="2024-04-08T00:00:00"/>
        <d v="2024-04-10T00:00:00"/>
        <d v="2024-04-12T00:00:00"/>
        <d v="2024-04-14T00:00:00"/>
        <d v="2024-04-16T00:00:00"/>
        <d v="2024-04-18T00:00:00"/>
        <d v="2024-04-20T00:00:00"/>
        <d v="2024-04-24T00:00:00"/>
        <d v="2024-04-25T00:00:00"/>
        <d v="2024-04-26T00:00:00"/>
        <d v="2024-04-27T00:00:00"/>
        <d v="2024-04-28T00:00:00"/>
        <d v="2024-04-29T00:00:00"/>
        <d v="2024-05-02T00:00:00"/>
        <d v="2024-05-04T00:00:00"/>
        <d v="2024-05-05T00:00:00"/>
        <d v="2024-05-06T00:00:00"/>
        <d v="2024-05-07T00:00:00"/>
        <d v="2024-05-09T00:00:00"/>
        <d v="2024-05-10T00:00:00"/>
        <d v="2024-05-13T00:00:00"/>
        <d v="2024-05-14T00:00:00"/>
        <d v="2024-05-16T00:00:00"/>
        <d v="2024-05-17T00:00:00"/>
        <d v="2024-05-18T00:00:00"/>
        <d v="2024-05-19T00:00:00"/>
        <d v="2024-05-20T00:00:00"/>
        <d v="2024-05-21T00:00:00"/>
        <d v="2024-05-24T00:00:00"/>
        <d v="2024-05-25T00:00:00"/>
        <d v="2024-05-26T00:00:00"/>
        <d v="2024-05-27T00:00:00"/>
        <d v="2024-05-28T00:00:00"/>
        <d v="2024-05-29T00:00:00"/>
        <d v="2024-05-30T00:00:00"/>
        <d v="2024-05-31T00:00:00"/>
        <d v="2024-06-01T00:00:00"/>
        <d v="2024-06-02T00:00:00"/>
        <d v="2024-06-03T00:00:00"/>
        <d v="2024-06-07T00:00:00"/>
        <d v="2024-06-08T00:00:00"/>
        <d v="2024-06-09T00:00:00"/>
        <d v="2024-06-11T00:00:00"/>
        <d v="2024-06-15T00:00:00"/>
        <d v="2024-06-18T00:00:00"/>
        <d v="2024-06-19T00:00:00"/>
        <d v="2024-06-20T00:00:00"/>
        <d v="2024-06-21T00:00:00"/>
        <d v="2024-06-23T00:00:00"/>
        <d v="2024-06-24T00:00:00"/>
        <d v="2024-06-25T00:00:00"/>
        <d v="2024-06-26T00:00:00"/>
        <d v="2024-06-27T00:00:00"/>
        <d v="2024-06-28T00:00:00"/>
        <d v="2024-06-29T00:00:00"/>
        <d v="2024-07-02T00:00:00"/>
        <d v="2024-07-04T00:00:00"/>
        <d v="2024-07-08T00:00:00"/>
        <d v="2024-07-09T00:00:00"/>
        <d v="2024-07-11T00:00:00"/>
        <d v="2024-07-12T00:00:00"/>
        <d v="2024-07-16T00:00:00"/>
        <d v="2024-07-17T00:00:00"/>
        <d v="2024-07-19T00:00:00"/>
        <d v="2024-07-21T00:00:00"/>
        <d v="2024-07-23T00:00:00"/>
        <d v="2024-07-24T00:00:00"/>
        <d v="2024-07-25T00:00:00"/>
        <d v="2024-07-26T00:00:00"/>
        <d v="2024-07-29T00:00:00"/>
        <d v="2024-07-30T00:00:00"/>
        <d v="2024-07-31T00:00:00"/>
        <d v="2024-08-02T00:00:00"/>
        <d v="2024-08-04T00:00:00"/>
        <d v="2024-08-05T00:00:00"/>
        <d v="2024-08-07T00:00:00"/>
        <d v="2024-08-09T00:00:00"/>
        <d v="2024-08-11T00:00:00"/>
        <d v="2024-08-12T00:00:00"/>
        <d v="2024-08-13T00:00:00"/>
        <d v="2024-08-14T00:00:00"/>
        <d v="2024-08-18T00:00:00"/>
        <d v="2024-08-20T00:00:00"/>
        <d v="2024-08-21T00:00:00"/>
        <d v="2024-08-22T00:00:00"/>
        <d v="2024-08-24T00:00:00"/>
        <d v="2024-08-25T00:00:00"/>
        <d v="2024-08-26T00:00:00"/>
        <d v="2024-08-27T00:00:00"/>
        <d v="2024-08-28T00:00:00"/>
        <d v="2024-08-30T00:00:00"/>
        <d v="2024-08-31T00:00:00"/>
        <d v="2024-09-01T00:00:00"/>
        <d v="2024-09-02T00:00:00"/>
        <d v="2024-09-03T00:00:00"/>
        <d v="2024-09-04T00:00:00"/>
        <d v="2024-09-05T00:00:00"/>
        <d v="2024-09-07T00:00:00"/>
        <d v="2024-09-08T00:00:00"/>
        <d v="2024-09-09T00:00:00"/>
        <d v="2024-09-10T00:00:00"/>
        <d v="2024-09-12T00:00:00"/>
        <d v="2024-09-15T00:00:00"/>
        <d v="2024-09-16T00:00:00"/>
        <d v="2024-09-17T00:00:00"/>
        <d v="2024-09-18T00:00:00"/>
        <d v="2024-09-20T00:00:00"/>
        <d v="2024-09-21T00:00:00"/>
        <d v="2024-09-24T00:00:00"/>
        <d v="2024-09-25T00:00:00"/>
        <d v="2024-09-26T00:00:00"/>
        <d v="2024-09-27T00:00:00"/>
        <d v="2024-09-28T00:00:00"/>
        <d v="2024-10-01T00:00:00"/>
        <d v="2024-10-03T00:00:00"/>
        <d v="2024-10-05T00:00:00"/>
        <d v="2024-10-07T00:00:00"/>
        <d v="2024-10-08T00:00:00"/>
        <d v="2024-10-09T00:00:00"/>
        <d v="2024-10-10T00:00:00"/>
        <d v="2024-10-11T00:00:00"/>
        <d v="2024-10-20T00:00:00"/>
        <d v="2024-10-22T00:00:00"/>
        <d v="2024-10-25T00:00:00"/>
        <d v="2024-10-27T00:00:00"/>
        <d v="2024-10-28T00:00:00"/>
        <d v="2024-10-29T00:00:00"/>
        <d v="2024-10-30T00:00:00"/>
        <d v="2024-10-31T00:00:00"/>
        <d v="2024-11-01T00:00:00"/>
        <d v="2024-11-02T00:00:00"/>
        <d v="2024-11-03T00:00:00"/>
        <d v="2024-11-06T00:00:00"/>
        <d v="2024-11-07T00:00:00"/>
        <d v="2024-11-08T00:00:00"/>
        <d v="2024-11-09T00:00:00"/>
        <d v="2024-11-11T00:00:00"/>
        <d v="2024-11-12T00:00:00"/>
        <d v="2024-11-14T00:00:00"/>
        <d v="2024-11-17T00:00:00"/>
        <d v="2024-11-21T00:00:00"/>
        <d v="2024-11-23T00:00:00"/>
        <d v="2024-11-24T00:00:00"/>
        <d v="2024-11-25T00:00:00"/>
        <d v="2024-11-26T00:00:00"/>
        <d v="2024-11-28T00:00:00"/>
        <d v="2024-12-01T00:00:00"/>
        <d v="2024-12-02T00:00:00"/>
        <d v="2024-12-07T00:00:00"/>
        <d v="2024-12-09T00:00:00"/>
        <d v="2024-12-10T00:00:00"/>
        <d v="2024-12-11T00:00:00"/>
        <d v="2024-12-14T00:00:00"/>
        <d v="2024-12-15T00:00:00"/>
        <d v="2024-12-16T00:00:00"/>
        <d v="2024-12-17T00:00:00"/>
        <d v="2024-12-19T00:00:00"/>
        <d v="2024-12-20T00:00:00"/>
        <d v="2024-12-23T00:00:00"/>
        <d v="2024-12-24T00:00:00"/>
        <d v="2024-12-26T00:00:00"/>
        <d v="2024-12-28T00:00:00"/>
        <d v="2024-12-29T00:00:00"/>
        <d v="2024-12-30T00:00:00"/>
        <d v="2025-01-01T00:00:00"/>
        <d v="2025-01-02T00:00:00"/>
        <d v="2025-01-03T00:00:00"/>
        <d v="2025-01-05T00:00:00"/>
        <d v="2025-01-06T00:00:00"/>
        <d v="2025-01-07T00:00:00"/>
        <d v="2025-01-08T00:00:00"/>
        <d v="2025-01-09T00:00:00"/>
        <d v="2025-01-10T00:00:00"/>
        <d v="2025-01-11T00:00:00"/>
        <d v="2025-01-12T00:00:00"/>
        <d v="2025-01-13T00:00:00"/>
        <d v="2025-01-16T00:00:00"/>
        <d v="2025-01-20T00:00:00"/>
        <d v="2025-01-21T00:00:00"/>
        <d v="2025-01-22T00:00:00"/>
        <d v="2025-01-23T00:00:00"/>
        <d v="2025-01-24T00:00:00"/>
        <d v="2025-01-26T00:00:00"/>
        <d v="2025-01-28T00:00:00"/>
        <d v="2025-01-30T00:00:00"/>
        <d v="2025-02-01T00:00:00"/>
        <d v="2025-02-02T00:00:00"/>
        <d v="2025-02-04T00:00:00"/>
        <d v="2025-02-05T00:00:00"/>
        <d v="2025-02-07T00:00:00"/>
        <d v="2025-02-09T00:00:00"/>
        <d v="2025-02-10T00:00:00"/>
        <d v="2025-02-11T00:00:00"/>
        <d v="2025-02-12T00:00:00"/>
        <d v="2025-02-14T00:00:00"/>
        <d v="2025-02-15T00:00:00"/>
        <d v="2025-02-17T00:00:00"/>
        <d v="2025-02-18T00:00:00"/>
        <d v="2025-02-19T00:00:00"/>
        <d v="2025-02-20T00:00:00"/>
        <d v="2025-02-21T00:00:00"/>
        <d v="2025-02-22T00:00:00"/>
        <d v="2025-02-24T00:00:00"/>
        <d v="2025-03-02T00:00:00"/>
        <d v="2025-03-03T00:00:00"/>
        <d v="2025-03-05T00:00:00"/>
        <d v="2025-03-06T00:00:00"/>
        <d v="2025-03-07T00:00:00"/>
        <d v="2025-03-11T00:00:00"/>
        <d v="2025-03-12T00:00:00"/>
        <d v="2025-03-13T00:00:00"/>
        <d v="2025-03-14T00:00:00"/>
        <d v="2025-03-17T00:00:00"/>
        <d v="2025-03-19T00:00:00"/>
        <d v="2025-03-20T00:00:00"/>
        <d v="2025-03-21T00:00:00"/>
        <d v="2025-03-22T00:00:00"/>
        <d v="2025-03-23T00:00:00"/>
        <d v="2025-03-24T00:00:00"/>
        <d v="2025-03-25T00:00:00"/>
        <d v="2025-03-26T00:00:00"/>
        <d v="2025-03-27T00:00:00"/>
        <d v="2025-03-31T00:00:00"/>
        <d v="2025-04-01T00:00:00"/>
        <d v="2025-04-04T00:00:00"/>
        <d v="2025-04-05T00:00:00"/>
        <d v="2025-04-07T00:00:00"/>
        <d v="2025-04-08T00:00:00"/>
        <d v="2025-04-10T00:00:00"/>
        <d v="2025-04-11T00:00:00"/>
        <d v="2025-04-12T00:00:00"/>
        <d v="2025-04-13T00:00:00"/>
        <d v="2025-04-14T00:00:00"/>
        <d v="2025-04-15T00:00:00"/>
        <d v="2025-04-16T00:00:00"/>
        <d v="2025-04-19T00:00:00"/>
        <d v="2025-04-20T00:00:00"/>
        <d v="2025-04-22T00:00:00"/>
        <d v="2025-04-24T00:00:00"/>
        <d v="2025-04-25T00:00:00"/>
        <d v="2025-04-26T00:00:00"/>
        <d v="2025-04-27T00:00:00"/>
        <d v="2025-04-28T00:00:00"/>
        <d v="2025-04-29T00:00:00"/>
        <d v="2025-04-30T00:00:00"/>
        <d v="2025-05-01T00:00:00"/>
        <d v="2025-05-02T00:00:00"/>
        <d v="2025-05-03T00:00:00"/>
        <d v="2025-05-06T00:00:00"/>
        <d v="2025-05-07T00:00:00"/>
        <d v="2025-05-08T00:00:00"/>
        <d v="2025-05-09T00:00:00"/>
        <d v="2025-05-12T00:00:00"/>
        <d v="2025-05-17T00:00:00"/>
        <d v="2025-05-19T00:00:00"/>
        <d v="2025-05-21T00:00:00"/>
        <d v="2025-05-22T00:00:00"/>
        <d v="2025-05-23T00:00:00"/>
        <d v="2025-05-25T00:00:00"/>
        <d v="2025-05-27T00:00:00"/>
        <d v="2025-05-28T00:00:00"/>
        <d v="2025-05-29T00:00:00"/>
        <d v="2025-05-30T00:00:00"/>
        <d v="2025-06-02T00:00:00"/>
        <d v="2025-06-03T00:00:00"/>
        <d v="2025-06-04T00:00:00"/>
        <d v="2025-06-05T00:00:00"/>
        <d v="2025-06-07T00:00:00"/>
        <d v="2025-06-10T00:00:00"/>
        <d v="2025-06-12T00:00:00"/>
        <d v="2025-06-14T00:00:00"/>
        <d v="2025-06-18T00:00:00"/>
        <d v="2025-06-19T00:00:00"/>
        <d v="2025-06-23T00:00:00"/>
        <d v="2025-06-24T00:00:00"/>
        <d v="2025-06-25T00:00:00"/>
        <d v="2025-06-26T00:00:00"/>
        <d v="2025-06-27T00:00:00"/>
        <d v="2025-07-01T00:00:00"/>
        <d v="2025-07-05T00:00:00"/>
        <d v="2025-07-06T00:00:00"/>
        <d v="2025-07-07T00:00:00"/>
        <d v="2025-07-08T00:00:00"/>
        <d v="2025-07-10T00:00:00"/>
        <d v="2025-07-15T00:00:00"/>
        <d v="2025-07-17T00:00:00"/>
        <d v="2025-07-19T00:00:00"/>
        <d v="2025-07-20T00:00:00"/>
        <d v="2025-07-21T00:00:00"/>
        <d v="2025-07-23T00:00:00"/>
        <d v="2025-07-24T00:00:00"/>
        <d v="2025-07-26T00:00:00"/>
        <d v="2025-07-28T00:00:00"/>
        <d v="2025-07-29T00:00:00"/>
        <d v="2025-07-30T00:00:00"/>
        <d v="2025-07-31T00:00:00"/>
        <d v="2025-08-01T00:00:00"/>
        <d v="2025-08-02T00:00:00"/>
        <d v="2025-08-03T00:00:00"/>
        <d v="2025-08-08T00:00:00"/>
        <d v="2025-08-09T00:00:00"/>
        <d v="2025-08-10T00:00:00"/>
        <d v="2025-08-17T00:00:00"/>
        <d v="2025-08-19T00:00:00"/>
        <d v="2025-08-20T00:00:00"/>
        <d v="2025-08-22T00:00:00"/>
        <d v="2025-08-24T00:00:00"/>
        <d v="2025-08-25T00:00:00"/>
        <d v="2025-08-27T00:00:00"/>
        <d v="2025-08-28T00:00:00"/>
        <d v="2025-08-29T00:00:00"/>
        <d v="2025-08-30T00:00:00"/>
        <d v="2025-09-03T00:00:00"/>
        <d v="2025-09-05T00:00:00"/>
        <d v="2025-09-06T00:00:00"/>
        <d v="2025-09-07T00:00:00"/>
        <d v="2025-09-08T00:00:00"/>
        <d v="2025-09-11T00:00:00"/>
        <d v="2025-09-12T00:00:00"/>
        <d v="2025-09-13T00:00:00"/>
        <d v="2025-09-14T00:00:00"/>
        <d v="2025-09-15T00:00:00"/>
        <d v="2025-09-19T00:00:00"/>
        <d v="2025-09-22T00:00:00"/>
        <d v="2025-09-27T00:00:00"/>
        <d v="2025-09-28T00:00:00"/>
        <d v="2025-10-02T00:00:00"/>
        <d v="2025-10-05T00:00:00"/>
        <d v="2025-10-08T00:00:00"/>
        <d v="2025-10-10T00:00:00"/>
        <d v="2025-10-11T00:00:00"/>
        <d v="2025-10-12T00:00:00"/>
        <d v="2025-10-13T00:00:00"/>
        <d v="2025-10-14T00:00:00"/>
        <d v="2025-10-16T00:00:00"/>
        <d v="2025-10-18T00:00:00"/>
        <d v="2025-10-20T00:00:00"/>
        <d v="2025-10-22T00:00:00"/>
        <d v="2025-10-23T00:00:00"/>
        <d v="2025-10-24T00:00:00"/>
        <d v="2025-10-25T00:00:00"/>
        <d v="2025-10-26T00:00:00"/>
        <d v="2025-10-27T00:00:00"/>
        <d v="2025-10-31T00:00:00"/>
        <d v="2025-11-01T00:00:00"/>
        <d v="2025-11-02T00:00:00"/>
        <d v="2025-11-04T00:00:00"/>
        <d v="2025-11-07T00:00:00"/>
        <d v="2025-11-08T00:00:00"/>
        <d v="2025-11-09T00:00:00"/>
        <d v="2025-11-10T00:00:00"/>
        <d v="2025-11-11T00:00:00"/>
        <d v="2025-11-12T00:00:00"/>
        <d v="2025-11-13T00:00:00"/>
        <d v="2025-11-16T00:00:00"/>
        <d v="2025-11-19T00:00:00"/>
        <d v="2025-11-22T00:00:00"/>
        <d v="2025-11-23T00:00:00"/>
        <d v="2025-11-26T00:00:00"/>
        <d v="2025-11-28T00:00:00"/>
        <d v="2025-11-29T00:00:00"/>
        <d v="2025-12-01T00:00:00"/>
        <d v="2025-12-02T00:00:00"/>
        <d v="2025-12-06T00:00:00"/>
        <d v="2025-12-09T00:00:00"/>
        <d v="2025-12-10T00:00:00"/>
        <d v="2025-12-11T00:00:00"/>
        <d v="2025-12-12T00:00:00"/>
        <d v="2025-12-14T00:00:00"/>
        <d v="2025-12-15T00:00:00"/>
        <d v="2025-12-17T00:00:00"/>
        <d v="2025-12-19T00:00:00"/>
        <d v="2025-12-20T00:00:00"/>
        <d v="2025-12-22T00:00:00"/>
        <d v="2025-12-23T00:00:00"/>
        <d v="2025-12-24T00:00:00"/>
        <d v="2025-12-25T00:00:00"/>
        <d v="2025-12-26T00:00:00"/>
        <d v="2025-12-27T00:00:00"/>
        <d v="2025-12-31T00:00:00"/>
        <d v="2026-01-01T00:00:00"/>
        <d v="2026-01-02T00:00:00"/>
        <d v="2026-01-04T00:00:00"/>
        <d v="2026-01-05T00:00:00"/>
        <d v="2026-01-07T00:00:00"/>
        <d v="2026-01-08T00:00:00"/>
        <d v="2026-01-10T00:00:00"/>
        <d v="2026-01-11T00:00:00"/>
        <d v="2026-01-15T00:00:00"/>
        <d v="2026-01-16T00:00:00"/>
        <d v="2026-01-18T00:00:00"/>
        <d v="2026-01-20T00:00:00"/>
        <d v="2026-01-23T00:00:00"/>
        <d v="2026-01-24T00:00:00"/>
        <d v="2026-01-25T00:00:00"/>
        <d v="2026-01-27T00:00:00"/>
        <d v="2026-01-29T00:00:00"/>
        <d v="2026-01-30T00:00:00"/>
        <d v="2026-02-01T00:00:00"/>
        <d v="2026-02-02T00:00:00"/>
        <d v="2026-02-03T00:00:00"/>
        <d v="2026-02-04T00:00:00"/>
        <d v="2026-02-05T00:00:00"/>
        <d v="2026-02-06T00:00:00"/>
        <d v="2026-02-07T00:00:00"/>
        <d v="2026-02-08T00:00:00"/>
        <d v="2026-02-09T00:00:00"/>
        <d v="2026-02-12T00:00:00"/>
        <d v="2026-02-13T00:00:00"/>
        <d v="2026-02-15T00:00:00"/>
        <d v="2026-02-16T00:00:00"/>
        <d v="2026-02-17T00:00:00"/>
        <d v="2026-02-18T00:00:00"/>
        <d v="2026-02-19T00:00:00"/>
        <d v="2026-02-23T00:00:00"/>
        <d v="2026-02-24T00:00:00"/>
        <d v="2026-02-25T00:00:00"/>
        <d v="2026-02-26T00:00:00"/>
        <d v="2026-02-27T00:00:00"/>
        <d v="2026-03-01T00:00:00"/>
        <d v="2026-03-03T00:00:00"/>
        <d v="2026-03-05T00:00:00"/>
        <d v="2026-03-10T00:00:00"/>
        <d v="2026-03-12T00:00:00"/>
        <d v="2026-03-13T00:00:00"/>
        <d v="2026-03-14T00:00:00"/>
        <d v="2026-03-16T00:00:00"/>
        <d v="2026-03-17T00:00:00"/>
        <d v="2026-03-20T00:00:00"/>
        <d v="2026-03-23T00:00:00"/>
        <d v="2026-03-26T00:00:00"/>
        <d v="2026-03-28T00:00:00"/>
        <d v="2026-03-29T00:00:00"/>
        <d v="2026-04-02T00:00:00"/>
        <d v="2026-04-04T00:00:00"/>
        <d v="2026-04-05T00:00:00"/>
        <d v="2026-04-07T00:00:00"/>
        <d v="2026-04-08T00:00:00"/>
        <d v="2026-04-09T00:00:00"/>
        <d v="2026-04-11T00:00:00"/>
        <d v="2026-04-12T00:00:00"/>
        <d v="2026-04-16T00:00:00"/>
        <d v="2026-04-18T00:00:00"/>
        <d v="2026-04-19T00:00:00"/>
        <d v="2026-04-20T00:00:00"/>
        <d v="2026-04-24T00:00:00"/>
        <d v="2026-04-25T00:00:00"/>
        <d v="2026-04-26T00:00:00"/>
        <d v="2026-04-27T00:00:00"/>
        <d v="2026-04-28T00:00:00"/>
        <d v="2026-04-29T00:00:00"/>
        <d v="2026-04-30T00:00:00"/>
        <d v="2026-05-02T00:00:00"/>
        <d v="2026-05-03T00:00:00"/>
        <d v="2026-05-04T00:00:00"/>
        <d v="2026-05-08T00:00:00"/>
        <d v="2026-05-09T00:00:00"/>
        <d v="2026-05-10T00:00:00"/>
        <d v="2026-05-14T00:00:00"/>
        <d v="2026-05-18T00:00:00"/>
        <d v="2026-05-20T00:00:00"/>
        <d v="2026-05-22T00:00:00"/>
        <d v="2026-05-25T00:00:00"/>
        <d v="2026-05-26T00:00:00"/>
        <d v="2026-05-29T00:00:00"/>
        <d v="2026-05-30T00:00:00"/>
        <d v="2026-05-31T00:00:00"/>
        <d v="2026-06-01T00:00:00"/>
        <d v="2026-06-03T00:00:00"/>
        <d v="2026-06-04T00:00:00"/>
        <d v="2026-06-05T00:00:00"/>
        <d v="2026-06-08T00:00:00"/>
        <d v="2026-06-10T00:00:00"/>
        <d v="2026-06-11T00:00:00"/>
        <d v="2026-06-13T00:00:00"/>
        <d v="2026-06-16T00:00:00"/>
        <d v="2026-06-18T00:00:00"/>
        <d v="2026-06-19T00:00:00"/>
        <d v="2026-06-20T00:00:00"/>
        <d v="2026-06-21T00:00:00"/>
        <d v="2026-06-22T00:00:00"/>
        <d v="2026-06-23T00:00:00"/>
        <d v="2026-06-27T00:00:00"/>
        <d v="2026-06-28T00:00:00"/>
        <d v="2026-06-29T00:00:00"/>
        <d v="2026-07-01T00:00:00"/>
        <d v="2026-07-03T00:00:00"/>
        <d v="2026-07-06T00:00:00"/>
        <d v="2026-07-07T00:00:00"/>
        <d v="2026-07-08T00:00:00"/>
        <d v="2026-07-09T00:00:00"/>
        <d v="2026-07-10T00:00:00"/>
        <d v="2026-07-11T00:00:00"/>
        <d v="2026-07-13T00:00:00"/>
        <d v="2026-07-14T00:00:00"/>
        <d v="2026-07-15T00:00:00"/>
        <d v="2026-07-16T00:00:00"/>
        <d v="2026-07-17T00:00:00"/>
        <d v="2026-07-18T00:00:00"/>
        <d v="2026-07-19T00:00:00"/>
        <d v="2026-07-20T00:00:00"/>
        <d v="2026-07-22T00:00:00"/>
        <d v="2026-07-23T00:00:00"/>
        <d v="2026-07-24T00:00:00"/>
        <d v="2026-07-26T00:00:00"/>
        <d v="2026-07-27T00:00:00"/>
        <d v="2026-08-03T00:00:00"/>
        <d v="2026-08-04T00:00:00"/>
        <d v="2026-08-09T00:00:00"/>
        <d v="2026-08-13T00:00:00"/>
        <d v="2026-08-14T00:00:00"/>
        <d v="2026-08-15T00:00:00"/>
        <d v="2026-08-16T00:00:00"/>
        <d v="2026-08-17T00:00:00"/>
        <d v="2026-08-18T00:00:00"/>
        <d v="2026-08-19T00:00:00"/>
        <d v="2026-08-21T00:00:00"/>
        <d v="2026-08-22T00:00:00"/>
        <d v="2026-08-25T00:00:00"/>
        <d v="2026-08-26T00:00:00"/>
        <d v="2026-08-27T00:00:00"/>
        <d v="2026-08-28T00:00:00"/>
        <d v="2026-08-29T00:00:00"/>
        <d v="2026-08-31T00:00:00"/>
        <d v="2026-09-02T00:00:00"/>
        <d v="2026-09-04T00:00:00"/>
        <d v="2026-09-05T00:00:00"/>
        <d v="2026-09-06T00:00:00"/>
        <d v="2026-09-07T00:00:00"/>
        <d v="2026-09-08T00:00:00"/>
        <d v="2026-09-09T00:00:00"/>
        <d v="2026-09-10T00:00:00"/>
        <d v="2026-09-11T00:00:00"/>
        <d v="2026-09-12T00:00:00"/>
        <d v="2026-09-13T00:00:00"/>
        <d v="2026-09-14T00:00:00"/>
        <d v="2026-09-17T00:00:00"/>
        <d v="2026-09-18T00:00:00"/>
        <d v="2026-09-21T00:00:00"/>
        <d v="2026-09-25T00:00:00"/>
        <d v="2026-09-26T00:00:00"/>
      </sharedItems>
      <fieldGroup par="16" base="6">
        <rangePr groupBy="months" startDate="2024-01-02T00:00:00" endDate="2026-09-27T00:00:00"/>
        <groupItems count="14">
          <s v="&lt;1/2/2024"/>
          <s v="Jan"/>
          <s v="Feb"/>
          <s v="Mar"/>
          <s v="Apr"/>
          <s v="May"/>
          <s v="Jun"/>
          <s v="Jul"/>
          <s v="Aug"/>
          <s v="Sep"/>
          <s v="Oct"/>
          <s v="Nov"/>
          <s v="Dec"/>
          <s v="&gt;9/27/2026"/>
        </groupItems>
      </fieldGroup>
    </cacheField>
    <cacheField name="Total_Sale" numFmtId="44">
      <sharedItems containsSemiMixedTypes="0" containsString="0" containsNumber="1" minValue="2.5299999999999998" maxValue="29.85"/>
    </cacheField>
    <cacheField name="Age" numFmtId="0">
      <sharedItems containsSemiMixedTypes="0" containsString="0" containsNumber="1" containsInteger="1" minValue="18" maxValue="65"/>
    </cacheField>
    <cacheField name="Age Range" numFmtId="0">
      <sharedItems count="4">
        <s v="[31-43]"/>
        <s v="[57 Above]"/>
        <s v="[18-30]"/>
        <s v="[44-56]"/>
      </sharedItems>
    </cacheField>
    <cacheField name="Gender" numFmtId="0">
      <sharedItems count="2">
        <s v="Male"/>
        <s v="Female"/>
      </sharedItems>
    </cacheField>
    <cacheField name="Feedback ID" numFmtId="0">
      <sharedItems/>
    </cacheField>
    <cacheField name="Sentiment" numFmtId="0">
      <sharedItems count="3">
        <s v="Neutral"/>
        <s v="Positive"/>
        <s v="Negative"/>
      </sharedItems>
    </cacheField>
    <cacheField name="Comment" numFmtId="0">
      <sharedItems/>
    </cacheField>
    <cacheField name="Rating" numFmtId="0">
      <sharedItems containsSemiMixedTypes="0" containsString="0" containsNumber="1" containsInteger="1" minValue="1" maxValue="5" count="5">
        <n v="1"/>
        <n v="4"/>
        <n v="2"/>
        <n v="5"/>
        <n v="3"/>
      </sharedItems>
    </cacheField>
    <cacheField name="Quarters" numFmtId="0" databaseField="0">
      <fieldGroup base="6">
        <rangePr groupBy="quarters" startDate="2024-01-02T00:00:00" endDate="2026-09-27T00:00:00"/>
        <groupItems count="6">
          <s v="&lt;1/2/2024"/>
          <s v="Qtr1"/>
          <s v="Qtr2"/>
          <s v="Qtr3"/>
          <s v="Qtr4"/>
          <s v="&gt;9/27/2026"/>
        </groupItems>
      </fieldGroup>
    </cacheField>
    <cacheField name="Years" numFmtId="0" databaseField="0">
      <fieldGroup base="6">
        <rangePr groupBy="years" startDate="2024-01-02T00:00:00" endDate="2026-09-27T00:00:00"/>
        <groupItems count="5">
          <s v="&lt;1/2/2024"/>
          <s v="2024"/>
          <s v="2025"/>
          <s v="2026"/>
          <s v="&gt;9/27/2026"/>
        </groupItems>
      </fieldGroup>
    </cacheField>
  </cacheFields>
  <extLst>
    <ext xmlns:x14="http://schemas.microsoft.com/office/spreadsheetml/2009/9/main" uri="{725AE2AE-9491-48be-B2B4-4EB974FC3084}">
      <x14:pivotCacheDefinition pivotCacheId="14283218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S1000"/>
    <s v="C1772"/>
    <x v="0"/>
    <n v="3"/>
    <n v="3.52"/>
    <s v="Uptown"/>
    <d v="2024-01-01T00:00:00"/>
    <n v="10.56"/>
  </r>
  <r>
    <s v="S1001"/>
    <s v="C1034"/>
    <x v="0"/>
    <n v="5"/>
    <n v="2.74"/>
    <s v="Airport"/>
    <d v="2024-01-02T00:00:00"/>
    <n v="13.7"/>
  </r>
  <r>
    <s v="S1002"/>
    <s v="C1542"/>
    <x v="0"/>
    <n v="4"/>
    <n v="2.84"/>
    <s v="Uptown"/>
    <d v="2024-01-03T00:00:00"/>
    <n v="11.36"/>
  </r>
  <r>
    <s v="S1003"/>
    <s v="C1262"/>
    <x v="1"/>
    <n v="1"/>
    <n v="5.04"/>
    <s v="Suburbs"/>
    <d v="2024-01-04T00:00:00"/>
    <n v="5.04"/>
  </r>
  <r>
    <s v="S1004"/>
    <s v="C1132"/>
    <x v="2"/>
    <n v="4"/>
    <n v="4.21"/>
    <s v="Downtown"/>
    <d v="2024-01-05T00:00:00"/>
    <n v="16.84"/>
  </r>
  <r>
    <s v="S1005"/>
    <s v="C1027"/>
    <x v="3"/>
    <n v="5"/>
    <n v="3.66"/>
    <s v="Suburbs"/>
    <d v="2024-01-06T00:00:00"/>
    <n v="18.3"/>
  </r>
  <r>
    <s v="S1006"/>
    <s v="C1323"/>
    <x v="4"/>
    <n v="2"/>
    <n v="2.95"/>
    <s v="Airport"/>
    <d v="2024-01-07T00:00:00"/>
    <n v="5.9"/>
  </r>
  <r>
    <s v="S1007"/>
    <s v="C1720"/>
    <x v="3"/>
    <n v="2"/>
    <n v="4.79"/>
    <s v="Downtown"/>
    <d v="2024-01-08T00:00:00"/>
    <n v="9.58"/>
  </r>
  <r>
    <s v="S1008"/>
    <s v="C1929"/>
    <x v="3"/>
    <n v="4"/>
    <n v="2.85"/>
    <s v="Suburbs"/>
    <d v="2024-01-09T00:00:00"/>
    <n v="11.4"/>
  </r>
  <r>
    <s v="S1009"/>
    <s v="C1452"/>
    <x v="3"/>
    <n v="1"/>
    <n v="4.67"/>
    <s v="Suburbs"/>
    <d v="2024-01-10T00:00:00"/>
    <n v="4.67"/>
  </r>
  <r>
    <s v="S1010"/>
    <s v="C1585"/>
    <x v="4"/>
    <n v="1"/>
    <n v="5.65"/>
    <s v="Suburbs"/>
    <d v="2024-01-11T00:00:00"/>
    <n v="5.65"/>
  </r>
  <r>
    <s v="S1011"/>
    <s v="C1809"/>
    <x v="3"/>
    <n v="3"/>
    <n v="3.61"/>
    <s v="Downtown"/>
    <d v="2024-01-12T00:00:00"/>
    <n v="10.83"/>
  </r>
  <r>
    <s v="S1012"/>
    <s v="C1540"/>
    <x v="2"/>
    <n v="1"/>
    <n v="4.08"/>
    <s v="Downtown"/>
    <d v="2024-01-13T00:00:00"/>
    <n v="4.08"/>
  </r>
  <r>
    <s v="S1013"/>
    <s v="C1955"/>
    <x v="5"/>
    <n v="3"/>
    <n v="4.66"/>
    <s v="Downtown"/>
    <d v="2024-01-14T00:00:00"/>
    <n v="13.98"/>
  </r>
  <r>
    <s v="S1014"/>
    <s v="C1509"/>
    <x v="1"/>
    <n v="3"/>
    <n v="3.57"/>
    <s v="Downtown"/>
    <d v="2024-01-15T00:00:00"/>
    <n v="10.71"/>
  </r>
  <r>
    <s v="S1015"/>
    <s v="C1733"/>
    <x v="5"/>
    <n v="1"/>
    <n v="4.54"/>
    <s v="Uptown"/>
    <d v="2024-01-16T00:00:00"/>
    <n v="4.54"/>
  </r>
  <r>
    <s v="S1016"/>
    <s v="C1885"/>
    <x v="5"/>
    <n v="1"/>
    <n v="4.4800000000000004"/>
    <s v="Suburbs"/>
    <d v="2024-01-17T00:00:00"/>
    <n v="4.4800000000000004"/>
  </r>
  <r>
    <s v="S1017"/>
    <s v="C1979"/>
    <x v="4"/>
    <n v="3"/>
    <n v="3.78"/>
    <s v="Uptown"/>
    <d v="2024-01-18T00:00:00"/>
    <n v="11.34"/>
  </r>
  <r>
    <s v="S1018"/>
    <s v="C1993"/>
    <x v="3"/>
    <n v="2"/>
    <n v="3.61"/>
    <s v="Airport"/>
    <d v="2024-01-19T00:00:00"/>
    <n v="7.22"/>
  </r>
  <r>
    <s v="S1019"/>
    <s v="C1744"/>
    <x v="4"/>
    <n v="4"/>
    <n v="4"/>
    <s v="Suburbs"/>
    <d v="2024-01-20T00:00:00"/>
    <n v="16"/>
  </r>
  <r>
    <s v="S1020"/>
    <s v="C1768"/>
    <x v="3"/>
    <n v="2"/>
    <n v="2.52"/>
    <s v="Downtown"/>
    <d v="2024-01-21T00:00:00"/>
    <n v="5.04"/>
  </r>
  <r>
    <s v="S1021"/>
    <s v="C1672"/>
    <x v="2"/>
    <n v="1"/>
    <n v="3.36"/>
    <s v="Downtown"/>
    <d v="2024-01-22T00:00:00"/>
    <n v="3.36"/>
  </r>
  <r>
    <s v="S1022"/>
    <s v="C1745"/>
    <x v="1"/>
    <n v="5"/>
    <n v="3.28"/>
    <s v="Downtown"/>
    <d v="2024-01-23T00:00:00"/>
    <n v="16.399999999999999"/>
  </r>
  <r>
    <s v="S1023"/>
    <s v="C1562"/>
    <x v="0"/>
    <n v="1"/>
    <n v="5.09"/>
    <s v="Uptown"/>
    <d v="2024-01-24T00:00:00"/>
    <n v="5.09"/>
  </r>
  <r>
    <s v="S1024"/>
    <s v="C1860"/>
    <x v="5"/>
    <n v="3"/>
    <n v="4.03"/>
    <s v="Downtown"/>
    <d v="2024-01-25T00:00:00"/>
    <n v="12.09"/>
  </r>
  <r>
    <s v="S1025"/>
    <s v="C1260"/>
    <x v="0"/>
    <n v="5"/>
    <n v="5.44"/>
    <s v="Suburbs"/>
    <d v="2024-01-26T00:00:00"/>
    <n v="27.2"/>
  </r>
  <r>
    <s v="S1026"/>
    <s v="C1492"/>
    <x v="1"/>
    <n v="5"/>
    <n v="2.97"/>
    <s v="Suburbs"/>
    <d v="2024-01-27T00:00:00"/>
    <n v="14.85"/>
  </r>
  <r>
    <s v="S1027"/>
    <s v="C1270"/>
    <x v="5"/>
    <n v="4"/>
    <n v="5.07"/>
    <s v="Airport"/>
    <d v="2024-01-28T00:00:00"/>
    <n v="20.28"/>
  </r>
  <r>
    <s v="S1028"/>
    <s v="C1472"/>
    <x v="0"/>
    <n v="1"/>
    <n v="5.57"/>
    <s v="Suburbs"/>
    <d v="2024-01-29T00:00:00"/>
    <n v="5.57"/>
  </r>
  <r>
    <s v="S1029"/>
    <s v="C1417"/>
    <x v="0"/>
    <n v="4"/>
    <n v="4.12"/>
    <s v="Downtown"/>
    <d v="2024-01-30T00:00:00"/>
    <n v="16.48"/>
  </r>
  <r>
    <s v="S1030"/>
    <s v="C1680"/>
    <x v="4"/>
    <n v="2"/>
    <n v="3.76"/>
    <s v="Suburbs"/>
    <d v="2024-01-31T00:00:00"/>
    <n v="7.52"/>
  </r>
  <r>
    <s v="S1031"/>
    <s v="C1581"/>
    <x v="2"/>
    <n v="5"/>
    <n v="3.57"/>
    <s v="Suburbs"/>
    <d v="2024-02-01T00:00:00"/>
    <n v="17.850000000000001"/>
  </r>
  <r>
    <s v="S1032"/>
    <s v="C1426"/>
    <x v="1"/>
    <n v="4"/>
    <n v="4.43"/>
    <s v="Uptown"/>
    <d v="2024-02-02T00:00:00"/>
    <n v="17.72"/>
  </r>
  <r>
    <s v="S1033"/>
    <s v="C1063"/>
    <x v="1"/>
    <n v="2"/>
    <n v="3.12"/>
    <s v="Suburbs"/>
    <d v="2024-02-03T00:00:00"/>
    <n v="6.24"/>
  </r>
  <r>
    <s v="S1034"/>
    <s v="C1189"/>
    <x v="1"/>
    <n v="1"/>
    <n v="4.62"/>
    <s v="Airport"/>
    <d v="2024-02-04T00:00:00"/>
    <n v="4.62"/>
  </r>
  <r>
    <s v="S1035"/>
    <s v="C1535"/>
    <x v="5"/>
    <n v="1"/>
    <n v="5.45"/>
    <s v="Suburbs"/>
    <d v="2024-02-05T00:00:00"/>
    <n v="5.45"/>
  </r>
  <r>
    <s v="S1036"/>
    <s v="C1470"/>
    <x v="2"/>
    <n v="3"/>
    <n v="5.51"/>
    <s v="Uptown"/>
    <d v="2024-02-06T00:00:00"/>
    <n v="16.53"/>
  </r>
  <r>
    <s v="S1037"/>
    <s v="C1625"/>
    <x v="3"/>
    <n v="2"/>
    <n v="2.99"/>
    <s v="Uptown"/>
    <d v="2024-02-07T00:00:00"/>
    <n v="5.98"/>
  </r>
  <r>
    <s v="S1038"/>
    <s v="C1267"/>
    <x v="5"/>
    <n v="2"/>
    <n v="4.3899999999999997"/>
    <s v="Suburbs"/>
    <d v="2024-02-08T00:00:00"/>
    <n v="8.7799999999999994"/>
  </r>
  <r>
    <s v="S1039"/>
    <s v="C1958"/>
    <x v="1"/>
    <n v="4"/>
    <n v="3.42"/>
    <s v="Suburbs"/>
    <d v="2024-02-09T00:00:00"/>
    <n v="13.68"/>
  </r>
  <r>
    <s v="S1040"/>
    <s v="C1263"/>
    <x v="5"/>
    <n v="5"/>
    <n v="5.6"/>
    <s v="Uptown"/>
    <d v="2024-02-10T00:00:00"/>
    <n v="28"/>
  </r>
  <r>
    <s v="S1041"/>
    <s v="C1936"/>
    <x v="0"/>
    <n v="5"/>
    <n v="2.77"/>
    <s v="Downtown"/>
    <d v="2024-02-11T00:00:00"/>
    <n v="13.85"/>
  </r>
  <r>
    <s v="S1042"/>
    <s v="C1430"/>
    <x v="5"/>
    <n v="3"/>
    <n v="2.76"/>
    <s v="Suburbs"/>
    <d v="2024-02-12T00:00:00"/>
    <n v="8.2799999999999994"/>
  </r>
  <r>
    <s v="S1043"/>
    <s v="C1244"/>
    <x v="4"/>
    <n v="3"/>
    <n v="2.57"/>
    <s v="Uptown"/>
    <d v="2024-02-13T00:00:00"/>
    <n v="7.7099999999999991"/>
  </r>
  <r>
    <s v="S1044"/>
    <s v="C1239"/>
    <x v="4"/>
    <n v="3"/>
    <n v="4.28"/>
    <s v="Suburbs"/>
    <d v="2024-02-14T00:00:00"/>
    <n v="12.84"/>
  </r>
  <r>
    <s v="S1045"/>
    <s v="C1967"/>
    <x v="5"/>
    <n v="2"/>
    <n v="2.61"/>
    <s v="Uptown"/>
    <d v="2024-02-15T00:00:00"/>
    <n v="5.22"/>
  </r>
  <r>
    <s v="S1046"/>
    <s v="C1198"/>
    <x v="1"/>
    <n v="1"/>
    <n v="4.54"/>
    <s v="Downtown"/>
    <d v="2024-02-16T00:00:00"/>
    <n v="4.54"/>
  </r>
  <r>
    <s v="S1047"/>
    <s v="C1324"/>
    <x v="0"/>
    <n v="1"/>
    <n v="3.92"/>
    <s v="Airport"/>
    <d v="2024-02-17T00:00:00"/>
    <n v="3.92"/>
  </r>
  <r>
    <s v="S1048"/>
    <s v="C1317"/>
    <x v="1"/>
    <n v="4"/>
    <n v="4.57"/>
    <s v="Suburbs"/>
    <d v="2024-02-18T00:00:00"/>
    <n v="18.28"/>
  </r>
  <r>
    <s v="S1049"/>
    <s v="C1245"/>
    <x v="0"/>
    <n v="5"/>
    <n v="5.67"/>
    <s v="Suburbs"/>
    <d v="2024-02-19T00:00:00"/>
    <n v="28.35"/>
  </r>
  <r>
    <s v="S1050"/>
    <s v="C1089"/>
    <x v="4"/>
    <n v="5"/>
    <n v="4.43"/>
    <s v="Airport"/>
    <d v="2024-02-20T00:00:00"/>
    <n v="22.15"/>
  </r>
  <r>
    <s v="S1051"/>
    <s v="C1584"/>
    <x v="0"/>
    <n v="4"/>
    <n v="4.4000000000000004"/>
    <s v="Airport"/>
    <d v="2024-02-21T00:00:00"/>
    <n v="17.600000000000001"/>
  </r>
  <r>
    <s v="S1052"/>
    <s v="C1256"/>
    <x v="0"/>
    <n v="2"/>
    <n v="6"/>
    <s v="Suburbs"/>
    <d v="2024-02-22T00:00:00"/>
    <n v="12"/>
  </r>
  <r>
    <s v="S1053"/>
    <s v="C1712"/>
    <x v="1"/>
    <n v="1"/>
    <n v="4.1500000000000004"/>
    <s v="Downtown"/>
    <d v="2024-02-23T00:00:00"/>
    <n v="4.1500000000000004"/>
  </r>
  <r>
    <s v="S1054"/>
    <s v="C1353"/>
    <x v="4"/>
    <n v="3"/>
    <n v="5.21"/>
    <s v="Suburbs"/>
    <d v="2024-02-24T00:00:00"/>
    <n v="15.63"/>
  </r>
  <r>
    <s v="S1055"/>
    <s v="C1687"/>
    <x v="0"/>
    <n v="1"/>
    <n v="3.78"/>
    <s v="Airport"/>
    <d v="2024-02-25T00:00:00"/>
    <n v="3.78"/>
  </r>
  <r>
    <s v="S1056"/>
    <s v="C1253"/>
    <x v="4"/>
    <n v="4"/>
    <n v="3.28"/>
    <s v="Uptown"/>
    <d v="2024-02-26T00:00:00"/>
    <n v="13.12"/>
  </r>
  <r>
    <s v="S1057"/>
    <s v="C1341"/>
    <x v="2"/>
    <n v="1"/>
    <n v="5.2"/>
    <s v="Downtown"/>
    <d v="2024-02-27T00:00:00"/>
    <n v="5.2"/>
  </r>
  <r>
    <s v="S1058"/>
    <s v="C1786"/>
    <x v="4"/>
    <n v="3"/>
    <n v="5.07"/>
    <s v="Suburbs"/>
    <d v="2024-02-28T00:00:00"/>
    <n v="15.21"/>
  </r>
  <r>
    <s v="S1059"/>
    <s v="C1064"/>
    <x v="2"/>
    <n v="5"/>
    <n v="3.52"/>
    <s v="Suburbs"/>
    <d v="2024-02-29T00:00:00"/>
    <n v="17.600000000000001"/>
  </r>
  <r>
    <s v="S1060"/>
    <s v="C1968"/>
    <x v="3"/>
    <n v="4"/>
    <n v="4.13"/>
    <s v="Uptown"/>
    <d v="2024-03-01T00:00:00"/>
    <n v="16.52"/>
  </r>
  <r>
    <s v="S1061"/>
    <s v="C1506"/>
    <x v="2"/>
    <n v="2"/>
    <n v="4.29"/>
    <s v="Uptown"/>
    <d v="2024-03-02T00:00:00"/>
    <n v="8.58"/>
  </r>
  <r>
    <s v="S1062"/>
    <s v="C1474"/>
    <x v="3"/>
    <n v="1"/>
    <n v="3.89"/>
    <s v="Downtown"/>
    <d v="2024-03-03T00:00:00"/>
    <n v="3.89"/>
  </r>
  <r>
    <s v="S1063"/>
    <s v="C1252"/>
    <x v="2"/>
    <n v="1"/>
    <n v="4.26"/>
    <s v="Downtown"/>
    <d v="2024-03-04T00:00:00"/>
    <n v="4.26"/>
  </r>
  <r>
    <s v="S1064"/>
    <s v="C1596"/>
    <x v="1"/>
    <n v="2"/>
    <n v="4.82"/>
    <s v="Suburbs"/>
    <d v="2024-03-05T00:00:00"/>
    <n v="9.64"/>
  </r>
  <r>
    <s v="S1065"/>
    <s v="C1623"/>
    <x v="3"/>
    <n v="2"/>
    <n v="5.47"/>
    <s v="Suburbs"/>
    <d v="2024-03-06T00:00:00"/>
    <n v="10.94"/>
  </r>
  <r>
    <s v="S1066"/>
    <s v="C1816"/>
    <x v="5"/>
    <n v="3"/>
    <n v="5.32"/>
    <s v="Airport"/>
    <d v="2024-03-07T00:00:00"/>
    <n v="15.96"/>
  </r>
  <r>
    <s v="S1067"/>
    <s v="C1263"/>
    <x v="5"/>
    <n v="1"/>
    <n v="4.6500000000000004"/>
    <s v="Suburbs"/>
    <d v="2024-03-08T00:00:00"/>
    <n v="4.6500000000000004"/>
  </r>
  <r>
    <s v="S1068"/>
    <s v="C1842"/>
    <x v="2"/>
    <n v="4"/>
    <n v="3.08"/>
    <s v="Uptown"/>
    <d v="2024-03-09T00:00:00"/>
    <n v="12.32"/>
  </r>
  <r>
    <s v="S1069"/>
    <s v="C1455"/>
    <x v="5"/>
    <n v="1"/>
    <n v="4.3"/>
    <s v="Downtown"/>
    <d v="2024-03-10T00:00:00"/>
    <n v="4.3"/>
  </r>
  <r>
    <s v="S1070"/>
    <s v="C1178"/>
    <x v="4"/>
    <n v="3"/>
    <n v="4.0599999999999996"/>
    <s v="Suburbs"/>
    <d v="2024-03-11T00:00:00"/>
    <n v="12.18"/>
  </r>
  <r>
    <s v="S1071"/>
    <s v="C1057"/>
    <x v="2"/>
    <n v="4"/>
    <n v="3.13"/>
    <s v="Downtown"/>
    <d v="2024-03-12T00:00:00"/>
    <n v="12.52"/>
  </r>
  <r>
    <s v="S1072"/>
    <s v="C1629"/>
    <x v="2"/>
    <n v="4"/>
    <n v="5.82"/>
    <s v="Suburbs"/>
    <d v="2024-03-13T00:00:00"/>
    <n v="23.28"/>
  </r>
  <r>
    <s v="S1073"/>
    <s v="C1700"/>
    <x v="4"/>
    <n v="4"/>
    <n v="4.8099999999999996"/>
    <s v="Uptown"/>
    <d v="2024-03-14T00:00:00"/>
    <n v="19.239999999999998"/>
  </r>
  <r>
    <s v="S1074"/>
    <s v="C1210"/>
    <x v="4"/>
    <n v="3"/>
    <n v="5.89"/>
    <s v="Airport"/>
    <d v="2024-03-15T00:00:00"/>
    <n v="17.670000000000002"/>
  </r>
  <r>
    <s v="S1075"/>
    <s v="C1690"/>
    <x v="5"/>
    <n v="1"/>
    <n v="5.08"/>
    <s v="Airport"/>
    <d v="2024-03-16T00:00:00"/>
    <n v="5.08"/>
  </r>
  <r>
    <s v="S1076"/>
    <s v="C1484"/>
    <x v="5"/>
    <n v="5"/>
    <n v="4.1900000000000004"/>
    <s v="Downtown"/>
    <d v="2024-03-17T00:00:00"/>
    <n v="20.95"/>
  </r>
  <r>
    <s v="S1077"/>
    <s v="C1316"/>
    <x v="0"/>
    <n v="4"/>
    <n v="3.76"/>
    <s v="Uptown"/>
    <d v="2024-03-18T00:00:00"/>
    <n v="15.04"/>
  </r>
  <r>
    <s v="S1078"/>
    <s v="C1003"/>
    <x v="4"/>
    <n v="2"/>
    <n v="3.27"/>
    <s v="Uptown"/>
    <d v="2024-03-19T00:00:00"/>
    <n v="6.54"/>
  </r>
  <r>
    <s v="S1079"/>
    <s v="C1761"/>
    <x v="3"/>
    <n v="3"/>
    <n v="4.21"/>
    <s v="Uptown"/>
    <d v="2024-03-20T00:00:00"/>
    <n v="12.63"/>
  </r>
  <r>
    <s v="S1080"/>
    <s v="C1784"/>
    <x v="2"/>
    <n v="4"/>
    <n v="2.72"/>
    <s v="Suburbs"/>
    <d v="2024-03-21T00:00:00"/>
    <n v="10.88"/>
  </r>
  <r>
    <s v="S1081"/>
    <s v="C1517"/>
    <x v="5"/>
    <n v="3"/>
    <n v="3.79"/>
    <s v="Airport"/>
    <d v="2024-03-22T00:00:00"/>
    <n v="11.37"/>
  </r>
  <r>
    <s v="S1082"/>
    <s v="C1929"/>
    <x v="3"/>
    <n v="2"/>
    <n v="2.65"/>
    <s v="Uptown"/>
    <d v="2024-03-23T00:00:00"/>
    <n v="5.3"/>
  </r>
  <r>
    <s v="S1083"/>
    <s v="C1449"/>
    <x v="5"/>
    <n v="4"/>
    <n v="3.22"/>
    <s v="Suburbs"/>
    <d v="2024-03-24T00:00:00"/>
    <n v="12.88"/>
  </r>
  <r>
    <s v="S1084"/>
    <s v="C1719"/>
    <x v="5"/>
    <n v="1"/>
    <n v="5.68"/>
    <s v="Downtown"/>
    <d v="2024-03-25T00:00:00"/>
    <n v="5.68"/>
  </r>
  <r>
    <s v="S1085"/>
    <s v="C1542"/>
    <x v="0"/>
    <n v="3"/>
    <n v="3.76"/>
    <s v="Suburbs"/>
    <d v="2024-03-26T00:00:00"/>
    <n v="11.28"/>
  </r>
  <r>
    <s v="S1086"/>
    <s v="C1813"/>
    <x v="4"/>
    <n v="4"/>
    <n v="4.1399999999999997"/>
    <s v="Suburbs"/>
    <d v="2024-03-27T00:00:00"/>
    <n v="16.559999999999999"/>
  </r>
  <r>
    <s v="S1087"/>
    <s v="C1252"/>
    <x v="2"/>
    <n v="4"/>
    <n v="4.09"/>
    <s v="Uptown"/>
    <d v="2024-03-28T00:00:00"/>
    <n v="16.36"/>
  </r>
  <r>
    <s v="S1088"/>
    <s v="C1891"/>
    <x v="2"/>
    <n v="3"/>
    <n v="2.66"/>
    <s v="Downtown"/>
    <d v="2024-03-29T00:00:00"/>
    <n v="7.98"/>
  </r>
  <r>
    <s v="S1089"/>
    <s v="C1713"/>
    <x v="1"/>
    <n v="2"/>
    <n v="5.93"/>
    <s v="Airport"/>
    <d v="2024-03-30T00:00:00"/>
    <n v="11.86"/>
  </r>
  <r>
    <s v="S1090"/>
    <s v="C1478"/>
    <x v="4"/>
    <n v="3"/>
    <n v="3.63"/>
    <s v="Downtown"/>
    <d v="2024-03-31T00:00:00"/>
    <n v="10.89"/>
  </r>
  <r>
    <s v="S1091"/>
    <s v="C1238"/>
    <x v="0"/>
    <n v="5"/>
    <n v="4.96"/>
    <s v="Downtown"/>
    <d v="2024-04-01T00:00:00"/>
    <n v="24.8"/>
  </r>
  <r>
    <s v="S1092"/>
    <s v="C1675"/>
    <x v="3"/>
    <n v="1"/>
    <n v="4.32"/>
    <s v="Downtown"/>
    <d v="2024-04-02T00:00:00"/>
    <n v="4.32"/>
  </r>
  <r>
    <s v="S1093"/>
    <s v="C1079"/>
    <x v="0"/>
    <n v="2"/>
    <n v="5.4"/>
    <s v="Downtown"/>
    <d v="2024-04-03T00:00:00"/>
    <n v="10.8"/>
  </r>
  <r>
    <s v="S1094"/>
    <s v="C1139"/>
    <x v="3"/>
    <n v="1"/>
    <n v="5.42"/>
    <s v="Uptown"/>
    <d v="2024-04-04T00:00:00"/>
    <n v="5.42"/>
  </r>
  <r>
    <s v="S1095"/>
    <s v="C1875"/>
    <x v="2"/>
    <n v="1"/>
    <n v="3.42"/>
    <s v="Suburbs"/>
    <d v="2024-04-05T00:00:00"/>
    <n v="3.42"/>
  </r>
  <r>
    <s v="S1096"/>
    <s v="C1163"/>
    <x v="1"/>
    <n v="3"/>
    <n v="4.41"/>
    <s v="Airport"/>
    <d v="2024-04-06T00:00:00"/>
    <n v="13.23"/>
  </r>
  <r>
    <s v="S1097"/>
    <s v="C1492"/>
    <x v="1"/>
    <n v="5"/>
    <n v="3.11"/>
    <s v="Airport"/>
    <d v="2024-04-07T00:00:00"/>
    <n v="15.55"/>
  </r>
  <r>
    <s v="S1098"/>
    <s v="C1057"/>
    <x v="2"/>
    <n v="4"/>
    <n v="4.79"/>
    <s v="Suburbs"/>
    <d v="2024-04-08T00:00:00"/>
    <n v="19.16"/>
  </r>
  <r>
    <s v="S1099"/>
    <s v="C1606"/>
    <x v="5"/>
    <n v="5"/>
    <n v="3.78"/>
    <s v="Airport"/>
    <d v="2024-04-09T00:00:00"/>
    <n v="18.899999999999999"/>
  </r>
  <r>
    <s v="S1100"/>
    <s v="C1414"/>
    <x v="0"/>
    <n v="2"/>
    <n v="4.79"/>
    <s v="Downtown"/>
    <d v="2024-04-10T00:00:00"/>
    <n v="9.58"/>
  </r>
  <r>
    <s v="S1101"/>
    <s v="C1714"/>
    <x v="1"/>
    <n v="5"/>
    <n v="5.42"/>
    <s v="Uptown"/>
    <d v="2024-04-11T00:00:00"/>
    <n v="27.1"/>
  </r>
  <r>
    <s v="S1102"/>
    <s v="C1504"/>
    <x v="4"/>
    <n v="1"/>
    <n v="4.3099999999999996"/>
    <s v="Downtown"/>
    <d v="2024-04-12T00:00:00"/>
    <n v="4.3099999999999996"/>
  </r>
  <r>
    <s v="S1103"/>
    <s v="C1138"/>
    <x v="5"/>
    <n v="4"/>
    <n v="3.82"/>
    <s v="Downtown"/>
    <d v="2024-04-13T00:00:00"/>
    <n v="15.28"/>
  </r>
  <r>
    <s v="S1104"/>
    <s v="C1440"/>
    <x v="3"/>
    <n v="5"/>
    <n v="5.68"/>
    <s v="Uptown"/>
    <d v="2024-04-14T00:00:00"/>
    <n v="28.4"/>
  </r>
  <r>
    <s v="S1105"/>
    <s v="C1105"/>
    <x v="4"/>
    <n v="4"/>
    <n v="4.3099999999999996"/>
    <s v="Airport"/>
    <d v="2024-04-15T00:00:00"/>
    <n v="17.239999999999998"/>
  </r>
  <r>
    <s v="S1106"/>
    <s v="C1933"/>
    <x v="1"/>
    <n v="5"/>
    <n v="3.74"/>
    <s v="Uptown"/>
    <d v="2024-04-16T00:00:00"/>
    <n v="18.7"/>
  </r>
  <r>
    <s v="S1107"/>
    <s v="C1916"/>
    <x v="3"/>
    <n v="4"/>
    <n v="5.54"/>
    <s v="Suburbs"/>
    <d v="2024-04-17T00:00:00"/>
    <n v="22.16"/>
  </r>
  <r>
    <s v="S1108"/>
    <s v="C1307"/>
    <x v="5"/>
    <n v="5"/>
    <n v="4.2"/>
    <s v="Suburbs"/>
    <d v="2024-04-18T00:00:00"/>
    <n v="21"/>
  </r>
  <r>
    <s v="S1109"/>
    <s v="C1814"/>
    <x v="3"/>
    <n v="2"/>
    <n v="4.1900000000000004"/>
    <s v="Suburbs"/>
    <d v="2024-04-19T00:00:00"/>
    <n v="8.3800000000000008"/>
  </r>
  <r>
    <s v="S1110"/>
    <s v="C1805"/>
    <x v="5"/>
    <n v="4"/>
    <n v="4.6100000000000003"/>
    <s v="Uptown"/>
    <d v="2024-04-20T00:00:00"/>
    <n v="18.440000000000001"/>
  </r>
  <r>
    <s v="S1111"/>
    <s v="C1286"/>
    <x v="3"/>
    <n v="3"/>
    <n v="4.26"/>
    <s v="Suburbs"/>
    <d v="2024-04-21T00:00:00"/>
    <n v="12.78"/>
  </r>
  <r>
    <s v="S1112"/>
    <s v="C1489"/>
    <x v="0"/>
    <n v="1"/>
    <n v="2.99"/>
    <s v="Downtown"/>
    <d v="2024-04-22T00:00:00"/>
    <n v="2.99"/>
  </r>
  <r>
    <s v="S1113"/>
    <s v="C1274"/>
    <x v="1"/>
    <n v="4"/>
    <n v="3.08"/>
    <s v="Downtown"/>
    <d v="2024-04-23T00:00:00"/>
    <n v="12.32"/>
  </r>
  <r>
    <s v="S1114"/>
    <s v="C1024"/>
    <x v="1"/>
    <n v="1"/>
    <n v="2.77"/>
    <s v="Suburbs"/>
    <d v="2024-04-24T00:00:00"/>
    <n v="2.77"/>
  </r>
  <r>
    <s v="S1115"/>
    <s v="C1124"/>
    <x v="5"/>
    <n v="5"/>
    <n v="4.75"/>
    <s v="Suburbs"/>
    <d v="2024-04-25T00:00:00"/>
    <n v="23.75"/>
  </r>
  <r>
    <s v="S1116"/>
    <s v="C1753"/>
    <x v="3"/>
    <n v="5"/>
    <n v="3.24"/>
    <s v="Suburbs"/>
    <d v="2024-04-26T00:00:00"/>
    <n v="16.2"/>
  </r>
  <r>
    <s v="S1117"/>
    <s v="C1674"/>
    <x v="2"/>
    <n v="5"/>
    <n v="3.15"/>
    <s v="Suburbs"/>
    <d v="2024-04-27T00:00:00"/>
    <n v="15.75"/>
  </r>
  <r>
    <s v="S1118"/>
    <s v="C1987"/>
    <x v="4"/>
    <n v="5"/>
    <n v="3.77"/>
    <s v="Uptown"/>
    <d v="2024-04-28T00:00:00"/>
    <n v="18.850000000000001"/>
  </r>
  <r>
    <s v="S1119"/>
    <s v="C1982"/>
    <x v="4"/>
    <n v="5"/>
    <n v="5.01"/>
    <s v="Uptown"/>
    <d v="2024-04-29T00:00:00"/>
    <n v="25.05"/>
  </r>
  <r>
    <s v="S1120"/>
    <s v="C1141"/>
    <x v="1"/>
    <n v="2"/>
    <n v="2.91"/>
    <s v="Downtown"/>
    <d v="2024-04-30T00:00:00"/>
    <n v="5.82"/>
  </r>
  <r>
    <s v="S1121"/>
    <s v="C1710"/>
    <x v="3"/>
    <n v="1"/>
    <n v="3.31"/>
    <s v="Airport"/>
    <d v="2024-05-01T00:00:00"/>
    <n v="3.31"/>
  </r>
  <r>
    <s v="S1122"/>
    <s v="C1534"/>
    <x v="3"/>
    <n v="4"/>
    <n v="5.34"/>
    <s v="Downtown"/>
    <d v="2024-05-02T00:00:00"/>
    <n v="21.36"/>
  </r>
  <r>
    <s v="S1123"/>
    <s v="C1387"/>
    <x v="0"/>
    <n v="2"/>
    <n v="5.0199999999999996"/>
    <s v="Uptown"/>
    <d v="2024-05-03T00:00:00"/>
    <n v="10.039999999999999"/>
  </r>
  <r>
    <s v="S1124"/>
    <s v="C1684"/>
    <x v="4"/>
    <n v="2"/>
    <n v="4.1900000000000004"/>
    <s v="Downtown"/>
    <d v="2024-05-04T00:00:00"/>
    <n v="8.3800000000000008"/>
  </r>
  <r>
    <s v="S1125"/>
    <s v="C1506"/>
    <x v="2"/>
    <n v="2"/>
    <n v="4.18"/>
    <s v="Downtown"/>
    <d v="2024-05-05T00:00:00"/>
    <n v="8.36"/>
  </r>
  <r>
    <s v="S1126"/>
    <s v="C1931"/>
    <x v="1"/>
    <n v="2"/>
    <n v="3.24"/>
    <s v="Uptown"/>
    <d v="2024-05-06T00:00:00"/>
    <n v="6.48"/>
  </r>
  <r>
    <s v="S1127"/>
    <s v="C1856"/>
    <x v="0"/>
    <n v="2"/>
    <n v="3.06"/>
    <s v="Airport"/>
    <d v="2024-05-07T00:00:00"/>
    <n v="6.12"/>
  </r>
  <r>
    <s v="S1128"/>
    <s v="C1120"/>
    <x v="2"/>
    <n v="1"/>
    <n v="5.42"/>
    <s v="Uptown"/>
    <d v="2024-05-08T00:00:00"/>
    <n v="5.42"/>
  </r>
  <r>
    <s v="S1129"/>
    <s v="C1578"/>
    <x v="1"/>
    <n v="4"/>
    <n v="2.58"/>
    <s v="Downtown"/>
    <d v="2024-05-09T00:00:00"/>
    <n v="10.32"/>
  </r>
  <r>
    <s v="S1130"/>
    <s v="C1726"/>
    <x v="0"/>
    <n v="1"/>
    <n v="2.65"/>
    <s v="Uptown"/>
    <d v="2024-05-10T00:00:00"/>
    <n v="2.65"/>
  </r>
  <r>
    <s v="S1131"/>
    <s v="C1252"/>
    <x v="2"/>
    <n v="4"/>
    <n v="4.51"/>
    <s v="Airport"/>
    <d v="2024-05-11T00:00:00"/>
    <n v="18.04"/>
  </r>
  <r>
    <s v="S1132"/>
    <s v="C1677"/>
    <x v="1"/>
    <n v="2"/>
    <n v="3.06"/>
    <s v="Airport"/>
    <d v="2024-05-12T00:00:00"/>
    <n v="6.12"/>
  </r>
  <r>
    <s v="S1133"/>
    <s v="C1516"/>
    <x v="4"/>
    <n v="2"/>
    <n v="4.7"/>
    <s v="Uptown"/>
    <d v="2024-05-13T00:00:00"/>
    <n v="9.4"/>
  </r>
  <r>
    <s v="S1134"/>
    <s v="C1591"/>
    <x v="2"/>
    <n v="5"/>
    <n v="2.64"/>
    <s v="Uptown"/>
    <d v="2024-05-14T00:00:00"/>
    <n v="13.2"/>
  </r>
  <r>
    <s v="S1135"/>
    <s v="C1505"/>
    <x v="3"/>
    <n v="3"/>
    <n v="4.5"/>
    <s v="Uptown"/>
    <d v="2024-05-15T00:00:00"/>
    <n v="13.5"/>
  </r>
  <r>
    <s v="S1136"/>
    <s v="C1014"/>
    <x v="5"/>
    <n v="3"/>
    <n v="2.7"/>
    <s v="Suburbs"/>
    <d v="2024-05-16T00:00:00"/>
    <n v="8.1000000000000014"/>
  </r>
  <r>
    <s v="S1137"/>
    <s v="C1429"/>
    <x v="5"/>
    <n v="1"/>
    <n v="3.4"/>
    <s v="Downtown"/>
    <d v="2024-05-17T00:00:00"/>
    <n v="3.4"/>
  </r>
  <r>
    <s v="S1138"/>
    <s v="C1474"/>
    <x v="3"/>
    <n v="1"/>
    <n v="3.13"/>
    <s v="Downtown"/>
    <d v="2024-05-18T00:00:00"/>
    <n v="3.13"/>
  </r>
  <r>
    <s v="S1139"/>
    <s v="C1550"/>
    <x v="2"/>
    <n v="4"/>
    <n v="5.85"/>
    <s v="Airport"/>
    <d v="2024-05-19T00:00:00"/>
    <n v="23.4"/>
  </r>
  <r>
    <s v="S1140"/>
    <s v="C1393"/>
    <x v="3"/>
    <n v="5"/>
    <n v="4.5999999999999996"/>
    <s v="Downtown"/>
    <d v="2024-05-20T00:00:00"/>
    <n v="23"/>
  </r>
  <r>
    <s v="S1141"/>
    <s v="C1676"/>
    <x v="5"/>
    <n v="4"/>
    <n v="4.47"/>
    <s v="Suburbs"/>
    <d v="2024-05-21T00:00:00"/>
    <n v="17.88"/>
  </r>
  <r>
    <s v="S1142"/>
    <s v="C1846"/>
    <x v="5"/>
    <n v="5"/>
    <n v="2.57"/>
    <s v="Airport"/>
    <d v="2024-05-22T00:00:00"/>
    <n v="12.85"/>
  </r>
  <r>
    <s v="S1143"/>
    <s v="C1165"/>
    <x v="2"/>
    <n v="3"/>
    <n v="5.0199999999999996"/>
    <s v="Uptown"/>
    <d v="2024-05-23T00:00:00"/>
    <n v="15.06"/>
  </r>
  <r>
    <s v="S1144"/>
    <s v="C1348"/>
    <x v="5"/>
    <n v="3"/>
    <n v="4.82"/>
    <s v="Uptown"/>
    <d v="2024-05-24T00:00:00"/>
    <n v="14.46"/>
  </r>
  <r>
    <s v="S1145"/>
    <s v="C1639"/>
    <x v="4"/>
    <n v="5"/>
    <n v="3.49"/>
    <s v="Airport"/>
    <d v="2024-05-25T00:00:00"/>
    <n v="17.45"/>
  </r>
  <r>
    <s v="S1146"/>
    <s v="C1567"/>
    <x v="3"/>
    <n v="4"/>
    <n v="2.8"/>
    <s v="Airport"/>
    <d v="2024-05-26T00:00:00"/>
    <n v="11.2"/>
  </r>
  <r>
    <s v="S1147"/>
    <s v="C1639"/>
    <x v="4"/>
    <n v="1"/>
    <n v="4.07"/>
    <s v="Airport"/>
    <d v="2024-05-27T00:00:00"/>
    <n v="4.07"/>
  </r>
  <r>
    <s v="S1148"/>
    <s v="C1404"/>
    <x v="4"/>
    <n v="5"/>
    <n v="5.97"/>
    <s v="Suburbs"/>
    <d v="2024-05-28T00:00:00"/>
    <n v="29.85"/>
  </r>
  <r>
    <s v="S1149"/>
    <s v="C1281"/>
    <x v="2"/>
    <n v="5"/>
    <n v="5.54"/>
    <s v="Uptown"/>
    <d v="2024-05-29T00:00:00"/>
    <n v="27.7"/>
  </r>
  <r>
    <s v="S1150"/>
    <s v="C1574"/>
    <x v="3"/>
    <n v="5"/>
    <n v="3.1"/>
    <s v="Suburbs"/>
    <d v="2024-05-30T00:00:00"/>
    <n v="15.5"/>
  </r>
  <r>
    <s v="S1151"/>
    <s v="C1635"/>
    <x v="2"/>
    <n v="4"/>
    <n v="5.41"/>
    <s v="Uptown"/>
    <d v="2024-05-31T00:00:00"/>
    <n v="21.64"/>
  </r>
  <r>
    <s v="S1152"/>
    <s v="C1227"/>
    <x v="5"/>
    <n v="1"/>
    <n v="4.5999999999999996"/>
    <s v="Airport"/>
    <d v="2024-06-01T00:00:00"/>
    <n v="4.5999999999999996"/>
  </r>
  <r>
    <s v="S1153"/>
    <s v="C1915"/>
    <x v="1"/>
    <n v="4"/>
    <n v="5.28"/>
    <s v="Suburbs"/>
    <d v="2024-06-02T00:00:00"/>
    <n v="21.12"/>
  </r>
  <r>
    <s v="S1154"/>
    <s v="C1948"/>
    <x v="2"/>
    <n v="2"/>
    <n v="5.37"/>
    <s v="Downtown"/>
    <d v="2024-06-03T00:00:00"/>
    <n v="10.74"/>
  </r>
  <r>
    <s v="S1155"/>
    <s v="C1165"/>
    <x v="2"/>
    <n v="2"/>
    <n v="3.14"/>
    <s v="Uptown"/>
    <d v="2024-06-04T00:00:00"/>
    <n v="6.28"/>
  </r>
  <r>
    <s v="S1156"/>
    <s v="C1186"/>
    <x v="1"/>
    <n v="5"/>
    <n v="4.8099999999999996"/>
    <s v="Airport"/>
    <d v="2024-06-05T00:00:00"/>
    <n v="24.05"/>
  </r>
  <r>
    <s v="S1157"/>
    <s v="C1342"/>
    <x v="5"/>
    <n v="5"/>
    <n v="3.43"/>
    <s v="Airport"/>
    <d v="2024-06-06T00:00:00"/>
    <n v="17.149999999999999"/>
  </r>
  <r>
    <s v="S1158"/>
    <s v="C1390"/>
    <x v="3"/>
    <n v="5"/>
    <n v="5.03"/>
    <s v="Suburbs"/>
    <d v="2024-06-07T00:00:00"/>
    <n v="25.15"/>
  </r>
  <r>
    <s v="S1159"/>
    <s v="C1823"/>
    <x v="0"/>
    <n v="1"/>
    <n v="3.7"/>
    <s v="Downtown"/>
    <d v="2024-06-08T00:00:00"/>
    <n v="3.7"/>
  </r>
  <r>
    <s v="S1160"/>
    <s v="C1840"/>
    <x v="1"/>
    <n v="1"/>
    <n v="4.09"/>
    <s v="Downtown"/>
    <d v="2024-06-09T00:00:00"/>
    <n v="4.09"/>
  </r>
  <r>
    <s v="S1161"/>
    <s v="C1659"/>
    <x v="0"/>
    <n v="5"/>
    <n v="4.57"/>
    <s v="Uptown"/>
    <d v="2024-06-10T00:00:00"/>
    <n v="22.85"/>
  </r>
  <r>
    <s v="S1162"/>
    <s v="C1101"/>
    <x v="5"/>
    <n v="1"/>
    <n v="3.3"/>
    <s v="Uptown"/>
    <d v="2024-06-11T00:00:00"/>
    <n v="3.3"/>
  </r>
  <r>
    <s v="S1163"/>
    <s v="C1938"/>
    <x v="2"/>
    <n v="3"/>
    <n v="3.85"/>
    <s v="Uptown"/>
    <d v="2024-06-12T00:00:00"/>
    <n v="11.55"/>
  </r>
  <r>
    <s v="S1164"/>
    <s v="C1582"/>
    <x v="2"/>
    <n v="5"/>
    <n v="2.88"/>
    <s v="Suburbs"/>
    <d v="2024-06-13T00:00:00"/>
    <n v="14.4"/>
  </r>
  <r>
    <s v="S1165"/>
    <s v="C1127"/>
    <x v="5"/>
    <n v="3"/>
    <n v="3.21"/>
    <s v="Airport"/>
    <d v="2024-06-14T00:00:00"/>
    <n v="9.629999999999999"/>
  </r>
  <r>
    <s v="S1166"/>
    <s v="C1006"/>
    <x v="3"/>
    <n v="4"/>
    <n v="5.51"/>
    <s v="Suburbs"/>
    <d v="2024-06-15T00:00:00"/>
    <n v="22.04"/>
  </r>
  <r>
    <s v="S1167"/>
    <s v="C1559"/>
    <x v="3"/>
    <n v="3"/>
    <n v="4.2699999999999996"/>
    <s v="Airport"/>
    <d v="2024-06-16T00:00:00"/>
    <n v="12.81"/>
  </r>
  <r>
    <s v="S1168"/>
    <s v="C1947"/>
    <x v="4"/>
    <n v="4"/>
    <n v="3.97"/>
    <s v="Airport"/>
    <d v="2024-06-17T00:00:00"/>
    <n v="15.88"/>
  </r>
  <r>
    <s v="S1169"/>
    <s v="C1425"/>
    <x v="5"/>
    <n v="4"/>
    <n v="3.02"/>
    <s v="Airport"/>
    <d v="2024-06-18T00:00:00"/>
    <n v="12.08"/>
  </r>
  <r>
    <s v="S1170"/>
    <s v="C1627"/>
    <x v="5"/>
    <n v="5"/>
    <n v="2.84"/>
    <s v="Downtown"/>
    <d v="2024-06-19T00:00:00"/>
    <n v="14.2"/>
  </r>
  <r>
    <s v="S1171"/>
    <s v="C1239"/>
    <x v="4"/>
    <n v="5"/>
    <n v="4.17"/>
    <s v="Suburbs"/>
    <d v="2024-06-20T00:00:00"/>
    <n v="20.85"/>
  </r>
  <r>
    <s v="S1172"/>
    <s v="C1845"/>
    <x v="5"/>
    <n v="4"/>
    <n v="4.6500000000000004"/>
    <s v="Suburbs"/>
    <d v="2024-06-21T00:00:00"/>
    <n v="18.600000000000001"/>
  </r>
  <r>
    <s v="S1173"/>
    <s v="C1702"/>
    <x v="5"/>
    <n v="1"/>
    <n v="2.64"/>
    <s v="Suburbs"/>
    <d v="2024-06-22T00:00:00"/>
    <n v="2.64"/>
  </r>
  <r>
    <s v="S1174"/>
    <s v="C1803"/>
    <x v="4"/>
    <n v="2"/>
    <n v="5.24"/>
    <s v="Downtown"/>
    <d v="2024-06-23T00:00:00"/>
    <n v="10.48"/>
  </r>
  <r>
    <s v="S1175"/>
    <s v="C1227"/>
    <x v="5"/>
    <n v="3"/>
    <n v="4.26"/>
    <s v="Downtown"/>
    <d v="2024-06-24T00:00:00"/>
    <n v="12.78"/>
  </r>
  <r>
    <s v="S1176"/>
    <s v="C1325"/>
    <x v="5"/>
    <n v="4"/>
    <n v="2.91"/>
    <s v="Airport"/>
    <d v="2024-06-25T00:00:00"/>
    <n v="11.64"/>
  </r>
  <r>
    <s v="S1177"/>
    <s v="C1308"/>
    <x v="2"/>
    <n v="2"/>
    <n v="4.1900000000000004"/>
    <s v="Downtown"/>
    <d v="2024-06-26T00:00:00"/>
    <n v="8.3800000000000008"/>
  </r>
  <r>
    <s v="S1178"/>
    <s v="C1698"/>
    <x v="0"/>
    <n v="5"/>
    <n v="2.96"/>
    <s v="Uptown"/>
    <d v="2024-06-27T00:00:00"/>
    <n v="14.8"/>
  </r>
  <r>
    <s v="S1179"/>
    <s v="C1376"/>
    <x v="3"/>
    <n v="5"/>
    <n v="4.6100000000000003"/>
    <s v="Uptown"/>
    <d v="2024-06-28T00:00:00"/>
    <n v="23.05"/>
  </r>
  <r>
    <s v="S1180"/>
    <s v="C1977"/>
    <x v="0"/>
    <n v="4"/>
    <n v="5.4"/>
    <s v="Uptown"/>
    <d v="2024-06-29T00:00:00"/>
    <n v="21.6"/>
  </r>
  <r>
    <s v="S1181"/>
    <s v="C1767"/>
    <x v="2"/>
    <n v="1"/>
    <n v="5.64"/>
    <s v="Suburbs"/>
    <d v="2024-06-30T00:00:00"/>
    <n v="5.64"/>
  </r>
  <r>
    <s v="S1182"/>
    <s v="C1053"/>
    <x v="1"/>
    <n v="4"/>
    <n v="5.21"/>
    <s v="Uptown"/>
    <d v="2024-07-01T00:00:00"/>
    <n v="20.84"/>
  </r>
  <r>
    <s v="S1183"/>
    <s v="C1562"/>
    <x v="0"/>
    <n v="3"/>
    <n v="4.7699999999999996"/>
    <s v="Downtown"/>
    <d v="2024-07-02T00:00:00"/>
    <n v="14.31"/>
  </r>
  <r>
    <s v="S1184"/>
    <s v="C1914"/>
    <x v="1"/>
    <n v="2"/>
    <n v="4.33"/>
    <s v="Suburbs"/>
    <d v="2024-07-03T00:00:00"/>
    <n v="8.66"/>
  </r>
  <r>
    <s v="S1185"/>
    <s v="C1490"/>
    <x v="2"/>
    <n v="1"/>
    <n v="3.8"/>
    <s v="Suburbs"/>
    <d v="2024-07-04T00:00:00"/>
    <n v="3.8"/>
  </r>
  <r>
    <s v="S1186"/>
    <s v="C1689"/>
    <x v="3"/>
    <n v="4"/>
    <n v="2.65"/>
    <s v="Uptown"/>
    <d v="2024-07-05T00:00:00"/>
    <n v="10.6"/>
  </r>
  <r>
    <s v="S1187"/>
    <s v="C1889"/>
    <x v="1"/>
    <n v="3"/>
    <n v="4.3499999999999996"/>
    <s v="Airport"/>
    <d v="2024-07-06T00:00:00"/>
    <n v="13.05"/>
  </r>
  <r>
    <s v="S1188"/>
    <s v="C1709"/>
    <x v="2"/>
    <n v="3"/>
    <n v="3.3"/>
    <s v="Airport"/>
    <d v="2024-07-07T00:00:00"/>
    <n v="9.8999999999999986"/>
  </r>
  <r>
    <s v="S1189"/>
    <s v="C1360"/>
    <x v="5"/>
    <n v="1"/>
    <n v="5.31"/>
    <s v="Downtown"/>
    <d v="2024-07-08T00:00:00"/>
    <n v="5.31"/>
  </r>
  <r>
    <s v="S1190"/>
    <s v="C1029"/>
    <x v="3"/>
    <n v="3"/>
    <n v="5.26"/>
    <s v="Uptown"/>
    <d v="2024-07-09T00:00:00"/>
    <n v="15.78"/>
  </r>
  <r>
    <s v="S1191"/>
    <s v="C1002"/>
    <x v="4"/>
    <n v="3"/>
    <n v="3.83"/>
    <s v="Downtown"/>
    <d v="2024-07-10T00:00:00"/>
    <n v="11.49"/>
  </r>
  <r>
    <s v="S1192"/>
    <s v="C1250"/>
    <x v="5"/>
    <n v="3"/>
    <n v="4.5599999999999996"/>
    <s v="Airport"/>
    <d v="2024-07-11T00:00:00"/>
    <n v="13.68"/>
  </r>
  <r>
    <s v="S1193"/>
    <s v="C1359"/>
    <x v="3"/>
    <n v="3"/>
    <n v="5.09"/>
    <s v="Airport"/>
    <d v="2024-07-12T00:00:00"/>
    <n v="15.27"/>
  </r>
  <r>
    <s v="S1194"/>
    <s v="C1385"/>
    <x v="3"/>
    <n v="4"/>
    <n v="5.17"/>
    <s v="Uptown"/>
    <d v="2024-07-13T00:00:00"/>
    <n v="20.68"/>
  </r>
  <r>
    <s v="S1195"/>
    <s v="C1822"/>
    <x v="0"/>
    <n v="1"/>
    <n v="4.9400000000000004"/>
    <s v="Airport"/>
    <d v="2024-07-14T00:00:00"/>
    <n v="4.9400000000000004"/>
  </r>
  <r>
    <s v="S1196"/>
    <s v="C1125"/>
    <x v="3"/>
    <n v="2"/>
    <n v="2.84"/>
    <s v="Airport"/>
    <d v="2024-07-15T00:00:00"/>
    <n v="5.68"/>
  </r>
  <r>
    <s v="S1197"/>
    <s v="C1520"/>
    <x v="0"/>
    <n v="2"/>
    <n v="2.97"/>
    <s v="Airport"/>
    <d v="2024-07-16T00:00:00"/>
    <n v="5.94"/>
  </r>
  <r>
    <s v="S1198"/>
    <s v="C1640"/>
    <x v="1"/>
    <n v="3"/>
    <n v="4.17"/>
    <s v="Uptown"/>
    <d v="2024-07-17T00:00:00"/>
    <n v="12.51"/>
  </r>
  <r>
    <s v="S1199"/>
    <s v="C1204"/>
    <x v="3"/>
    <n v="4"/>
    <n v="3.31"/>
    <s v="Uptown"/>
    <d v="2024-07-18T00:00:00"/>
    <n v="13.24"/>
  </r>
  <r>
    <s v="S1200"/>
    <s v="C1801"/>
    <x v="1"/>
    <n v="3"/>
    <n v="5.51"/>
    <s v="Airport"/>
    <d v="2024-07-19T00:00:00"/>
    <n v="16.53"/>
  </r>
  <r>
    <s v="S1201"/>
    <s v="C1981"/>
    <x v="3"/>
    <n v="3"/>
    <n v="3.49"/>
    <s v="Airport"/>
    <d v="2024-07-20T00:00:00"/>
    <n v="10.47"/>
  </r>
  <r>
    <s v="S1202"/>
    <s v="C1447"/>
    <x v="0"/>
    <n v="4"/>
    <n v="5.57"/>
    <s v="Suburbs"/>
    <d v="2024-07-21T00:00:00"/>
    <n v="22.28"/>
  </r>
  <r>
    <s v="S1203"/>
    <s v="C1082"/>
    <x v="4"/>
    <n v="5"/>
    <n v="3.93"/>
    <s v="Uptown"/>
    <d v="2024-07-22T00:00:00"/>
    <n v="19.649999999999999"/>
  </r>
  <r>
    <s v="S1204"/>
    <s v="C1181"/>
    <x v="5"/>
    <n v="1"/>
    <n v="3.16"/>
    <s v="Downtown"/>
    <d v="2024-07-23T00:00:00"/>
    <n v="3.16"/>
  </r>
  <r>
    <s v="S1205"/>
    <s v="C1368"/>
    <x v="3"/>
    <n v="2"/>
    <n v="4.9800000000000004"/>
    <s v="Downtown"/>
    <d v="2024-07-24T00:00:00"/>
    <n v="9.9600000000000009"/>
  </r>
  <r>
    <s v="S1206"/>
    <s v="C1769"/>
    <x v="2"/>
    <n v="4"/>
    <n v="5.26"/>
    <s v="Airport"/>
    <d v="2024-07-25T00:00:00"/>
    <n v="21.04"/>
  </r>
  <r>
    <s v="S1207"/>
    <s v="C1107"/>
    <x v="5"/>
    <n v="2"/>
    <n v="4.5199999999999996"/>
    <s v="Airport"/>
    <d v="2024-07-26T00:00:00"/>
    <n v="9.0399999999999991"/>
  </r>
  <r>
    <s v="S1208"/>
    <s v="C1678"/>
    <x v="0"/>
    <n v="4"/>
    <n v="2.91"/>
    <s v="Suburbs"/>
    <d v="2024-07-27T00:00:00"/>
    <n v="11.64"/>
  </r>
  <r>
    <s v="S1209"/>
    <s v="C1821"/>
    <x v="4"/>
    <n v="4"/>
    <n v="2.5299999999999998"/>
    <s v="Suburbs"/>
    <d v="2024-07-28T00:00:00"/>
    <n v="10.119999999999999"/>
  </r>
  <r>
    <s v="S1210"/>
    <s v="C1680"/>
    <x v="4"/>
    <n v="5"/>
    <n v="4.79"/>
    <s v="Uptown"/>
    <d v="2024-07-29T00:00:00"/>
    <n v="23.95"/>
  </r>
  <r>
    <s v="S1211"/>
    <s v="C1891"/>
    <x v="2"/>
    <n v="3"/>
    <n v="4.91"/>
    <s v="Downtown"/>
    <d v="2024-07-30T00:00:00"/>
    <n v="14.73"/>
  </r>
  <r>
    <s v="S1212"/>
    <s v="C1697"/>
    <x v="1"/>
    <n v="1"/>
    <n v="3.61"/>
    <s v="Suburbs"/>
    <d v="2024-07-31T00:00:00"/>
    <n v="3.61"/>
  </r>
  <r>
    <s v="S1213"/>
    <s v="C1472"/>
    <x v="0"/>
    <n v="5"/>
    <n v="3.77"/>
    <s v="Downtown"/>
    <d v="2024-08-01T00:00:00"/>
    <n v="18.850000000000001"/>
  </r>
  <r>
    <s v="S1214"/>
    <s v="C1922"/>
    <x v="5"/>
    <n v="2"/>
    <n v="3.04"/>
    <s v="Suburbs"/>
    <d v="2024-08-02T00:00:00"/>
    <n v="6.08"/>
  </r>
  <r>
    <s v="S1215"/>
    <s v="C1773"/>
    <x v="1"/>
    <n v="1"/>
    <n v="4.78"/>
    <s v="Airport"/>
    <d v="2024-08-03T00:00:00"/>
    <n v="4.78"/>
  </r>
  <r>
    <s v="S1216"/>
    <s v="C1169"/>
    <x v="1"/>
    <n v="3"/>
    <n v="3.39"/>
    <s v="Suburbs"/>
    <d v="2024-08-04T00:00:00"/>
    <n v="10.17"/>
  </r>
  <r>
    <s v="S1217"/>
    <s v="C1691"/>
    <x v="0"/>
    <n v="5"/>
    <n v="5.49"/>
    <s v="Suburbs"/>
    <d v="2024-08-05T00:00:00"/>
    <n v="27.45"/>
  </r>
  <r>
    <s v="S1218"/>
    <s v="C1782"/>
    <x v="5"/>
    <n v="4"/>
    <n v="3.98"/>
    <s v="Uptown"/>
    <d v="2024-08-06T00:00:00"/>
    <n v="15.92"/>
  </r>
  <r>
    <s v="S1219"/>
    <s v="C1025"/>
    <x v="0"/>
    <n v="2"/>
    <n v="3.78"/>
    <s v="Airport"/>
    <d v="2024-08-07T00:00:00"/>
    <n v="7.56"/>
  </r>
  <r>
    <s v="S1220"/>
    <s v="C1443"/>
    <x v="2"/>
    <n v="5"/>
    <n v="3.46"/>
    <s v="Airport"/>
    <d v="2024-08-08T00:00:00"/>
    <n v="17.3"/>
  </r>
  <r>
    <s v="S1221"/>
    <s v="C1281"/>
    <x v="2"/>
    <n v="5"/>
    <n v="4.88"/>
    <s v="Uptown"/>
    <d v="2024-08-09T00:00:00"/>
    <n v="24.4"/>
  </r>
  <r>
    <s v="S1222"/>
    <s v="C1821"/>
    <x v="4"/>
    <n v="1"/>
    <n v="5.14"/>
    <s v="Downtown"/>
    <d v="2024-08-10T00:00:00"/>
    <n v="5.14"/>
  </r>
  <r>
    <s v="S1223"/>
    <s v="C1058"/>
    <x v="3"/>
    <n v="2"/>
    <n v="3.95"/>
    <s v="Airport"/>
    <d v="2024-08-11T00:00:00"/>
    <n v="7.9"/>
  </r>
  <r>
    <s v="S1224"/>
    <s v="C1210"/>
    <x v="4"/>
    <n v="2"/>
    <n v="5.24"/>
    <s v="Airport"/>
    <d v="2024-08-12T00:00:00"/>
    <n v="10.48"/>
  </r>
  <r>
    <s v="S1225"/>
    <s v="C1502"/>
    <x v="1"/>
    <n v="2"/>
    <n v="4.1900000000000004"/>
    <s v="Uptown"/>
    <d v="2024-08-13T00:00:00"/>
    <n v="8.3800000000000008"/>
  </r>
  <r>
    <s v="S1226"/>
    <s v="C1653"/>
    <x v="4"/>
    <n v="1"/>
    <n v="3.8"/>
    <s v="Downtown"/>
    <d v="2024-08-14T00:00:00"/>
    <n v="3.8"/>
  </r>
  <r>
    <s v="S1227"/>
    <s v="C1991"/>
    <x v="3"/>
    <n v="2"/>
    <n v="4.4400000000000004"/>
    <s v="Airport"/>
    <d v="2024-08-15T00:00:00"/>
    <n v="8.8800000000000008"/>
  </r>
  <r>
    <s v="S1228"/>
    <s v="C1193"/>
    <x v="4"/>
    <n v="1"/>
    <n v="3.39"/>
    <s v="Uptown"/>
    <d v="2024-08-16T00:00:00"/>
    <n v="3.39"/>
  </r>
  <r>
    <s v="S1229"/>
    <s v="C1541"/>
    <x v="5"/>
    <n v="4"/>
    <n v="3.57"/>
    <s v="Airport"/>
    <d v="2024-08-17T00:00:00"/>
    <n v="14.28"/>
  </r>
  <r>
    <s v="S1230"/>
    <s v="C1281"/>
    <x v="2"/>
    <n v="1"/>
    <n v="3.71"/>
    <s v="Suburbs"/>
    <d v="2024-08-18T00:00:00"/>
    <n v="3.71"/>
  </r>
  <r>
    <s v="S1231"/>
    <s v="C1055"/>
    <x v="3"/>
    <n v="3"/>
    <n v="4.97"/>
    <s v="Downtown"/>
    <d v="2024-08-19T00:00:00"/>
    <n v="14.91"/>
  </r>
  <r>
    <s v="S1232"/>
    <s v="C1457"/>
    <x v="2"/>
    <n v="2"/>
    <n v="5.08"/>
    <s v="Suburbs"/>
    <d v="2024-08-20T00:00:00"/>
    <n v="10.16"/>
  </r>
  <r>
    <s v="S1233"/>
    <s v="C1570"/>
    <x v="2"/>
    <n v="3"/>
    <n v="5.49"/>
    <s v="Downtown"/>
    <d v="2024-08-21T00:00:00"/>
    <n v="16.47"/>
  </r>
  <r>
    <s v="S1234"/>
    <s v="C1648"/>
    <x v="2"/>
    <n v="3"/>
    <n v="4.8099999999999996"/>
    <s v="Uptown"/>
    <d v="2024-08-22T00:00:00"/>
    <n v="14.43"/>
  </r>
  <r>
    <s v="S1235"/>
    <s v="C1673"/>
    <x v="0"/>
    <n v="4"/>
    <n v="5.12"/>
    <s v="Airport"/>
    <d v="2024-08-23T00:00:00"/>
    <n v="20.48"/>
  </r>
  <r>
    <s v="S1236"/>
    <s v="C1047"/>
    <x v="3"/>
    <n v="5"/>
    <n v="4.0599999999999996"/>
    <s v="Airport"/>
    <d v="2024-08-24T00:00:00"/>
    <n v="20.3"/>
  </r>
  <r>
    <s v="S1237"/>
    <s v="C1437"/>
    <x v="1"/>
    <n v="4"/>
    <n v="4.95"/>
    <s v="Uptown"/>
    <d v="2024-08-25T00:00:00"/>
    <n v="19.8"/>
  </r>
  <r>
    <s v="S1238"/>
    <s v="C1376"/>
    <x v="3"/>
    <n v="1"/>
    <n v="3.07"/>
    <s v="Airport"/>
    <d v="2024-08-26T00:00:00"/>
    <n v="3.07"/>
  </r>
  <r>
    <s v="S1239"/>
    <s v="C1854"/>
    <x v="1"/>
    <n v="1"/>
    <n v="3.25"/>
    <s v="Suburbs"/>
    <d v="2024-08-27T00:00:00"/>
    <n v="3.25"/>
  </r>
  <r>
    <s v="S1240"/>
    <s v="C1912"/>
    <x v="3"/>
    <n v="2"/>
    <n v="3.9"/>
    <s v="Uptown"/>
    <d v="2024-08-28T00:00:00"/>
    <n v="7.8"/>
  </r>
  <r>
    <s v="S1241"/>
    <s v="C1071"/>
    <x v="3"/>
    <n v="3"/>
    <n v="3.68"/>
    <s v="Suburbs"/>
    <d v="2024-08-29T00:00:00"/>
    <n v="11.04"/>
  </r>
  <r>
    <s v="S1242"/>
    <s v="C1807"/>
    <x v="2"/>
    <n v="4"/>
    <n v="4.43"/>
    <s v="Downtown"/>
    <d v="2024-08-30T00:00:00"/>
    <n v="17.72"/>
  </r>
  <r>
    <s v="S1243"/>
    <s v="C1271"/>
    <x v="1"/>
    <n v="5"/>
    <n v="4.9400000000000004"/>
    <s v="Airport"/>
    <d v="2024-08-31T00:00:00"/>
    <n v="24.7"/>
  </r>
  <r>
    <s v="S1244"/>
    <s v="C1927"/>
    <x v="4"/>
    <n v="4"/>
    <n v="4.97"/>
    <s v="Suburbs"/>
    <d v="2024-09-01T00:00:00"/>
    <n v="19.88"/>
  </r>
  <r>
    <s v="S1245"/>
    <s v="C1257"/>
    <x v="1"/>
    <n v="2"/>
    <n v="3.06"/>
    <s v="Airport"/>
    <d v="2024-09-02T00:00:00"/>
    <n v="6.12"/>
  </r>
  <r>
    <s v="S1246"/>
    <s v="C1147"/>
    <x v="1"/>
    <n v="4"/>
    <n v="5.88"/>
    <s v="Downtown"/>
    <d v="2024-09-03T00:00:00"/>
    <n v="23.52"/>
  </r>
  <r>
    <s v="S1247"/>
    <s v="C1849"/>
    <x v="3"/>
    <n v="5"/>
    <n v="2.52"/>
    <s v="Airport"/>
    <d v="2024-09-04T00:00:00"/>
    <n v="12.6"/>
  </r>
  <r>
    <s v="S1248"/>
    <s v="C1233"/>
    <x v="1"/>
    <n v="5"/>
    <n v="2.82"/>
    <s v="Downtown"/>
    <d v="2024-09-05T00:00:00"/>
    <n v="14.1"/>
  </r>
  <r>
    <s v="S1249"/>
    <s v="C1761"/>
    <x v="3"/>
    <n v="3"/>
    <n v="3.01"/>
    <s v="Uptown"/>
    <d v="2024-09-06T00:00:00"/>
    <n v="9.0299999999999994"/>
  </r>
  <r>
    <s v="S1250"/>
    <s v="C1450"/>
    <x v="4"/>
    <n v="3"/>
    <n v="5.74"/>
    <s v="Airport"/>
    <d v="2024-09-07T00:00:00"/>
    <n v="17.22"/>
  </r>
  <r>
    <s v="S1251"/>
    <s v="C1580"/>
    <x v="0"/>
    <n v="2"/>
    <n v="4.0199999999999996"/>
    <s v="Uptown"/>
    <d v="2024-09-08T00:00:00"/>
    <n v="8.0399999999999991"/>
  </r>
  <r>
    <s v="S1252"/>
    <s v="C1490"/>
    <x v="2"/>
    <n v="3"/>
    <n v="2.72"/>
    <s v="Downtown"/>
    <d v="2024-09-09T00:00:00"/>
    <n v="8.16"/>
  </r>
  <r>
    <s v="S1253"/>
    <s v="C1425"/>
    <x v="5"/>
    <n v="1"/>
    <n v="3.28"/>
    <s v="Uptown"/>
    <d v="2024-09-10T00:00:00"/>
    <n v="3.28"/>
  </r>
  <r>
    <s v="S1254"/>
    <s v="C1678"/>
    <x v="0"/>
    <n v="3"/>
    <n v="2.78"/>
    <s v="Suburbs"/>
    <d v="2024-09-11T00:00:00"/>
    <n v="8.34"/>
  </r>
  <r>
    <s v="S1255"/>
    <s v="C1147"/>
    <x v="1"/>
    <n v="1"/>
    <n v="2.63"/>
    <s v="Uptown"/>
    <d v="2024-09-12T00:00:00"/>
    <n v="2.63"/>
  </r>
  <r>
    <s v="S1256"/>
    <s v="C1752"/>
    <x v="4"/>
    <n v="4"/>
    <n v="3.85"/>
    <s v="Suburbs"/>
    <d v="2024-09-13T00:00:00"/>
    <n v="15.4"/>
  </r>
  <r>
    <s v="S1257"/>
    <s v="C1918"/>
    <x v="2"/>
    <n v="1"/>
    <n v="5.95"/>
    <s v="Downtown"/>
    <d v="2024-09-14T00:00:00"/>
    <n v="5.95"/>
  </r>
  <r>
    <s v="S1258"/>
    <s v="C1499"/>
    <x v="4"/>
    <n v="2"/>
    <n v="4.6500000000000004"/>
    <s v="Downtown"/>
    <d v="2024-09-15T00:00:00"/>
    <n v="9.3000000000000007"/>
  </r>
  <r>
    <s v="S1259"/>
    <s v="C1248"/>
    <x v="2"/>
    <n v="5"/>
    <n v="4.32"/>
    <s v="Airport"/>
    <d v="2024-09-16T00:00:00"/>
    <n v="21.6"/>
  </r>
  <r>
    <s v="S1260"/>
    <s v="C1042"/>
    <x v="2"/>
    <n v="2"/>
    <n v="4.99"/>
    <s v="Suburbs"/>
    <d v="2024-09-17T00:00:00"/>
    <n v="9.98"/>
  </r>
  <r>
    <s v="S1261"/>
    <s v="C1246"/>
    <x v="2"/>
    <n v="2"/>
    <n v="4.59"/>
    <s v="Airport"/>
    <d v="2024-09-18T00:00:00"/>
    <n v="9.18"/>
  </r>
  <r>
    <s v="S1262"/>
    <s v="C1728"/>
    <x v="4"/>
    <n v="2"/>
    <n v="5.81"/>
    <s v="Airport"/>
    <d v="2024-09-19T00:00:00"/>
    <n v="11.62"/>
  </r>
  <r>
    <s v="S1263"/>
    <s v="C1418"/>
    <x v="1"/>
    <n v="2"/>
    <n v="5.37"/>
    <s v="Downtown"/>
    <d v="2024-09-20T00:00:00"/>
    <n v="10.74"/>
  </r>
  <r>
    <s v="S1264"/>
    <s v="C1581"/>
    <x v="2"/>
    <n v="3"/>
    <n v="4.74"/>
    <s v="Uptown"/>
    <d v="2024-09-21T00:00:00"/>
    <n v="14.22"/>
  </r>
  <r>
    <s v="S1265"/>
    <s v="C1681"/>
    <x v="4"/>
    <n v="4"/>
    <n v="4.04"/>
    <s v="Downtown"/>
    <d v="2024-09-22T00:00:00"/>
    <n v="16.16"/>
  </r>
  <r>
    <s v="S1266"/>
    <s v="C1615"/>
    <x v="5"/>
    <n v="5"/>
    <n v="3.21"/>
    <s v="Downtown"/>
    <d v="2024-09-23T00:00:00"/>
    <n v="16.05"/>
  </r>
  <r>
    <s v="S1267"/>
    <s v="C1528"/>
    <x v="5"/>
    <n v="1"/>
    <n v="4.8"/>
    <s v="Uptown"/>
    <d v="2024-09-24T00:00:00"/>
    <n v="4.8"/>
  </r>
  <r>
    <s v="S1268"/>
    <s v="C1281"/>
    <x v="2"/>
    <n v="1"/>
    <n v="5.31"/>
    <s v="Suburbs"/>
    <d v="2024-09-25T00:00:00"/>
    <n v="5.31"/>
  </r>
  <r>
    <s v="S1269"/>
    <s v="C1096"/>
    <x v="3"/>
    <n v="4"/>
    <n v="3.5"/>
    <s v="Suburbs"/>
    <d v="2024-09-26T00:00:00"/>
    <n v="14"/>
  </r>
  <r>
    <s v="S1270"/>
    <s v="C1298"/>
    <x v="4"/>
    <n v="2"/>
    <n v="2.62"/>
    <s v="Uptown"/>
    <d v="2024-09-27T00:00:00"/>
    <n v="5.24"/>
  </r>
  <r>
    <s v="S1271"/>
    <s v="C1198"/>
    <x v="1"/>
    <n v="2"/>
    <n v="4.5999999999999996"/>
    <s v="Uptown"/>
    <d v="2024-09-28T00:00:00"/>
    <n v="9.1999999999999993"/>
  </r>
  <r>
    <s v="S1272"/>
    <s v="C1701"/>
    <x v="4"/>
    <n v="5"/>
    <n v="4.3099999999999996"/>
    <s v="Airport"/>
    <d v="2024-09-29T00:00:00"/>
    <n v="21.55"/>
  </r>
  <r>
    <s v="S1273"/>
    <s v="C1351"/>
    <x v="5"/>
    <n v="1"/>
    <n v="3.31"/>
    <s v="Uptown"/>
    <d v="2024-09-30T00:00:00"/>
    <n v="3.31"/>
  </r>
  <r>
    <s v="S1274"/>
    <s v="C1302"/>
    <x v="5"/>
    <n v="2"/>
    <n v="3.09"/>
    <s v="Uptown"/>
    <d v="2024-10-01T00:00:00"/>
    <n v="6.18"/>
  </r>
  <r>
    <s v="S1275"/>
    <s v="C1846"/>
    <x v="5"/>
    <n v="3"/>
    <n v="2.63"/>
    <s v="Airport"/>
    <d v="2024-10-02T00:00:00"/>
    <n v="7.89"/>
  </r>
  <r>
    <s v="S1276"/>
    <s v="C1888"/>
    <x v="0"/>
    <n v="5"/>
    <n v="3.34"/>
    <s v="Suburbs"/>
    <d v="2024-10-03T00:00:00"/>
    <n v="16.7"/>
  </r>
  <r>
    <s v="S1277"/>
    <s v="C1752"/>
    <x v="4"/>
    <n v="3"/>
    <n v="2.5"/>
    <s v="Uptown"/>
    <d v="2024-10-04T00:00:00"/>
    <n v="7.5"/>
  </r>
  <r>
    <s v="S1278"/>
    <s v="C1977"/>
    <x v="0"/>
    <n v="3"/>
    <n v="3.05"/>
    <s v="Uptown"/>
    <d v="2024-10-05T00:00:00"/>
    <n v="9.1499999999999986"/>
  </r>
  <r>
    <s v="S1279"/>
    <s v="C1180"/>
    <x v="5"/>
    <n v="4"/>
    <n v="5.99"/>
    <s v="Airport"/>
    <d v="2024-10-06T00:00:00"/>
    <n v="23.96"/>
  </r>
  <r>
    <s v="S1280"/>
    <s v="C1567"/>
    <x v="3"/>
    <n v="4"/>
    <n v="5.23"/>
    <s v="Uptown"/>
    <d v="2024-10-07T00:00:00"/>
    <n v="20.92"/>
  </r>
  <r>
    <s v="S1281"/>
    <s v="C1649"/>
    <x v="4"/>
    <n v="3"/>
    <n v="3.74"/>
    <s v="Airport"/>
    <d v="2024-10-08T00:00:00"/>
    <n v="11.22"/>
  </r>
  <r>
    <s v="S1282"/>
    <s v="C1093"/>
    <x v="1"/>
    <n v="4"/>
    <n v="3.88"/>
    <s v="Downtown"/>
    <d v="2024-10-09T00:00:00"/>
    <n v="15.52"/>
  </r>
  <r>
    <s v="S1283"/>
    <s v="C1167"/>
    <x v="4"/>
    <n v="3"/>
    <n v="4.55"/>
    <s v="Airport"/>
    <d v="2024-10-10T00:00:00"/>
    <n v="13.65"/>
  </r>
  <r>
    <s v="S1284"/>
    <s v="C1175"/>
    <x v="1"/>
    <n v="2"/>
    <n v="4.3099999999999996"/>
    <s v="Downtown"/>
    <d v="2024-10-11T00:00:00"/>
    <n v="8.6199999999999992"/>
  </r>
  <r>
    <s v="S1285"/>
    <s v="C1017"/>
    <x v="5"/>
    <n v="4"/>
    <n v="5.08"/>
    <s v="Downtown"/>
    <d v="2024-10-12T00:00:00"/>
    <n v="20.32"/>
  </r>
  <r>
    <s v="S1286"/>
    <s v="C1731"/>
    <x v="5"/>
    <n v="3"/>
    <n v="2.74"/>
    <s v="Airport"/>
    <d v="2024-10-13T00:00:00"/>
    <n v="8.2200000000000006"/>
  </r>
  <r>
    <s v="S1287"/>
    <s v="C1553"/>
    <x v="1"/>
    <n v="5"/>
    <n v="2.82"/>
    <s v="Airport"/>
    <d v="2024-10-14T00:00:00"/>
    <n v="14.1"/>
  </r>
  <r>
    <s v="S1288"/>
    <s v="C1395"/>
    <x v="3"/>
    <n v="5"/>
    <n v="3.5"/>
    <s v="Airport"/>
    <d v="2024-10-15T00:00:00"/>
    <n v="17.5"/>
  </r>
  <r>
    <s v="S1289"/>
    <s v="C1678"/>
    <x v="0"/>
    <n v="4"/>
    <n v="5.4"/>
    <s v="Suburbs"/>
    <d v="2024-10-16T00:00:00"/>
    <n v="21.6"/>
  </r>
  <r>
    <s v="S1290"/>
    <s v="C1200"/>
    <x v="4"/>
    <n v="5"/>
    <n v="5.7"/>
    <s v="Uptown"/>
    <d v="2024-10-17T00:00:00"/>
    <n v="28.5"/>
  </r>
  <r>
    <s v="S1291"/>
    <s v="C1772"/>
    <x v="0"/>
    <n v="1"/>
    <n v="3.72"/>
    <s v="Airport"/>
    <d v="2024-10-18T00:00:00"/>
    <n v="3.72"/>
  </r>
  <r>
    <s v="S1292"/>
    <s v="C1866"/>
    <x v="4"/>
    <n v="1"/>
    <n v="5.87"/>
    <s v="Downtown"/>
    <d v="2024-10-19T00:00:00"/>
    <n v="5.87"/>
  </r>
  <r>
    <s v="S1293"/>
    <s v="C1800"/>
    <x v="5"/>
    <n v="5"/>
    <n v="3.47"/>
    <s v="Downtown"/>
    <d v="2024-10-20T00:00:00"/>
    <n v="17.350000000000001"/>
  </r>
  <r>
    <s v="S1294"/>
    <s v="C1479"/>
    <x v="4"/>
    <n v="3"/>
    <n v="4.62"/>
    <s v="Airport"/>
    <d v="2024-10-21T00:00:00"/>
    <n v="13.86"/>
  </r>
  <r>
    <s v="S1295"/>
    <s v="C1239"/>
    <x v="4"/>
    <n v="5"/>
    <n v="3.18"/>
    <s v="Uptown"/>
    <d v="2024-10-22T00:00:00"/>
    <n v="15.9"/>
  </r>
  <r>
    <s v="S1296"/>
    <s v="C1424"/>
    <x v="4"/>
    <n v="5"/>
    <n v="5.75"/>
    <s v="Uptown"/>
    <d v="2024-10-23T00:00:00"/>
    <n v="28.75"/>
  </r>
  <r>
    <s v="S1297"/>
    <s v="C1038"/>
    <x v="1"/>
    <n v="5"/>
    <n v="4.51"/>
    <s v="Uptown"/>
    <d v="2024-10-24T00:00:00"/>
    <n v="22.55"/>
  </r>
  <r>
    <s v="S1298"/>
    <s v="C1249"/>
    <x v="0"/>
    <n v="3"/>
    <n v="3.41"/>
    <s v="Downtown"/>
    <d v="2024-10-25T00:00:00"/>
    <n v="10.23"/>
  </r>
  <r>
    <s v="S1299"/>
    <s v="C1286"/>
    <x v="3"/>
    <n v="3"/>
    <n v="3.92"/>
    <s v="Airport"/>
    <d v="2024-10-26T00:00:00"/>
    <n v="11.76"/>
  </r>
  <r>
    <s v="S1300"/>
    <s v="C1194"/>
    <x v="5"/>
    <n v="1"/>
    <n v="2.87"/>
    <s v="Airport"/>
    <d v="2024-10-27T00:00:00"/>
    <n v="2.87"/>
  </r>
  <r>
    <s v="S1301"/>
    <s v="C1248"/>
    <x v="2"/>
    <n v="4"/>
    <n v="2.75"/>
    <s v="Airport"/>
    <d v="2024-10-28T00:00:00"/>
    <n v="11"/>
  </r>
  <r>
    <s v="S1302"/>
    <s v="C1377"/>
    <x v="5"/>
    <n v="1"/>
    <n v="3.53"/>
    <s v="Downtown"/>
    <d v="2024-10-29T00:00:00"/>
    <n v="3.53"/>
  </r>
  <r>
    <s v="S1303"/>
    <s v="C1493"/>
    <x v="2"/>
    <n v="3"/>
    <n v="5.81"/>
    <s v="Airport"/>
    <d v="2024-10-30T00:00:00"/>
    <n v="17.43"/>
  </r>
  <r>
    <s v="S1304"/>
    <s v="C1194"/>
    <x v="5"/>
    <n v="3"/>
    <n v="5.31"/>
    <s v="Downtown"/>
    <d v="2024-10-31T00:00:00"/>
    <n v="15.93"/>
  </r>
  <r>
    <s v="S1305"/>
    <s v="C1285"/>
    <x v="1"/>
    <n v="3"/>
    <n v="5.85"/>
    <s v="Downtown"/>
    <d v="2024-11-01T00:00:00"/>
    <n v="17.55"/>
  </r>
  <r>
    <s v="S1306"/>
    <s v="C1175"/>
    <x v="1"/>
    <n v="3"/>
    <n v="5.57"/>
    <s v="Uptown"/>
    <d v="2024-11-02T00:00:00"/>
    <n v="16.71"/>
  </r>
  <r>
    <s v="S1307"/>
    <s v="C1118"/>
    <x v="1"/>
    <n v="3"/>
    <n v="5.35"/>
    <s v="Airport"/>
    <d v="2024-11-03T00:00:00"/>
    <n v="16.05"/>
  </r>
  <r>
    <s v="S1308"/>
    <s v="C1650"/>
    <x v="1"/>
    <n v="3"/>
    <n v="4.51"/>
    <s v="Airport"/>
    <d v="2024-11-04T00:00:00"/>
    <n v="13.53"/>
  </r>
  <r>
    <s v="S1309"/>
    <s v="C1981"/>
    <x v="3"/>
    <n v="2"/>
    <n v="4.93"/>
    <s v="Suburbs"/>
    <d v="2024-11-05T00:00:00"/>
    <n v="9.86"/>
  </r>
  <r>
    <s v="S1310"/>
    <s v="C1103"/>
    <x v="3"/>
    <n v="2"/>
    <n v="5.88"/>
    <s v="Uptown"/>
    <d v="2024-11-06T00:00:00"/>
    <n v="11.76"/>
  </r>
  <r>
    <s v="S1311"/>
    <s v="C1156"/>
    <x v="2"/>
    <n v="5"/>
    <n v="4.47"/>
    <s v="Downtown"/>
    <d v="2024-11-07T00:00:00"/>
    <n v="22.35"/>
  </r>
  <r>
    <s v="S1312"/>
    <s v="C1023"/>
    <x v="3"/>
    <n v="2"/>
    <n v="5.19"/>
    <s v="Uptown"/>
    <d v="2024-11-08T00:00:00"/>
    <n v="10.38"/>
  </r>
  <r>
    <s v="S1313"/>
    <s v="C1732"/>
    <x v="5"/>
    <n v="1"/>
    <n v="5.15"/>
    <s v="Suburbs"/>
    <d v="2024-11-09T00:00:00"/>
    <n v="5.15"/>
  </r>
  <r>
    <s v="S1314"/>
    <s v="C1695"/>
    <x v="1"/>
    <n v="5"/>
    <n v="5.86"/>
    <s v="Uptown"/>
    <d v="2024-11-10T00:00:00"/>
    <n v="29.3"/>
  </r>
  <r>
    <s v="S1315"/>
    <s v="C1089"/>
    <x v="4"/>
    <n v="4"/>
    <n v="4.1100000000000003"/>
    <s v="Uptown"/>
    <d v="2024-11-11T00:00:00"/>
    <n v="16.440000000000001"/>
  </r>
  <r>
    <s v="S1316"/>
    <s v="C1394"/>
    <x v="0"/>
    <n v="3"/>
    <n v="4.1100000000000003"/>
    <s v="Suburbs"/>
    <d v="2024-11-12T00:00:00"/>
    <n v="12.33"/>
  </r>
  <r>
    <s v="S1317"/>
    <s v="C1237"/>
    <x v="0"/>
    <n v="2"/>
    <n v="4.55"/>
    <s v="Uptown"/>
    <d v="2024-11-13T00:00:00"/>
    <n v="9.1"/>
  </r>
  <r>
    <s v="S1318"/>
    <s v="C1049"/>
    <x v="0"/>
    <n v="1"/>
    <n v="2.6"/>
    <s v="Uptown"/>
    <d v="2024-11-14T00:00:00"/>
    <n v="2.6"/>
  </r>
  <r>
    <s v="S1319"/>
    <s v="C1963"/>
    <x v="4"/>
    <n v="4"/>
    <n v="2.91"/>
    <s v="Suburbs"/>
    <d v="2024-11-15T00:00:00"/>
    <n v="11.64"/>
  </r>
  <r>
    <s v="S1320"/>
    <s v="C1782"/>
    <x v="5"/>
    <n v="3"/>
    <n v="2.74"/>
    <s v="Suburbs"/>
    <d v="2024-11-16T00:00:00"/>
    <n v="8.2200000000000006"/>
  </r>
  <r>
    <s v="S1321"/>
    <s v="C1114"/>
    <x v="0"/>
    <n v="3"/>
    <n v="4.72"/>
    <s v="Downtown"/>
    <d v="2024-11-17T00:00:00"/>
    <n v="14.16"/>
  </r>
  <r>
    <s v="S1322"/>
    <s v="C1822"/>
    <x v="0"/>
    <n v="4"/>
    <n v="5.98"/>
    <s v="Suburbs"/>
    <d v="2024-11-18T00:00:00"/>
    <n v="23.92"/>
  </r>
  <r>
    <s v="S1323"/>
    <s v="C1214"/>
    <x v="2"/>
    <n v="4"/>
    <n v="4.87"/>
    <s v="Airport"/>
    <d v="2024-11-19T00:00:00"/>
    <n v="19.48"/>
  </r>
  <r>
    <s v="S1324"/>
    <s v="C1396"/>
    <x v="5"/>
    <n v="4"/>
    <n v="3.3"/>
    <s v="Airport"/>
    <d v="2024-11-20T00:00:00"/>
    <n v="13.2"/>
  </r>
  <r>
    <s v="S1325"/>
    <s v="C1065"/>
    <x v="5"/>
    <n v="1"/>
    <n v="3.61"/>
    <s v="Airport"/>
    <d v="2024-11-21T00:00:00"/>
    <n v="3.61"/>
  </r>
  <r>
    <s v="S1326"/>
    <s v="C1116"/>
    <x v="0"/>
    <n v="5"/>
    <n v="5.84"/>
    <s v="Downtown"/>
    <d v="2024-11-22T00:00:00"/>
    <n v="29.2"/>
  </r>
  <r>
    <s v="S1327"/>
    <s v="C1455"/>
    <x v="5"/>
    <n v="5"/>
    <n v="4.3099999999999996"/>
    <s v="Uptown"/>
    <d v="2024-11-23T00:00:00"/>
    <n v="21.55"/>
  </r>
  <r>
    <s v="S1328"/>
    <s v="C1035"/>
    <x v="2"/>
    <n v="2"/>
    <n v="2.5299999999999998"/>
    <s v="Suburbs"/>
    <d v="2024-11-24T00:00:00"/>
    <n v="5.0599999999999996"/>
  </r>
  <r>
    <s v="S1329"/>
    <s v="C1150"/>
    <x v="4"/>
    <n v="3"/>
    <n v="5.41"/>
    <s v="Downtown"/>
    <d v="2024-11-25T00:00:00"/>
    <n v="16.23"/>
  </r>
  <r>
    <s v="S1330"/>
    <s v="C1223"/>
    <x v="2"/>
    <n v="2"/>
    <n v="3.37"/>
    <s v="Uptown"/>
    <d v="2024-11-26T00:00:00"/>
    <n v="6.74"/>
  </r>
  <r>
    <s v="S1331"/>
    <s v="C1892"/>
    <x v="4"/>
    <n v="5"/>
    <n v="2.83"/>
    <s v="Suburbs"/>
    <d v="2024-11-27T00:00:00"/>
    <n v="14.15"/>
  </r>
  <r>
    <s v="S1332"/>
    <s v="C1284"/>
    <x v="1"/>
    <n v="4"/>
    <n v="4.8600000000000003"/>
    <s v="Uptown"/>
    <d v="2024-11-28T00:00:00"/>
    <n v="19.440000000000001"/>
  </r>
  <r>
    <s v="S1333"/>
    <s v="C1930"/>
    <x v="2"/>
    <n v="3"/>
    <n v="5.37"/>
    <s v="Suburbs"/>
    <d v="2024-11-29T00:00:00"/>
    <n v="16.11"/>
  </r>
  <r>
    <s v="S1334"/>
    <s v="C1279"/>
    <x v="1"/>
    <n v="5"/>
    <n v="2.77"/>
    <s v="Airport"/>
    <d v="2024-11-30T00:00:00"/>
    <n v="13.85"/>
  </r>
  <r>
    <s v="S1335"/>
    <s v="C1378"/>
    <x v="0"/>
    <n v="3"/>
    <n v="5.76"/>
    <s v="Suburbs"/>
    <d v="2024-12-01T00:00:00"/>
    <n v="17.28"/>
  </r>
  <r>
    <s v="S1336"/>
    <s v="C1982"/>
    <x v="4"/>
    <n v="2"/>
    <n v="4.17"/>
    <s v="Suburbs"/>
    <d v="2024-12-02T00:00:00"/>
    <n v="8.34"/>
  </r>
  <r>
    <s v="S1337"/>
    <s v="C1553"/>
    <x v="1"/>
    <n v="5"/>
    <n v="3.74"/>
    <s v="Downtown"/>
    <d v="2024-12-03T00:00:00"/>
    <n v="18.7"/>
  </r>
  <r>
    <s v="S1338"/>
    <s v="C1038"/>
    <x v="1"/>
    <n v="2"/>
    <n v="5.63"/>
    <s v="Downtown"/>
    <d v="2024-12-04T00:00:00"/>
    <n v="11.26"/>
  </r>
  <r>
    <s v="S1339"/>
    <s v="C1215"/>
    <x v="0"/>
    <n v="3"/>
    <n v="3.44"/>
    <s v="Downtown"/>
    <d v="2024-12-05T00:00:00"/>
    <n v="10.32"/>
  </r>
  <r>
    <s v="S1340"/>
    <s v="C1189"/>
    <x v="1"/>
    <n v="1"/>
    <n v="5.81"/>
    <s v="Airport"/>
    <d v="2024-12-06T00:00:00"/>
    <n v="5.81"/>
  </r>
  <r>
    <s v="S1341"/>
    <s v="C1397"/>
    <x v="4"/>
    <n v="4"/>
    <n v="4.8899999999999997"/>
    <s v="Airport"/>
    <d v="2024-12-07T00:00:00"/>
    <n v="19.559999999999999"/>
  </r>
  <r>
    <s v="S1342"/>
    <s v="C1821"/>
    <x v="4"/>
    <n v="2"/>
    <n v="5.68"/>
    <s v="Suburbs"/>
    <d v="2024-12-08T00:00:00"/>
    <n v="11.36"/>
  </r>
  <r>
    <s v="S1343"/>
    <s v="C1550"/>
    <x v="2"/>
    <n v="3"/>
    <n v="4.25"/>
    <s v="Downtown"/>
    <d v="2024-12-09T00:00:00"/>
    <n v="12.75"/>
  </r>
  <r>
    <s v="S1344"/>
    <s v="C1670"/>
    <x v="0"/>
    <n v="5"/>
    <n v="3.2"/>
    <s v="Airport"/>
    <d v="2024-12-10T00:00:00"/>
    <n v="16"/>
  </r>
  <r>
    <s v="S1345"/>
    <s v="C1263"/>
    <x v="5"/>
    <n v="2"/>
    <n v="5.07"/>
    <s v="Airport"/>
    <d v="2024-12-11T00:00:00"/>
    <n v="10.14"/>
  </r>
  <r>
    <s v="S1346"/>
    <s v="C1701"/>
    <x v="4"/>
    <n v="3"/>
    <n v="5.55"/>
    <s v="Suburbs"/>
    <d v="2024-12-12T00:00:00"/>
    <n v="16.649999999999999"/>
  </r>
  <r>
    <s v="S1347"/>
    <s v="C1935"/>
    <x v="1"/>
    <n v="1"/>
    <n v="3.22"/>
    <s v="Suburbs"/>
    <d v="2024-12-13T00:00:00"/>
    <n v="3.22"/>
  </r>
  <r>
    <s v="S1348"/>
    <s v="C1331"/>
    <x v="4"/>
    <n v="2"/>
    <n v="3.21"/>
    <s v="Uptown"/>
    <d v="2024-12-14T00:00:00"/>
    <n v="6.42"/>
  </r>
  <r>
    <s v="S1349"/>
    <s v="C1722"/>
    <x v="4"/>
    <n v="3"/>
    <n v="3.37"/>
    <s v="Uptown"/>
    <d v="2024-12-15T00:00:00"/>
    <n v="10.11"/>
  </r>
  <r>
    <s v="S1350"/>
    <s v="C1897"/>
    <x v="2"/>
    <n v="2"/>
    <n v="4.67"/>
    <s v="Suburbs"/>
    <d v="2024-12-16T00:00:00"/>
    <n v="9.34"/>
  </r>
  <r>
    <s v="S1351"/>
    <s v="C1107"/>
    <x v="5"/>
    <n v="3"/>
    <n v="3.05"/>
    <s v="Uptown"/>
    <d v="2024-12-17T00:00:00"/>
    <n v="9.1499999999999986"/>
  </r>
  <r>
    <s v="S1352"/>
    <s v="C1151"/>
    <x v="4"/>
    <n v="4"/>
    <n v="2.87"/>
    <s v="Airport"/>
    <d v="2024-12-18T00:00:00"/>
    <n v="11.48"/>
  </r>
  <r>
    <s v="S1353"/>
    <s v="C1018"/>
    <x v="0"/>
    <n v="3"/>
    <n v="5.72"/>
    <s v="Suburbs"/>
    <d v="2024-12-19T00:00:00"/>
    <n v="17.16"/>
  </r>
  <r>
    <s v="S1354"/>
    <s v="C1744"/>
    <x v="4"/>
    <n v="3"/>
    <n v="4.87"/>
    <s v="Suburbs"/>
    <d v="2024-12-20T00:00:00"/>
    <n v="14.61"/>
  </r>
  <r>
    <s v="S1355"/>
    <s v="C1412"/>
    <x v="0"/>
    <n v="3"/>
    <n v="4.82"/>
    <s v="Downtown"/>
    <d v="2024-12-21T00:00:00"/>
    <n v="14.46"/>
  </r>
  <r>
    <s v="S1356"/>
    <s v="C1387"/>
    <x v="0"/>
    <n v="5"/>
    <n v="4.6500000000000004"/>
    <s v="Airport"/>
    <d v="2024-12-22T00:00:00"/>
    <n v="23.25"/>
  </r>
  <r>
    <s v="S1357"/>
    <s v="C1470"/>
    <x v="2"/>
    <n v="3"/>
    <n v="5.17"/>
    <s v="Airport"/>
    <d v="2024-12-23T00:00:00"/>
    <n v="15.51"/>
  </r>
  <r>
    <s v="S1358"/>
    <s v="C1270"/>
    <x v="5"/>
    <n v="4"/>
    <n v="4.4000000000000004"/>
    <s v="Downtown"/>
    <d v="2024-12-24T00:00:00"/>
    <n v="17.600000000000001"/>
  </r>
  <r>
    <s v="S1359"/>
    <s v="C1936"/>
    <x v="0"/>
    <n v="1"/>
    <n v="2.65"/>
    <s v="Uptown"/>
    <d v="2024-12-25T00:00:00"/>
    <n v="2.65"/>
  </r>
  <r>
    <s v="S1360"/>
    <s v="C1021"/>
    <x v="2"/>
    <n v="4"/>
    <n v="4.1900000000000004"/>
    <s v="Suburbs"/>
    <d v="2024-12-26T00:00:00"/>
    <n v="16.760000000000002"/>
  </r>
  <r>
    <s v="S1361"/>
    <s v="C1095"/>
    <x v="3"/>
    <n v="1"/>
    <n v="4.67"/>
    <s v="Uptown"/>
    <d v="2024-12-27T00:00:00"/>
    <n v="4.67"/>
  </r>
  <r>
    <s v="S1362"/>
    <s v="C1354"/>
    <x v="2"/>
    <n v="5"/>
    <n v="4.22"/>
    <s v="Airport"/>
    <d v="2024-12-28T00:00:00"/>
    <n v="21.1"/>
  </r>
  <r>
    <s v="S1363"/>
    <s v="C1699"/>
    <x v="3"/>
    <n v="5"/>
    <n v="5.95"/>
    <s v="Uptown"/>
    <d v="2024-12-29T00:00:00"/>
    <n v="29.75"/>
  </r>
  <r>
    <s v="S1364"/>
    <s v="C1668"/>
    <x v="4"/>
    <n v="5"/>
    <n v="5.64"/>
    <s v="Airport"/>
    <d v="2024-12-30T00:00:00"/>
    <n v="28.2"/>
  </r>
  <r>
    <s v="S1365"/>
    <s v="C1545"/>
    <x v="5"/>
    <n v="1"/>
    <n v="5.54"/>
    <s v="Suburbs"/>
    <d v="2024-12-31T00:00:00"/>
    <n v="5.54"/>
  </r>
  <r>
    <s v="S1366"/>
    <s v="C1378"/>
    <x v="0"/>
    <n v="4"/>
    <n v="4.22"/>
    <s v="Suburbs"/>
    <d v="2025-01-01T00:00:00"/>
    <n v="16.88"/>
  </r>
  <r>
    <s v="S1367"/>
    <s v="C1766"/>
    <x v="0"/>
    <n v="2"/>
    <n v="5.95"/>
    <s v="Suburbs"/>
    <d v="2025-01-02T00:00:00"/>
    <n v="11.9"/>
  </r>
  <r>
    <s v="S1368"/>
    <s v="C1986"/>
    <x v="4"/>
    <n v="5"/>
    <n v="5.71"/>
    <s v="Downtown"/>
    <d v="2025-01-03T00:00:00"/>
    <n v="28.55"/>
  </r>
  <r>
    <s v="S1369"/>
    <s v="C1160"/>
    <x v="1"/>
    <n v="1"/>
    <n v="3.48"/>
    <s v="Downtown"/>
    <d v="2025-01-04T00:00:00"/>
    <n v="3.48"/>
  </r>
  <r>
    <s v="S1370"/>
    <s v="C1367"/>
    <x v="0"/>
    <n v="4"/>
    <n v="3.28"/>
    <s v="Downtown"/>
    <d v="2025-01-05T00:00:00"/>
    <n v="13.12"/>
  </r>
  <r>
    <s v="S1371"/>
    <s v="C1535"/>
    <x v="5"/>
    <n v="5"/>
    <n v="4.5199999999999996"/>
    <s v="Suburbs"/>
    <d v="2025-01-06T00:00:00"/>
    <n v="22.6"/>
  </r>
  <r>
    <s v="S1372"/>
    <s v="C1527"/>
    <x v="4"/>
    <n v="3"/>
    <n v="2.69"/>
    <s v="Suburbs"/>
    <d v="2025-01-07T00:00:00"/>
    <n v="8.07"/>
  </r>
  <r>
    <s v="S1373"/>
    <s v="C1651"/>
    <x v="2"/>
    <n v="4"/>
    <n v="5.3"/>
    <s v="Uptown"/>
    <d v="2025-01-08T00:00:00"/>
    <n v="21.2"/>
  </r>
  <r>
    <s v="S1374"/>
    <s v="C1344"/>
    <x v="5"/>
    <n v="1"/>
    <n v="4.17"/>
    <s v="Airport"/>
    <d v="2025-01-09T00:00:00"/>
    <n v="4.17"/>
  </r>
  <r>
    <s v="S1375"/>
    <s v="C1861"/>
    <x v="0"/>
    <n v="2"/>
    <n v="4.3899999999999997"/>
    <s v="Downtown"/>
    <d v="2025-01-10T00:00:00"/>
    <n v="8.7799999999999994"/>
  </r>
  <r>
    <s v="S1376"/>
    <s v="C1374"/>
    <x v="2"/>
    <n v="2"/>
    <n v="4.26"/>
    <s v="Suburbs"/>
    <d v="2025-01-11T00:00:00"/>
    <n v="8.52"/>
  </r>
  <r>
    <s v="S1377"/>
    <s v="C1610"/>
    <x v="5"/>
    <n v="2"/>
    <n v="3.88"/>
    <s v="Suburbs"/>
    <d v="2025-01-12T00:00:00"/>
    <n v="7.76"/>
  </r>
  <r>
    <s v="S1378"/>
    <s v="C1238"/>
    <x v="0"/>
    <n v="3"/>
    <n v="4.9000000000000004"/>
    <s v="Airport"/>
    <d v="2025-01-13T00:00:00"/>
    <n v="14.7"/>
  </r>
  <r>
    <s v="S1379"/>
    <s v="C1436"/>
    <x v="4"/>
    <n v="4"/>
    <n v="3.11"/>
    <s v="Downtown"/>
    <d v="2025-01-14T00:00:00"/>
    <n v="12.44"/>
  </r>
  <r>
    <s v="S1380"/>
    <s v="C1255"/>
    <x v="0"/>
    <n v="5"/>
    <n v="5.92"/>
    <s v="Downtown"/>
    <d v="2025-01-15T00:00:00"/>
    <n v="29.6"/>
  </r>
  <r>
    <s v="S1381"/>
    <s v="C1817"/>
    <x v="0"/>
    <n v="4"/>
    <n v="4.9400000000000004"/>
    <s v="Uptown"/>
    <d v="2025-01-16T00:00:00"/>
    <n v="19.760000000000002"/>
  </r>
  <r>
    <s v="S1382"/>
    <s v="C1162"/>
    <x v="1"/>
    <n v="2"/>
    <n v="4.1100000000000003"/>
    <s v="Suburbs"/>
    <d v="2025-01-17T00:00:00"/>
    <n v="8.2200000000000006"/>
  </r>
  <r>
    <s v="S1383"/>
    <s v="C1839"/>
    <x v="1"/>
    <n v="3"/>
    <n v="4.91"/>
    <s v="Uptown"/>
    <d v="2025-01-18T00:00:00"/>
    <n v="14.73"/>
  </r>
  <r>
    <s v="S1384"/>
    <s v="C1182"/>
    <x v="1"/>
    <n v="2"/>
    <n v="2.54"/>
    <s v="Suburbs"/>
    <d v="2025-01-19T00:00:00"/>
    <n v="5.08"/>
  </r>
  <r>
    <s v="S1385"/>
    <s v="C1769"/>
    <x v="2"/>
    <n v="1"/>
    <n v="3.24"/>
    <s v="Airport"/>
    <d v="2025-01-20T00:00:00"/>
    <n v="3.24"/>
  </r>
  <r>
    <s v="S1386"/>
    <s v="C1544"/>
    <x v="5"/>
    <n v="4"/>
    <n v="4.53"/>
    <s v="Uptown"/>
    <d v="2025-01-21T00:00:00"/>
    <n v="18.12"/>
  </r>
  <r>
    <s v="S1387"/>
    <s v="C1471"/>
    <x v="2"/>
    <n v="3"/>
    <n v="3.64"/>
    <s v="Suburbs"/>
    <d v="2025-01-22T00:00:00"/>
    <n v="10.92"/>
  </r>
  <r>
    <s v="S1388"/>
    <s v="C1785"/>
    <x v="4"/>
    <n v="2"/>
    <n v="4.6399999999999997"/>
    <s v="Downtown"/>
    <d v="2025-01-23T00:00:00"/>
    <n v="9.2799999999999994"/>
  </r>
  <r>
    <s v="S1389"/>
    <s v="C1089"/>
    <x v="4"/>
    <n v="3"/>
    <n v="3.41"/>
    <s v="Airport"/>
    <d v="2025-01-24T00:00:00"/>
    <n v="10.23"/>
  </r>
  <r>
    <s v="S1390"/>
    <s v="C1161"/>
    <x v="2"/>
    <n v="1"/>
    <n v="4.42"/>
    <s v="Suburbs"/>
    <d v="2025-01-25T00:00:00"/>
    <n v="4.42"/>
  </r>
  <r>
    <s v="S1391"/>
    <s v="C1616"/>
    <x v="0"/>
    <n v="1"/>
    <n v="3.33"/>
    <s v="Uptown"/>
    <d v="2025-01-26T00:00:00"/>
    <n v="3.33"/>
  </r>
  <r>
    <s v="S1392"/>
    <s v="C1689"/>
    <x v="3"/>
    <n v="4"/>
    <n v="4.1500000000000004"/>
    <s v="Uptown"/>
    <d v="2025-01-27T00:00:00"/>
    <n v="16.600000000000001"/>
  </r>
  <r>
    <s v="S1393"/>
    <s v="C1106"/>
    <x v="3"/>
    <n v="3"/>
    <n v="4.6500000000000004"/>
    <s v="Suburbs"/>
    <d v="2025-01-28T00:00:00"/>
    <n v="13.95"/>
  </r>
  <r>
    <s v="S1394"/>
    <s v="C1704"/>
    <x v="0"/>
    <n v="2"/>
    <n v="3.78"/>
    <s v="Airport"/>
    <d v="2025-01-29T00:00:00"/>
    <n v="7.56"/>
  </r>
  <r>
    <s v="S1395"/>
    <s v="C1371"/>
    <x v="3"/>
    <n v="2"/>
    <n v="4.25"/>
    <s v="Suburbs"/>
    <d v="2025-01-30T00:00:00"/>
    <n v="8.5"/>
  </r>
  <r>
    <s v="S1396"/>
    <s v="C1645"/>
    <x v="4"/>
    <n v="5"/>
    <n v="3.24"/>
    <s v="Uptown"/>
    <d v="2025-01-31T00:00:00"/>
    <n v="16.2"/>
  </r>
  <r>
    <s v="S1397"/>
    <s v="C1948"/>
    <x v="2"/>
    <n v="2"/>
    <n v="4.95"/>
    <s v="Uptown"/>
    <d v="2025-02-01T00:00:00"/>
    <n v="9.9"/>
  </r>
  <r>
    <s v="S1398"/>
    <s v="C1467"/>
    <x v="5"/>
    <n v="4"/>
    <n v="3.8"/>
    <s v="Downtown"/>
    <d v="2025-02-02T00:00:00"/>
    <n v="15.2"/>
  </r>
  <r>
    <s v="S1399"/>
    <s v="C1713"/>
    <x v="1"/>
    <n v="1"/>
    <n v="5.49"/>
    <s v="Downtown"/>
    <d v="2025-02-03T00:00:00"/>
    <n v="5.49"/>
  </r>
  <r>
    <s v="S1400"/>
    <s v="C1318"/>
    <x v="4"/>
    <n v="2"/>
    <n v="3.48"/>
    <s v="Uptown"/>
    <d v="2025-02-04T00:00:00"/>
    <n v="6.96"/>
  </r>
  <r>
    <s v="S1401"/>
    <s v="C1875"/>
    <x v="2"/>
    <n v="5"/>
    <n v="3.13"/>
    <s v="Downtown"/>
    <d v="2025-02-05T00:00:00"/>
    <n v="15.65"/>
  </r>
  <r>
    <s v="S1402"/>
    <s v="C1583"/>
    <x v="4"/>
    <n v="4"/>
    <n v="2.96"/>
    <s v="Downtown"/>
    <d v="2025-02-06T00:00:00"/>
    <n v="11.84"/>
  </r>
  <r>
    <s v="S1403"/>
    <s v="C1411"/>
    <x v="4"/>
    <n v="4"/>
    <n v="4.5199999999999996"/>
    <s v="Suburbs"/>
    <d v="2025-02-07T00:00:00"/>
    <n v="18.079999999999998"/>
  </r>
  <r>
    <s v="S1404"/>
    <s v="C1652"/>
    <x v="2"/>
    <n v="4"/>
    <n v="3.3"/>
    <s v="Airport"/>
    <d v="2025-02-08T00:00:00"/>
    <n v="13.2"/>
  </r>
  <r>
    <s v="S1405"/>
    <s v="C1302"/>
    <x v="5"/>
    <n v="4"/>
    <n v="2.85"/>
    <s v="Suburbs"/>
    <d v="2025-02-09T00:00:00"/>
    <n v="11.4"/>
  </r>
  <r>
    <s v="S1406"/>
    <s v="C1066"/>
    <x v="3"/>
    <n v="4"/>
    <n v="3.44"/>
    <s v="Suburbs"/>
    <d v="2025-02-10T00:00:00"/>
    <n v="13.76"/>
  </r>
  <r>
    <s v="S1407"/>
    <s v="C1668"/>
    <x v="4"/>
    <n v="4"/>
    <n v="3.33"/>
    <s v="Downtown"/>
    <d v="2025-02-11T00:00:00"/>
    <n v="13.32"/>
  </r>
  <r>
    <s v="S1408"/>
    <s v="C1975"/>
    <x v="5"/>
    <n v="1"/>
    <n v="4.01"/>
    <s v="Downtown"/>
    <d v="2025-02-12T00:00:00"/>
    <n v="4.01"/>
  </r>
  <r>
    <s v="S1409"/>
    <s v="C1577"/>
    <x v="2"/>
    <n v="1"/>
    <n v="3.83"/>
    <s v="Airport"/>
    <d v="2025-02-13T00:00:00"/>
    <n v="3.83"/>
  </r>
  <r>
    <s v="S1410"/>
    <s v="C1366"/>
    <x v="0"/>
    <n v="5"/>
    <n v="3.01"/>
    <s v="Airport"/>
    <d v="2025-02-14T00:00:00"/>
    <n v="15.05"/>
  </r>
  <r>
    <s v="S1411"/>
    <s v="C1018"/>
    <x v="0"/>
    <n v="2"/>
    <n v="5.86"/>
    <s v="Airport"/>
    <d v="2025-02-15T00:00:00"/>
    <n v="11.72"/>
  </r>
  <r>
    <s v="S1412"/>
    <s v="C1767"/>
    <x v="2"/>
    <n v="3"/>
    <n v="3.02"/>
    <s v="Suburbs"/>
    <d v="2025-02-16T00:00:00"/>
    <n v="9.06"/>
  </r>
  <r>
    <s v="S1413"/>
    <s v="C1224"/>
    <x v="0"/>
    <n v="1"/>
    <n v="5.32"/>
    <s v="Airport"/>
    <d v="2025-02-17T00:00:00"/>
    <n v="5.32"/>
  </r>
  <r>
    <s v="S1414"/>
    <s v="C1543"/>
    <x v="3"/>
    <n v="3"/>
    <n v="3.12"/>
    <s v="Uptown"/>
    <d v="2025-02-18T00:00:00"/>
    <n v="9.36"/>
  </r>
  <r>
    <s v="S1415"/>
    <s v="C1638"/>
    <x v="4"/>
    <n v="5"/>
    <n v="4.25"/>
    <s v="Uptown"/>
    <d v="2025-02-19T00:00:00"/>
    <n v="21.25"/>
  </r>
  <r>
    <s v="S1416"/>
    <s v="C1800"/>
    <x v="5"/>
    <n v="2"/>
    <n v="5.98"/>
    <s v="Suburbs"/>
    <d v="2025-02-20T00:00:00"/>
    <n v="11.96"/>
  </r>
  <r>
    <s v="S1417"/>
    <s v="C1136"/>
    <x v="1"/>
    <n v="1"/>
    <n v="5.47"/>
    <s v="Downtown"/>
    <d v="2025-02-21T00:00:00"/>
    <n v="5.47"/>
  </r>
  <r>
    <s v="S1418"/>
    <s v="C1181"/>
    <x v="5"/>
    <n v="1"/>
    <n v="4.3099999999999996"/>
    <s v="Airport"/>
    <d v="2025-02-22T00:00:00"/>
    <n v="4.3099999999999996"/>
  </r>
  <r>
    <s v="S1419"/>
    <s v="C1186"/>
    <x v="1"/>
    <n v="2"/>
    <n v="5.0199999999999996"/>
    <s v="Uptown"/>
    <d v="2025-02-23T00:00:00"/>
    <n v="10.039999999999999"/>
  </r>
  <r>
    <s v="S1420"/>
    <s v="C1618"/>
    <x v="2"/>
    <n v="2"/>
    <n v="5.25"/>
    <s v="Airport"/>
    <d v="2025-02-24T00:00:00"/>
    <n v="10.5"/>
  </r>
  <r>
    <s v="S1421"/>
    <s v="C1620"/>
    <x v="2"/>
    <n v="3"/>
    <n v="3.55"/>
    <s v="Uptown"/>
    <d v="2025-02-25T00:00:00"/>
    <n v="10.65"/>
  </r>
  <r>
    <s v="S1422"/>
    <s v="C1920"/>
    <x v="1"/>
    <n v="3"/>
    <n v="4.47"/>
    <s v="Uptown"/>
    <d v="2025-02-26T00:00:00"/>
    <n v="13.41"/>
  </r>
  <r>
    <s v="S1423"/>
    <s v="C1152"/>
    <x v="4"/>
    <n v="2"/>
    <n v="4.49"/>
    <s v="Airport"/>
    <d v="2025-02-27T00:00:00"/>
    <n v="8.98"/>
  </r>
  <r>
    <s v="S1424"/>
    <s v="C1358"/>
    <x v="0"/>
    <n v="1"/>
    <n v="3.89"/>
    <s v="Uptown"/>
    <d v="2025-02-28T00:00:00"/>
    <n v="3.89"/>
  </r>
  <r>
    <s v="S1425"/>
    <s v="C1132"/>
    <x v="2"/>
    <n v="4"/>
    <n v="4.92"/>
    <s v="Airport"/>
    <d v="2025-03-01T00:00:00"/>
    <n v="19.68"/>
  </r>
  <r>
    <s v="S1426"/>
    <s v="C1497"/>
    <x v="3"/>
    <n v="5"/>
    <n v="2.71"/>
    <s v="Uptown"/>
    <d v="2025-03-02T00:00:00"/>
    <n v="13.55"/>
  </r>
  <r>
    <s v="S1427"/>
    <s v="C1242"/>
    <x v="3"/>
    <n v="5"/>
    <n v="5.35"/>
    <s v="Downtown"/>
    <d v="2025-03-03T00:00:00"/>
    <n v="26.75"/>
  </r>
  <r>
    <s v="S1428"/>
    <s v="C1454"/>
    <x v="3"/>
    <n v="3"/>
    <n v="4.17"/>
    <s v="Suburbs"/>
    <d v="2025-03-04T00:00:00"/>
    <n v="12.51"/>
  </r>
  <r>
    <s v="S1429"/>
    <s v="C1280"/>
    <x v="4"/>
    <n v="2"/>
    <n v="4.7"/>
    <s v="Suburbs"/>
    <d v="2025-03-05T00:00:00"/>
    <n v="9.4"/>
  </r>
  <r>
    <s v="S1430"/>
    <s v="C1848"/>
    <x v="3"/>
    <n v="1"/>
    <n v="4.07"/>
    <s v="Airport"/>
    <d v="2025-03-06T00:00:00"/>
    <n v="4.07"/>
  </r>
  <r>
    <s v="S1431"/>
    <s v="C1622"/>
    <x v="1"/>
    <n v="1"/>
    <n v="3.67"/>
    <s v="Suburbs"/>
    <d v="2025-03-07T00:00:00"/>
    <n v="3.67"/>
  </r>
  <r>
    <s v="S1432"/>
    <s v="C1178"/>
    <x v="4"/>
    <n v="3"/>
    <n v="3.76"/>
    <s v="Suburbs"/>
    <d v="2025-03-08T00:00:00"/>
    <n v="11.28"/>
  </r>
  <r>
    <s v="S1433"/>
    <s v="C1431"/>
    <x v="0"/>
    <n v="3"/>
    <n v="4.46"/>
    <s v="Suburbs"/>
    <d v="2025-03-09T00:00:00"/>
    <n v="13.38"/>
  </r>
  <r>
    <s v="S1434"/>
    <s v="C1600"/>
    <x v="4"/>
    <n v="4"/>
    <n v="5.76"/>
    <s v="Suburbs"/>
    <d v="2025-03-10T00:00:00"/>
    <n v="23.04"/>
  </r>
  <r>
    <s v="S1435"/>
    <s v="C1808"/>
    <x v="1"/>
    <n v="5"/>
    <n v="3.4"/>
    <s v="Downtown"/>
    <d v="2025-03-11T00:00:00"/>
    <n v="17"/>
  </r>
  <r>
    <s v="S1436"/>
    <s v="C1462"/>
    <x v="2"/>
    <n v="5"/>
    <n v="2.57"/>
    <s v="Downtown"/>
    <d v="2025-03-12T00:00:00"/>
    <n v="12.85"/>
  </r>
  <r>
    <s v="S1437"/>
    <s v="C1809"/>
    <x v="3"/>
    <n v="5"/>
    <n v="2.92"/>
    <s v="Suburbs"/>
    <d v="2025-03-13T00:00:00"/>
    <n v="14.6"/>
  </r>
  <r>
    <s v="S1438"/>
    <s v="C1847"/>
    <x v="3"/>
    <n v="3"/>
    <n v="5.54"/>
    <s v="Downtown"/>
    <d v="2025-03-14T00:00:00"/>
    <n v="16.62"/>
  </r>
  <r>
    <s v="S1439"/>
    <s v="C1365"/>
    <x v="3"/>
    <n v="4"/>
    <n v="5.87"/>
    <s v="Downtown"/>
    <d v="2025-03-15T00:00:00"/>
    <n v="23.48"/>
  </r>
  <r>
    <s v="S1440"/>
    <s v="C1620"/>
    <x v="2"/>
    <n v="2"/>
    <n v="3.2"/>
    <s v="Suburbs"/>
    <d v="2025-03-16T00:00:00"/>
    <n v="6.4"/>
  </r>
  <r>
    <s v="S1441"/>
    <s v="C1504"/>
    <x v="4"/>
    <n v="3"/>
    <n v="4.5199999999999996"/>
    <s v="Airport"/>
    <d v="2025-03-17T00:00:00"/>
    <n v="13.56"/>
  </r>
  <r>
    <s v="S1442"/>
    <s v="C1719"/>
    <x v="5"/>
    <n v="4"/>
    <n v="4.7699999999999996"/>
    <s v="Suburbs"/>
    <d v="2025-03-18T00:00:00"/>
    <n v="19.079999999999998"/>
  </r>
  <r>
    <s v="S1443"/>
    <s v="C1931"/>
    <x v="1"/>
    <n v="3"/>
    <n v="3.11"/>
    <s v="Downtown"/>
    <d v="2025-03-19T00:00:00"/>
    <n v="9.33"/>
  </r>
  <r>
    <s v="S1444"/>
    <s v="C1573"/>
    <x v="4"/>
    <n v="2"/>
    <n v="5.23"/>
    <s v="Airport"/>
    <d v="2025-03-20T00:00:00"/>
    <n v="10.46"/>
  </r>
  <r>
    <s v="S1445"/>
    <s v="C1836"/>
    <x v="0"/>
    <n v="2"/>
    <n v="3.74"/>
    <s v="Downtown"/>
    <d v="2025-03-21T00:00:00"/>
    <n v="7.48"/>
  </r>
  <r>
    <s v="S1446"/>
    <s v="C1794"/>
    <x v="2"/>
    <n v="4"/>
    <n v="4.8600000000000003"/>
    <s v="Downtown"/>
    <d v="2025-03-22T00:00:00"/>
    <n v="19.440000000000001"/>
  </r>
  <r>
    <s v="S1447"/>
    <s v="C1428"/>
    <x v="5"/>
    <n v="1"/>
    <n v="4.21"/>
    <s v="Uptown"/>
    <d v="2025-03-23T00:00:00"/>
    <n v="4.21"/>
  </r>
  <r>
    <s v="S1448"/>
    <s v="C1230"/>
    <x v="5"/>
    <n v="2"/>
    <n v="5.08"/>
    <s v="Uptown"/>
    <d v="2025-03-24T00:00:00"/>
    <n v="10.16"/>
  </r>
  <r>
    <s v="S1449"/>
    <s v="C1792"/>
    <x v="0"/>
    <n v="2"/>
    <n v="5.61"/>
    <s v="Uptown"/>
    <d v="2025-03-25T00:00:00"/>
    <n v="11.22"/>
  </r>
  <r>
    <s v="S1450"/>
    <s v="C1207"/>
    <x v="2"/>
    <n v="2"/>
    <n v="3.83"/>
    <s v="Downtown"/>
    <d v="2025-03-26T00:00:00"/>
    <n v="7.66"/>
  </r>
  <r>
    <s v="S1451"/>
    <s v="C1190"/>
    <x v="5"/>
    <n v="2"/>
    <n v="3.5"/>
    <s v="Suburbs"/>
    <d v="2025-03-27T00:00:00"/>
    <n v="7"/>
  </r>
  <r>
    <s v="S1452"/>
    <s v="C1345"/>
    <x v="4"/>
    <n v="1"/>
    <n v="4.71"/>
    <s v="Suburbs"/>
    <d v="2025-03-28T00:00:00"/>
    <n v="4.71"/>
  </r>
  <r>
    <s v="S1453"/>
    <s v="C1688"/>
    <x v="3"/>
    <n v="5"/>
    <n v="3.01"/>
    <s v="Downtown"/>
    <d v="2025-03-29T00:00:00"/>
    <n v="15.05"/>
  </r>
  <r>
    <s v="S1454"/>
    <s v="C1851"/>
    <x v="0"/>
    <n v="5"/>
    <n v="3.09"/>
    <s v="Uptown"/>
    <d v="2025-03-30T00:00:00"/>
    <n v="15.45"/>
  </r>
  <r>
    <s v="S1455"/>
    <s v="C1313"/>
    <x v="3"/>
    <n v="2"/>
    <n v="5.33"/>
    <s v="Downtown"/>
    <d v="2025-03-31T00:00:00"/>
    <n v="10.66"/>
  </r>
  <r>
    <s v="S1456"/>
    <s v="C1273"/>
    <x v="0"/>
    <n v="1"/>
    <n v="3.68"/>
    <s v="Suburbs"/>
    <d v="2025-04-01T00:00:00"/>
    <n v="3.68"/>
  </r>
  <r>
    <s v="S1457"/>
    <s v="C1038"/>
    <x v="1"/>
    <n v="3"/>
    <n v="4.71"/>
    <s v="Suburbs"/>
    <d v="2025-04-02T00:00:00"/>
    <n v="14.13"/>
  </r>
  <r>
    <s v="S1458"/>
    <s v="C1153"/>
    <x v="1"/>
    <n v="1"/>
    <n v="4.5"/>
    <s v="Suburbs"/>
    <d v="2025-04-03T00:00:00"/>
    <n v="4.5"/>
  </r>
  <r>
    <s v="S1459"/>
    <s v="C1115"/>
    <x v="2"/>
    <n v="4"/>
    <n v="5.47"/>
    <s v="Downtown"/>
    <d v="2025-04-04T00:00:00"/>
    <n v="21.88"/>
  </r>
  <r>
    <s v="S1460"/>
    <s v="C1107"/>
    <x v="5"/>
    <n v="3"/>
    <n v="2.75"/>
    <s v="Suburbs"/>
    <d v="2025-04-05T00:00:00"/>
    <n v="8.25"/>
  </r>
  <r>
    <s v="S1461"/>
    <s v="C1693"/>
    <x v="3"/>
    <n v="5"/>
    <n v="3.07"/>
    <s v="Suburbs"/>
    <d v="2025-04-06T00:00:00"/>
    <n v="15.35"/>
  </r>
  <r>
    <s v="S1462"/>
    <s v="C1975"/>
    <x v="5"/>
    <n v="5"/>
    <n v="3.3"/>
    <s v="Suburbs"/>
    <d v="2025-04-07T00:00:00"/>
    <n v="16.5"/>
  </r>
  <r>
    <s v="S1463"/>
    <s v="C1030"/>
    <x v="1"/>
    <n v="1"/>
    <n v="3.61"/>
    <s v="Suburbs"/>
    <d v="2025-04-08T00:00:00"/>
    <n v="3.61"/>
  </r>
  <r>
    <s v="S1464"/>
    <s v="C1204"/>
    <x v="3"/>
    <n v="5"/>
    <n v="3.52"/>
    <s v="Airport"/>
    <d v="2025-04-09T00:00:00"/>
    <n v="17.600000000000001"/>
  </r>
  <r>
    <s v="S1465"/>
    <s v="C1527"/>
    <x v="4"/>
    <n v="1"/>
    <n v="3.44"/>
    <s v="Downtown"/>
    <d v="2025-04-10T00:00:00"/>
    <n v="3.44"/>
  </r>
  <r>
    <s v="S1466"/>
    <s v="C1956"/>
    <x v="2"/>
    <n v="1"/>
    <n v="4.76"/>
    <s v="Downtown"/>
    <d v="2025-04-11T00:00:00"/>
    <n v="4.76"/>
  </r>
  <r>
    <s v="S1467"/>
    <s v="C1975"/>
    <x v="5"/>
    <n v="1"/>
    <n v="3.45"/>
    <s v="Suburbs"/>
    <d v="2025-04-12T00:00:00"/>
    <n v="3.45"/>
  </r>
  <r>
    <s v="S1468"/>
    <s v="C1616"/>
    <x v="0"/>
    <n v="1"/>
    <n v="4.0599999999999996"/>
    <s v="Uptown"/>
    <d v="2025-04-13T00:00:00"/>
    <n v="4.0599999999999996"/>
  </r>
  <r>
    <s v="S1469"/>
    <s v="C1316"/>
    <x v="0"/>
    <n v="1"/>
    <n v="5.52"/>
    <s v="Suburbs"/>
    <d v="2025-04-14T00:00:00"/>
    <n v="5.52"/>
  </r>
  <r>
    <s v="S1470"/>
    <s v="C1390"/>
    <x v="3"/>
    <n v="4"/>
    <n v="3.77"/>
    <s v="Downtown"/>
    <d v="2025-04-15T00:00:00"/>
    <n v="15.08"/>
  </r>
  <r>
    <s v="S1471"/>
    <s v="C1216"/>
    <x v="0"/>
    <n v="4"/>
    <n v="4.55"/>
    <s v="Airport"/>
    <d v="2025-04-16T00:00:00"/>
    <n v="18.2"/>
  </r>
  <r>
    <s v="S1472"/>
    <s v="C1185"/>
    <x v="0"/>
    <n v="4"/>
    <n v="5.88"/>
    <s v="Suburbs"/>
    <d v="2025-04-17T00:00:00"/>
    <n v="23.52"/>
  </r>
  <r>
    <s v="S1473"/>
    <s v="C1839"/>
    <x v="1"/>
    <n v="1"/>
    <n v="3.95"/>
    <s v="Airport"/>
    <d v="2025-04-18T00:00:00"/>
    <n v="3.95"/>
  </r>
  <r>
    <s v="S1474"/>
    <s v="C1769"/>
    <x v="2"/>
    <n v="5"/>
    <n v="3.14"/>
    <s v="Uptown"/>
    <d v="2025-04-19T00:00:00"/>
    <n v="15.7"/>
  </r>
  <r>
    <s v="S1475"/>
    <s v="C1817"/>
    <x v="0"/>
    <n v="3"/>
    <n v="2.58"/>
    <s v="Uptown"/>
    <d v="2025-04-20T00:00:00"/>
    <n v="7.74"/>
  </r>
  <r>
    <s v="S1476"/>
    <s v="C1400"/>
    <x v="0"/>
    <n v="4"/>
    <n v="5.05"/>
    <s v="Suburbs"/>
    <d v="2025-04-21T00:00:00"/>
    <n v="20.2"/>
  </r>
  <r>
    <s v="S1477"/>
    <s v="C1449"/>
    <x v="5"/>
    <n v="2"/>
    <n v="4.82"/>
    <s v="Airport"/>
    <d v="2025-04-22T00:00:00"/>
    <n v="9.64"/>
  </r>
  <r>
    <s v="S1478"/>
    <s v="C1943"/>
    <x v="3"/>
    <n v="2"/>
    <n v="5.79"/>
    <s v="Uptown"/>
    <d v="2025-04-23T00:00:00"/>
    <n v="11.58"/>
  </r>
  <r>
    <s v="S1479"/>
    <s v="C1808"/>
    <x v="1"/>
    <n v="1"/>
    <n v="4.95"/>
    <s v="Suburbs"/>
    <d v="2025-04-24T00:00:00"/>
    <n v="4.95"/>
  </r>
  <r>
    <s v="S1480"/>
    <s v="C1684"/>
    <x v="4"/>
    <n v="3"/>
    <n v="2.78"/>
    <s v="Uptown"/>
    <d v="2025-04-25T00:00:00"/>
    <n v="8.34"/>
  </r>
  <r>
    <s v="S1481"/>
    <s v="C1722"/>
    <x v="4"/>
    <n v="4"/>
    <n v="3.08"/>
    <s v="Downtown"/>
    <d v="2025-04-26T00:00:00"/>
    <n v="12.32"/>
  </r>
  <r>
    <s v="S1482"/>
    <s v="C1357"/>
    <x v="3"/>
    <n v="1"/>
    <n v="2.86"/>
    <s v="Airport"/>
    <d v="2025-04-27T00:00:00"/>
    <n v="2.86"/>
  </r>
  <r>
    <s v="S1483"/>
    <s v="C1816"/>
    <x v="5"/>
    <n v="5"/>
    <n v="2.72"/>
    <s v="Suburbs"/>
    <d v="2025-04-28T00:00:00"/>
    <n v="13.6"/>
  </r>
  <r>
    <s v="S1484"/>
    <s v="C1528"/>
    <x v="5"/>
    <n v="3"/>
    <n v="5.58"/>
    <s v="Uptown"/>
    <d v="2025-04-29T00:00:00"/>
    <n v="16.739999999999998"/>
  </r>
  <r>
    <s v="S1485"/>
    <s v="C1762"/>
    <x v="4"/>
    <n v="5"/>
    <n v="4.42"/>
    <s v="Uptown"/>
    <d v="2025-04-30T00:00:00"/>
    <n v="22.1"/>
  </r>
  <r>
    <s v="S1486"/>
    <s v="C1826"/>
    <x v="5"/>
    <n v="5"/>
    <n v="2.59"/>
    <s v="Downtown"/>
    <d v="2025-05-01T00:00:00"/>
    <n v="12.95"/>
  </r>
  <r>
    <s v="S1487"/>
    <s v="C1025"/>
    <x v="0"/>
    <n v="2"/>
    <n v="3.89"/>
    <s v="Suburbs"/>
    <d v="2025-05-02T00:00:00"/>
    <n v="7.78"/>
  </r>
  <r>
    <s v="S1488"/>
    <s v="C1087"/>
    <x v="4"/>
    <n v="4"/>
    <n v="5.18"/>
    <s v="Uptown"/>
    <d v="2025-05-03T00:00:00"/>
    <n v="20.72"/>
  </r>
  <r>
    <s v="S1489"/>
    <s v="C1594"/>
    <x v="3"/>
    <n v="1"/>
    <n v="2.79"/>
    <s v="Airport"/>
    <d v="2025-05-04T00:00:00"/>
    <n v="2.79"/>
  </r>
  <r>
    <s v="S1490"/>
    <s v="C1112"/>
    <x v="3"/>
    <n v="5"/>
    <n v="3.42"/>
    <s v="Uptown"/>
    <d v="2025-05-05T00:00:00"/>
    <n v="17.100000000000001"/>
  </r>
  <r>
    <s v="S1491"/>
    <s v="C1518"/>
    <x v="3"/>
    <n v="5"/>
    <n v="3.04"/>
    <s v="Airport"/>
    <d v="2025-05-06T00:00:00"/>
    <n v="15.2"/>
  </r>
  <r>
    <s v="S1492"/>
    <s v="C1703"/>
    <x v="2"/>
    <n v="1"/>
    <n v="4.79"/>
    <s v="Uptown"/>
    <d v="2025-05-07T00:00:00"/>
    <n v="4.79"/>
  </r>
  <r>
    <s v="S1493"/>
    <s v="C1500"/>
    <x v="1"/>
    <n v="3"/>
    <n v="5.6"/>
    <s v="Suburbs"/>
    <d v="2025-05-08T00:00:00"/>
    <n v="16.8"/>
  </r>
  <r>
    <s v="S1494"/>
    <s v="C1692"/>
    <x v="0"/>
    <n v="1"/>
    <n v="3.58"/>
    <s v="Suburbs"/>
    <d v="2025-05-09T00:00:00"/>
    <n v="3.58"/>
  </r>
  <r>
    <s v="S1495"/>
    <s v="C1713"/>
    <x v="1"/>
    <n v="1"/>
    <n v="3.37"/>
    <s v="Suburbs"/>
    <d v="2025-05-10T00:00:00"/>
    <n v="3.37"/>
  </r>
  <r>
    <s v="S1496"/>
    <s v="C1795"/>
    <x v="0"/>
    <n v="4"/>
    <n v="3.49"/>
    <s v="Airport"/>
    <d v="2025-05-11T00:00:00"/>
    <n v="13.96"/>
  </r>
  <r>
    <s v="S1497"/>
    <s v="C1040"/>
    <x v="3"/>
    <n v="2"/>
    <n v="4.6900000000000004"/>
    <s v="Suburbs"/>
    <d v="2025-05-12T00:00:00"/>
    <n v="9.3800000000000008"/>
  </r>
  <r>
    <s v="S1498"/>
    <s v="C1064"/>
    <x v="2"/>
    <n v="5"/>
    <n v="2.96"/>
    <s v="Airport"/>
    <d v="2025-05-13T00:00:00"/>
    <n v="14.8"/>
  </r>
  <r>
    <s v="S1499"/>
    <s v="C1301"/>
    <x v="2"/>
    <n v="2"/>
    <n v="5.43"/>
    <s v="Airport"/>
    <d v="2025-05-14T00:00:00"/>
    <n v="10.86"/>
  </r>
  <r>
    <s v="S1500"/>
    <s v="C1777"/>
    <x v="3"/>
    <n v="3"/>
    <n v="2.6"/>
    <s v="Airport"/>
    <d v="2025-05-15T00:00:00"/>
    <n v="7.8000000000000007"/>
  </r>
  <r>
    <s v="S1501"/>
    <s v="C1461"/>
    <x v="1"/>
    <n v="5"/>
    <n v="4.82"/>
    <s v="Downtown"/>
    <d v="2025-05-16T00:00:00"/>
    <n v="24.1"/>
  </r>
  <r>
    <s v="S1502"/>
    <s v="C1267"/>
    <x v="5"/>
    <n v="2"/>
    <n v="5.51"/>
    <s v="Uptown"/>
    <d v="2025-05-17T00:00:00"/>
    <n v="11.02"/>
  </r>
  <r>
    <s v="S1503"/>
    <s v="C1688"/>
    <x v="3"/>
    <n v="3"/>
    <n v="3.64"/>
    <s v="Airport"/>
    <d v="2025-05-18T00:00:00"/>
    <n v="10.92"/>
  </r>
  <r>
    <s v="S1504"/>
    <s v="C1619"/>
    <x v="4"/>
    <n v="4"/>
    <n v="4.17"/>
    <s v="Airport"/>
    <d v="2025-05-19T00:00:00"/>
    <n v="16.68"/>
  </r>
  <r>
    <s v="S1505"/>
    <s v="C1193"/>
    <x v="4"/>
    <n v="3"/>
    <n v="5.91"/>
    <s v="Uptown"/>
    <d v="2025-05-20T00:00:00"/>
    <n v="17.73"/>
  </r>
  <r>
    <s v="S1506"/>
    <s v="C1433"/>
    <x v="4"/>
    <n v="2"/>
    <n v="4.3899999999999997"/>
    <s v="Suburbs"/>
    <d v="2025-05-21T00:00:00"/>
    <n v="8.7799999999999994"/>
  </r>
  <r>
    <s v="S1507"/>
    <s v="C1554"/>
    <x v="4"/>
    <n v="1"/>
    <n v="3.45"/>
    <s v="Downtown"/>
    <d v="2025-05-22T00:00:00"/>
    <n v="3.45"/>
  </r>
  <r>
    <s v="S1508"/>
    <s v="C1836"/>
    <x v="0"/>
    <n v="5"/>
    <n v="4.0599999999999996"/>
    <s v="Uptown"/>
    <d v="2025-05-23T00:00:00"/>
    <n v="20.3"/>
  </r>
  <r>
    <s v="S1509"/>
    <s v="C1162"/>
    <x v="1"/>
    <n v="4"/>
    <n v="5.89"/>
    <s v="Airport"/>
    <d v="2025-05-24T00:00:00"/>
    <n v="23.56"/>
  </r>
  <r>
    <s v="S1510"/>
    <s v="C1803"/>
    <x v="4"/>
    <n v="2"/>
    <n v="4.9400000000000004"/>
    <s v="Uptown"/>
    <d v="2025-05-25T00:00:00"/>
    <n v="9.8800000000000008"/>
  </r>
  <r>
    <s v="S1511"/>
    <s v="C1971"/>
    <x v="5"/>
    <n v="4"/>
    <n v="3.12"/>
    <s v="Airport"/>
    <d v="2025-05-26T00:00:00"/>
    <n v="12.48"/>
  </r>
  <r>
    <s v="S1512"/>
    <s v="C1684"/>
    <x v="4"/>
    <n v="3"/>
    <n v="4.59"/>
    <s v="Suburbs"/>
    <d v="2025-05-27T00:00:00"/>
    <n v="13.77"/>
  </r>
  <r>
    <s v="S1513"/>
    <s v="C1875"/>
    <x v="2"/>
    <n v="2"/>
    <n v="4.71"/>
    <s v="Uptown"/>
    <d v="2025-05-28T00:00:00"/>
    <n v="9.42"/>
  </r>
  <r>
    <s v="S1514"/>
    <s v="C1944"/>
    <x v="0"/>
    <n v="1"/>
    <n v="4.7300000000000004"/>
    <s v="Downtown"/>
    <d v="2025-05-29T00:00:00"/>
    <n v="4.7300000000000004"/>
  </r>
  <r>
    <s v="S1515"/>
    <s v="C1900"/>
    <x v="2"/>
    <n v="1"/>
    <n v="4.47"/>
    <s v="Uptown"/>
    <d v="2025-05-30T00:00:00"/>
    <n v="4.47"/>
  </r>
  <r>
    <s v="S1516"/>
    <s v="C1822"/>
    <x v="0"/>
    <n v="1"/>
    <n v="4.33"/>
    <s v="Airport"/>
    <d v="2025-05-31T00:00:00"/>
    <n v="4.33"/>
  </r>
  <r>
    <s v="S1517"/>
    <s v="C1719"/>
    <x v="5"/>
    <n v="1"/>
    <n v="4.74"/>
    <s v="Airport"/>
    <d v="2025-06-01T00:00:00"/>
    <n v="4.74"/>
  </r>
  <r>
    <s v="S1518"/>
    <s v="C1984"/>
    <x v="0"/>
    <n v="5"/>
    <n v="3.58"/>
    <s v="Downtown"/>
    <d v="2025-06-02T00:00:00"/>
    <n v="17.899999999999999"/>
  </r>
  <r>
    <s v="S1519"/>
    <s v="C1251"/>
    <x v="5"/>
    <n v="4"/>
    <n v="3.72"/>
    <s v="Airport"/>
    <d v="2025-06-03T00:00:00"/>
    <n v="14.88"/>
  </r>
  <r>
    <s v="S1520"/>
    <s v="C1699"/>
    <x v="3"/>
    <n v="2"/>
    <n v="4.3899999999999997"/>
    <s v="Airport"/>
    <d v="2025-06-04T00:00:00"/>
    <n v="8.7799999999999994"/>
  </r>
  <r>
    <s v="S1521"/>
    <s v="C1058"/>
    <x v="3"/>
    <n v="1"/>
    <n v="5.32"/>
    <s v="Airport"/>
    <d v="2025-06-05T00:00:00"/>
    <n v="5.32"/>
  </r>
  <r>
    <s v="S1522"/>
    <s v="C1716"/>
    <x v="0"/>
    <n v="5"/>
    <n v="4.05"/>
    <s v="Uptown"/>
    <d v="2025-06-06T00:00:00"/>
    <n v="20.25"/>
  </r>
  <r>
    <s v="S1523"/>
    <s v="C1363"/>
    <x v="1"/>
    <n v="1"/>
    <n v="3.78"/>
    <s v="Uptown"/>
    <d v="2025-06-07T00:00:00"/>
    <n v="3.78"/>
  </r>
  <r>
    <s v="S1524"/>
    <s v="C1694"/>
    <x v="4"/>
    <n v="1"/>
    <n v="3.41"/>
    <s v="Downtown"/>
    <d v="2025-06-08T00:00:00"/>
    <n v="3.41"/>
  </r>
  <r>
    <s v="S1525"/>
    <s v="C1830"/>
    <x v="4"/>
    <n v="3"/>
    <n v="3.56"/>
    <s v="Downtown"/>
    <d v="2025-06-09T00:00:00"/>
    <n v="10.68"/>
  </r>
  <r>
    <s v="S1526"/>
    <s v="C1523"/>
    <x v="4"/>
    <n v="2"/>
    <n v="2.5"/>
    <s v="Suburbs"/>
    <d v="2025-06-10T00:00:00"/>
    <n v="5"/>
  </r>
  <r>
    <s v="S1527"/>
    <s v="C1917"/>
    <x v="4"/>
    <n v="4"/>
    <n v="5.35"/>
    <s v="Airport"/>
    <d v="2025-06-11T00:00:00"/>
    <n v="21.4"/>
  </r>
  <r>
    <s v="S1528"/>
    <s v="C1552"/>
    <x v="2"/>
    <n v="3"/>
    <n v="5.47"/>
    <s v="Downtown"/>
    <d v="2025-06-12T00:00:00"/>
    <n v="16.41"/>
  </r>
  <r>
    <s v="S1529"/>
    <s v="C1510"/>
    <x v="0"/>
    <n v="3"/>
    <n v="3.7"/>
    <s v="Airport"/>
    <d v="2025-06-13T00:00:00"/>
    <n v="11.1"/>
  </r>
  <r>
    <s v="S1530"/>
    <s v="C1608"/>
    <x v="0"/>
    <n v="4"/>
    <n v="4.1399999999999997"/>
    <s v="Downtown"/>
    <d v="2025-06-14T00:00:00"/>
    <n v="16.559999999999999"/>
  </r>
  <r>
    <s v="S1531"/>
    <s v="C1109"/>
    <x v="4"/>
    <n v="1"/>
    <n v="2.5299999999999998"/>
    <s v="Suburbs"/>
    <d v="2025-06-15T00:00:00"/>
    <n v="2.5299999999999998"/>
  </r>
  <r>
    <s v="S1532"/>
    <s v="C1060"/>
    <x v="2"/>
    <n v="1"/>
    <n v="5.73"/>
    <s v="Downtown"/>
    <d v="2025-06-16T00:00:00"/>
    <n v="5.73"/>
  </r>
  <r>
    <s v="S1533"/>
    <s v="C1830"/>
    <x v="4"/>
    <n v="2"/>
    <n v="5.81"/>
    <s v="Uptown"/>
    <d v="2025-06-17T00:00:00"/>
    <n v="11.62"/>
  </r>
  <r>
    <s v="S1534"/>
    <s v="C1083"/>
    <x v="0"/>
    <n v="1"/>
    <n v="4.17"/>
    <s v="Airport"/>
    <d v="2025-06-18T00:00:00"/>
    <n v="4.17"/>
  </r>
  <r>
    <s v="S1535"/>
    <s v="C1226"/>
    <x v="2"/>
    <n v="3"/>
    <n v="2.5299999999999998"/>
    <s v="Uptown"/>
    <d v="2025-06-19T00:00:00"/>
    <n v="7.59"/>
  </r>
  <r>
    <s v="S1536"/>
    <s v="C1545"/>
    <x v="5"/>
    <n v="3"/>
    <n v="4.01"/>
    <s v="Downtown"/>
    <d v="2025-06-20T00:00:00"/>
    <n v="12.03"/>
  </r>
  <r>
    <s v="S1537"/>
    <s v="C1553"/>
    <x v="1"/>
    <n v="3"/>
    <n v="3.53"/>
    <s v="Downtown"/>
    <d v="2025-06-21T00:00:00"/>
    <n v="10.59"/>
  </r>
  <r>
    <s v="S1538"/>
    <s v="C1814"/>
    <x v="3"/>
    <n v="4"/>
    <n v="3.31"/>
    <s v="Suburbs"/>
    <d v="2025-06-22T00:00:00"/>
    <n v="13.24"/>
  </r>
  <r>
    <s v="S1539"/>
    <s v="C1029"/>
    <x v="3"/>
    <n v="1"/>
    <n v="2.5299999999999998"/>
    <s v="Suburbs"/>
    <d v="2025-06-23T00:00:00"/>
    <n v="2.5299999999999998"/>
  </r>
  <r>
    <s v="S1540"/>
    <s v="C1927"/>
    <x v="4"/>
    <n v="1"/>
    <n v="3.81"/>
    <s v="Suburbs"/>
    <d v="2025-06-24T00:00:00"/>
    <n v="3.81"/>
  </r>
  <r>
    <s v="S1541"/>
    <s v="C1538"/>
    <x v="1"/>
    <n v="1"/>
    <n v="3.94"/>
    <s v="Downtown"/>
    <d v="2025-06-25T00:00:00"/>
    <n v="3.94"/>
  </r>
  <r>
    <s v="S1542"/>
    <s v="C1587"/>
    <x v="2"/>
    <n v="1"/>
    <n v="4.46"/>
    <s v="Suburbs"/>
    <d v="2025-06-26T00:00:00"/>
    <n v="4.46"/>
  </r>
  <r>
    <s v="S1543"/>
    <s v="C1147"/>
    <x v="1"/>
    <n v="2"/>
    <n v="3.88"/>
    <s v="Downtown"/>
    <d v="2025-06-27T00:00:00"/>
    <n v="7.76"/>
  </r>
  <r>
    <s v="S1544"/>
    <s v="C1652"/>
    <x v="2"/>
    <n v="2"/>
    <n v="3.07"/>
    <s v="Downtown"/>
    <d v="2025-06-28T00:00:00"/>
    <n v="6.14"/>
  </r>
  <r>
    <s v="S1545"/>
    <s v="C1482"/>
    <x v="4"/>
    <n v="3"/>
    <n v="5.08"/>
    <s v="Airport"/>
    <d v="2025-06-29T00:00:00"/>
    <n v="15.24"/>
  </r>
  <r>
    <s v="S1546"/>
    <s v="C1563"/>
    <x v="1"/>
    <n v="3"/>
    <n v="3.86"/>
    <s v="Uptown"/>
    <d v="2025-06-30T00:00:00"/>
    <n v="11.58"/>
  </r>
  <r>
    <s v="S1547"/>
    <s v="C1585"/>
    <x v="4"/>
    <n v="4"/>
    <n v="3.82"/>
    <s v="Airport"/>
    <d v="2025-07-01T00:00:00"/>
    <n v="15.28"/>
  </r>
  <r>
    <s v="S1548"/>
    <s v="C1665"/>
    <x v="0"/>
    <n v="5"/>
    <n v="3.42"/>
    <s v="Uptown"/>
    <d v="2025-07-02T00:00:00"/>
    <n v="17.100000000000001"/>
  </r>
  <r>
    <s v="S1549"/>
    <s v="C1111"/>
    <x v="0"/>
    <n v="3"/>
    <n v="3.98"/>
    <s v="Uptown"/>
    <d v="2025-07-03T00:00:00"/>
    <n v="11.94"/>
  </r>
  <r>
    <s v="S1550"/>
    <s v="C1326"/>
    <x v="1"/>
    <n v="1"/>
    <n v="3.34"/>
    <s v="Downtown"/>
    <d v="2025-07-04T00:00:00"/>
    <n v="3.34"/>
  </r>
  <r>
    <s v="S1551"/>
    <s v="C1392"/>
    <x v="5"/>
    <n v="3"/>
    <n v="5.18"/>
    <s v="Suburbs"/>
    <d v="2025-07-05T00:00:00"/>
    <n v="15.54"/>
  </r>
  <r>
    <s v="S1552"/>
    <s v="C1317"/>
    <x v="1"/>
    <n v="3"/>
    <n v="5.68"/>
    <s v="Suburbs"/>
    <d v="2025-07-06T00:00:00"/>
    <n v="17.04"/>
  </r>
  <r>
    <s v="S1553"/>
    <s v="C1929"/>
    <x v="3"/>
    <n v="2"/>
    <n v="5.33"/>
    <s v="Suburbs"/>
    <d v="2025-07-07T00:00:00"/>
    <n v="10.66"/>
  </r>
  <r>
    <s v="S1554"/>
    <s v="C1569"/>
    <x v="0"/>
    <n v="1"/>
    <n v="4.9000000000000004"/>
    <s v="Airport"/>
    <d v="2025-07-08T00:00:00"/>
    <n v="4.9000000000000004"/>
  </r>
  <r>
    <s v="S1555"/>
    <s v="C1920"/>
    <x v="1"/>
    <n v="4"/>
    <n v="3.5"/>
    <s v="Suburbs"/>
    <d v="2025-07-09T00:00:00"/>
    <n v="14"/>
  </r>
  <r>
    <s v="S1556"/>
    <s v="C1137"/>
    <x v="4"/>
    <n v="4"/>
    <n v="5.0999999999999996"/>
    <s v="Downtown"/>
    <d v="2025-07-10T00:00:00"/>
    <n v="20.399999999999999"/>
  </r>
  <r>
    <s v="S1557"/>
    <s v="C1981"/>
    <x v="3"/>
    <n v="4"/>
    <n v="5.33"/>
    <s v="Suburbs"/>
    <d v="2025-07-11T00:00:00"/>
    <n v="21.32"/>
  </r>
  <r>
    <s v="S1558"/>
    <s v="C1113"/>
    <x v="4"/>
    <n v="3"/>
    <n v="3.95"/>
    <s v="Suburbs"/>
    <d v="2025-07-12T00:00:00"/>
    <n v="11.85"/>
  </r>
  <r>
    <s v="S1559"/>
    <s v="C1568"/>
    <x v="0"/>
    <n v="4"/>
    <n v="5.49"/>
    <s v="Suburbs"/>
    <d v="2025-07-13T00:00:00"/>
    <n v="21.96"/>
  </r>
  <r>
    <s v="S1560"/>
    <s v="C1180"/>
    <x v="5"/>
    <n v="4"/>
    <n v="3.14"/>
    <s v="Airport"/>
    <d v="2025-07-14T00:00:00"/>
    <n v="12.56"/>
  </r>
  <r>
    <s v="S1561"/>
    <s v="C1524"/>
    <x v="5"/>
    <n v="4"/>
    <n v="3.51"/>
    <s v="Downtown"/>
    <d v="2025-07-15T00:00:00"/>
    <n v="14.04"/>
  </r>
  <r>
    <s v="S1562"/>
    <s v="C1197"/>
    <x v="3"/>
    <n v="2"/>
    <n v="4.7300000000000004"/>
    <s v="Suburbs"/>
    <d v="2025-07-16T00:00:00"/>
    <n v="9.4600000000000009"/>
  </r>
  <r>
    <s v="S1563"/>
    <s v="C1024"/>
    <x v="1"/>
    <n v="1"/>
    <n v="4.66"/>
    <s v="Uptown"/>
    <d v="2025-07-17T00:00:00"/>
    <n v="4.66"/>
  </r>
  <r>
    <s v="S1564"/>
    <s v="C1936"/>
    <x v="0"/>
    <n v="2"/>
    <n v="3.45"/>
    <s v="Airport"/>
    <d v="2025-07-18T00:00:00"/>
    <n v="6.9"/>
  </r>
  <r>
    <s v="S1565"/>
    <s v="C1507"/>
    <x v="5"/>
    <n v="1"/>
    <n v="4.68"/>
    <s v="Suburbs"/>
    <d v="2025-07-19T00:00:00"/>
    <n v="4.68"/>
  </r>
  <r>
    <s v="S1566"/>
    <s v="C1040"/>
    <x v="3"/>
    <n v="2"/>
    <n v="3.16"/>
    <s v="Suburbs"/>
    <d v="2025-07-20T00:00:00"/>
    <n v="6.32"/>
  </r>
  <r>
    <s v="S1567"/>
    <s v="C1708"/>
    <x v="2"/>
    <n v="1"/>
    <n v="2.57"/>
    <s v="Airport"/>
    <d v="2025-07-21T00:00:00"/>
    <n v="2.57"/>
  </r>
  <r>
    <s v="S1568"/>
    <s v="C1650"/>
    <x v="1"/>
    <n v="4"/>
    <n v="2.67"/>
    <s v="Uptown"/>
    <d v="2025-07-22T00:00:00"/>
    <n v="10.68"/>
  </r>
  <r>
    <s v="S1569"/>
    <s v="C1897"/>
    <x v="2"/>
    <n v="5"/>
    <n v="4.37"/>
    <s v="Uptown"/>
    <d v="2025-07-23T00:00:00"/>
    <n v="21.85"/>
  </r>
  <r>
    <s v="S1570"/>
    <s v="C1833"/>
    <x v="1"/>
    <n v="4"/>
    <n v="3.15"/>
    <s v="Airport"/>
    <d v="2025-07-24T00:00:00"/>
    <n v="12.6"/>
  </r>
  <r>
    <s v="S1571"/>
    <s v="C1747"/>
    <x v="0"/>
    <n v="5"/>
    <n v="2.86"/>
    <s v="Suburbs"/>
    <d v="2025-07-25T00:00:00"/>
    <n v="14.3"/>
  </r>
  <r>
    <s v="S1572"/>
    <s v="C1361"/>
    <x v="3"/>
    <n v="4"/>
    <n v="3.44"/>
    <s v="Airport"/>
    <d v="2025-07-26T00:00:00"/>
    <n v="13.76"/>
  </r>
  <r>
    <s v="S1573"/>
    <s v="C1067"/>
    <x v="4"/>
    <n v="2"/>
    <n v="5"/>
    <s v="Airport"/>
    <d v="2025-07-27T00:00:00"/>
    <n v="10"/>
  </r>
  <r>
    <s v="S1574"/>
    <s v="C1663"/>
    <x v="4"/>
    <n v="5"/>
    <n v="5.04"/>
    <s v="Airport"/>
    <d v="2025-07-28T00:00:00"/>
    <n v="25.2"/>
  </r>
  <r>
    <s v="S1575"/>
    <s v="C1034"/>
    <x v="0"/>
    <n v="4"/>
    <n v="3.31"/>
    <s v="Airport"/>
    <d v="2025-07-29T00:00:00"/>
    <n v="13.24"/>
  </r>
  <r>
    <s v="S1576"/>
    <s v="C1506"/>
    <x v="2"/>
    <n v="3"/>
    <n v="3.03"/>
    <s v="Uptown"/>
    <d v="2025-07-30T00:00:00"/>
    <n v="9.09"/>
  </r>
  <r>
    <s v="S1577"/>
    <s v="C1523"/>
    <x v="4"/>
    <n v="5"/>
    <n v="4.2300000000000004"/>
    <s v="Airport"/>
    <d v="2025-07-31T00:00:00"/>
    <n v="21.15"/>
  </r>
  <r>
    <s v="S1578"/>
    <s v="C1798"/>
    <x v="3"/>
    <n v="1"/>
    <n v="3.7"/>
    <s v="Suburbs"/>
    <d v="2025-08-01T00:00:00"/>
    <n v="3.7"/>
  </r>
  <r>
    <s v="S1579"/>
    <s v="C1705"/>
    <x v="0"/>
    <n v="2"/>
    <n v="3.59"/>
    <s v="Suburbs"/>
    <d v="2025-08-02T00:00:00"/>
    <n v="7.18"/>
  </r>
  <r>
    <s v="S1580"/>
    <s v="C1608"/>
    <x v="0"/>
    <n v="4"/>
    <n v="5.3"/>
    <s v="Downtown"/>
    <d v="2025-08-03T00:00:00"/>
    <n v="21.2"/>
  </r>
  <r>
    <s v="S1581"/>
    <s v="C1221"/>
    <x v="0"/>
    <n v="4"/>
    <n v="5.99"/>
    <s v="Downtown"/>
    <d v="2025-08-04T00:00:00"/>
    <n v="23.96"/>
  </r>
  <r>
    <s v="S1582"/>
    <s v="C1767"/>
    <x v="2"/>
    <n v="1"/>
    <n v="4.12"/>
    <s v="Airport"/>
    <d v="2025-08-05T00:00:00"/>
    <n v="4.12"/>
  </r>
  <r>
    <s v="S1583"/>
    <s v="C1221"/>
    <x v="0"/>
    <n v="4"/>
    <n v="5.27"/>
    <s v="Downtown"/>
    <d v="2025-08-06T00:00:00"/>
    <n v="21.08"/>
  </r>
  <r>
    <s v="S1584"/>
    <s v="C1971"/>
    <x v="5"/>
    <n v="4"/>
    <n v="3.66"/>
    <s v="Airport"/>
    <d v="2025-08-07T00:00:00"/>
    <n v="14.64"/>
  </r>
  <r>
    <s v="S1585"/>
    <s v="C1284"/>
    <x v="1"/>
    <n v="1"/>
    <n v="5.45"/>
    <s v="Uptown"/>
    <d v="2025-08-08T00:00:00"/>
    <n v="5.45"/>
  </r>
  <r>
    <s v="S1586"/>
    <s v="C1524"/>
    <x v="5"/>
    <n v="1"/>
    <n v="5.83"/>
    <s v="Uptown"/>
    <d v="2025-08-09T00:00:00"/>
    <n v="5.83"/>
  </r>
  <r>
    <s v="S1587"/>
    <s v="C1774"/>
    <x v="2"/>
    <n v="3"/>
    <n v="2.7"/>
    <s v="Uptown"/>
    <d v="2025-08-10T00:00:00"/>
    <n v="8.1000000000000014"/>
  </r>
  <r>
    <s v="S1588"/>
    <s v="C1776"/>
    <x v="2"/>
    <n v="3"/>
    <n v="5.21"/>
    <s v="Uptown"/>
    <d v="2025-08-11T00:00:00"/>
    <n v="15.63"/>
  </r>
  <r>
    <s v="S1589"/>
    <s v="C1661"/>
    <x v="0"/>
    <n v="1"/>
    <n v="2.75"/>
    <s v="Suburbs"/>
    <d v="2025-08-12T00:00:00"/>
    <n v="2.75"/>
  </r>
  <r>
    <s v="S1590"/>
    <s v="C1179"/>
    <x v="3"/>
    <n v="5"/>
    <n v="4.1500000000000004"/>
    <s v="Uptown"/>
    <d v="2025-08-13T00:00:00"/>
    <n v="20.75"/>
  </r>
  <r>
    <s v="S1591"/>
    <s v="C1917"/>
    <x v="4"/>
    <n v="5"/>
    <n v="3.17"/>
    <s v="Uptown"/>
    <d v="2025-08-14T00:00:00"/>
    <n v="15.85"/>
  </r>
  <r>
    <s v="S1592"/>
    <s v="C1423"/>
    <x v="4"/>
    <n v="5"/>
    <n v="5.45"/>
    <s v="Suburbs"/>
    <d v="2025-08-15T00:00:00"/>
    <n v="27.25"/>
  </r>
  <r>
    <s v="S1593"/>
    <s v="C1515"/>
    <x v="4"/>
    <n v="2"/>
    <n v="5.36"/>
    <s v="Airport"/>
    <d v="2025-08-16T00:00:00"/>
    <n v="10.72"/>
  </r>
  <r>
    <s v="S1594"/>
    <s v="C1647"/>
    <x v="5"/>
    <n v="3"/>
    <n v="5.4"/>
    <s v="Downtown"/>
    <d v="2025-08-17T00:00:00"/>
    <n v="16.2"/>
  </r>
  <r>
    <s v="S1595"/>
    <s v="C1340"/>
    <x v="2"/>
    <n v="5"/>
    <n v="2.93"/>
    <s v="Airport"/>
    <d v="2025-08-18T00:00:00"/>
    <n v="14.65"/>
  </r>
  <r>
    <s v="S1596"/>
    <s v="C1808"/>
    <x v="1"/>
    <n v="5"/>
    <n v="5.19"/>
    <s v="Airport"/>
    <d v="2025-08-19T00:00:00"/>
    <n v="25.95"/>
  </r>
  <r>
    <s v="S1597"/>
    <s v="C1156"/>
    <x v="2"/>
    <n v="5"/>
    <n v="3.37"/>
    <s v="Downtown"/>
    <d v="2025-08-20T00:00:00"/>
    <n v="16.850000000000001"/>
  </r>
  <r>
    <s v="S1598"/>
    <s v="C1811"/>
    <x v="5"/>
    <n v="1"/>
    <n v="5.2"/>
    <s v="Uptown"/>
    <d v="2025-08-21T00:00:00"/>
    <n v="5.2"/>
  </r>
  <r>
    <s v="S1599"/>
    <s v="C1291"/>
    <x v="4"/>
    <n v="4"/>
    <n v="4.05"/>
    <s v="Uptown"/>
    <d v="2025-08-22T00:00:00"/>
    <n v="16.2"/>
  </r>
  <r>
    <s v="S1600"/>
    <s v="C1426"/>
    <x v="1"/>
    <n v="2"/>
    <n v="5.08"/>
    <s v="Uptown"/>
    <d v="2025-08-23T00:00:00"/>
    <n v="10.16"/>
  </r>
  <r>
    <s v="S1601"/>
    <s v="C1363"/>
    <x v="1"/>
    <n v="4"/>
    <n v="2.62"/>
    <s v="Uptown"/>
    <d v="2025-08-24T00:00:00"/>
    <n v="10.48"/>
  </r>
  <r>
    <s v="S1602"/>
    <s v="C1090"/>
    <x v="0"/>
    <n v="3"/>
    <n v="4.1100000000000003"/>
    <s v="Downtown"/>
    <d v="2025-08-25T00:00:00"/>
    <n v="12.33"/>
  </r>
  <r>
    <s v="S1603"/>
    <s v="C1385"/>
    <x v="3"/>
    <n v="4"/>
    <n v="5.2"/>
    <s v="Uptown"/>
    <d v="2025-08-26T00:00:00"/>
    <n v="20.8"/>
  </r>
  <r>
    <s v="S1604"/>
    <s v="C1904"/>
    <x v="1"/>
    <n v="2"/>
    <n v="4.32"/>
    <s v="Uptown"/>
    <d v="2025-08-27T00:00:00"/>
    <n v="8.64"/>
  </r>
  <r>
    <s v="S1605"/>
    <s v="C1729"/>
    <x v="0"/>
    <n v="5"/>
    <n v="5.94"/>
    <s v="Uptown"/>
    <d v="2025-08-28T00:00:00"/>
    <n v="29.7"/>
  </r>
  <r>
    <s v="S1606"/>
    <s v="C1290"/>
    <x v="3"/>
    <n v="5"/>
    <n v="4.1500000000000004"/>
    <s v="Downtown"/>
    <d v="2025-08-29T00:00:00"/>
    <n v="20.75"/>
  </r>
  <r>
    <s v="S1607"/>
    <s v="C1926"/>
    <x v="4"/>
    <n v="1"/>
    <n v="4.8899999999999997"/>
    <s v="Suburbs"/>
    <d v="2025-08-30T00:00:00"/>
    <n v="4.8899999999999997"/>
  </r>
  <r>
    <s v="S1608"/>
    <s v="C1215"/>
    <x v="0"/>
    <n v="1"/>
    <n v="3.59"/>
    <s v="Downtown"/>
    <d v="2025-08-31T00:00:00"/>
    <n v="3.59"/>
  </r>
  <r>
    <s v="S1609"/>
    <s v="C1918"/>
    <x v="2"/>
    <n v="2"/>
    <n v="3.63"/>
    <s v="Uptown"/>
    <d v="2025-09-01T00:00:00"/>
    <n v="7.26"/>
  </r>
  <r>
    <s v="S1610"/>
    <s v="C1195"/>
    <x v="2"/>
    <n v="5"/>
    <n v="4.7"/>
    <s v="Downtown"/>
    <d v="2025-09-02T00:00:00"/>
    <n v="23.5"/>
  </r>
  <r>
    <s v="S1611"/>
    <s v="C1847"/>
    <x v="3"/>
    <n v="4"/>
    <n v="2.65"/>
    <s v="Airport"/>
    <d v="2025-09-03T00:00:00"/>
    <n v="10.6"/>
  </r>
  <r>
    <s v="S1612"/>
    <s v="C1661"/>
    <x v="0"/>
    <n v="4"/>
    <n v="5.78"/>
    <s v="Airport"/>
    <d v="2025-09-04T00:00:00"/>
    <n v="23.12"/>
  </r>
  <r>
    <s v="S1613"/>
    <s v="C1425"/>
    <x v="5"/>
    <n v="2"/>
    <n v="4.32"/>
    <s v="Suburbs"/>
    <d v="2025-09-05T00:00:00"/>
    <n v="8.64"/>
  </r>
  <r>
    <s v="S1614"/>
    <s v="C1130"/>
    <x v="0"/>
    <n v="1"/>
    <n v="3.39"/>
    <s v="Uptown"/>
    <d v="2025-09-06T00:00:00"/>
    <n v="3.39"/>
  </r>
  <r>
    <s v="S1615"/>
    <s v="C1860"/>
    <x v="5"/>
    <n v="4"/>
    <n v="4.7300000000000004"/>
    <s v="Suburbs"/>
    <d v="2025-09-07T00:00:00"/>
    <n v="18.920000000000002"/>
  </r>
  <r>
    <s v="S1616"/>
    <s v="C1854"/>
    <x v="1"/>
    <n v="3"/>
    <n v="3.2"/>
    <s v="Airport"/>
    <d v="2025-09-08T00:00:00"/>
    <n v="9.6000000000000014"/>
  </r>
  <r>
    <s v="S1617"/>
    <s v="C1773"/>
    <x v="1"/>
    <n v="2"/>
    <n v="5.61"/>
    <s v="Suburbs"/>
    <d v="2025-09-09T00:00:00"/>
    <n v="11.22"/>
  </r>
  <r>
    <s v="S1618"/>
    <s v="C1677"/>
    <x v="1"/>
    <n v="3"/>
    <n v="5.52"/>
    <s v="Airport"/>
    <d v="2025-09-10T00:00:00"/>
    <n v="16.559999999999999"/>
  </r>
  <r>
    <s v="S1619"/>
    <s v="C1407"/>
    <x v="0"/>
    <n v="3"/>
    <n v="3.26"/>
    <s v="Airport"/>
    <d v="2025-09-11T00:00:00"/>
    <n v="9.7799999999999994"/>
  </r>
  <r>
    <s v="S1620"/>
    <s v="C1474"/>
    <x v="3"/>
    <n v="1"/>
    <n v="2.9"/>
    <s v="Downtown"/>
    <d v="2025-09-12T00:00:00"/>
    <n v="2.9"/>
  </r>
  <r>
    <s v="S1621"/>
    <s v="C1119"/>
    <x v="5"/>
    <n v="5"/>
    <n v="4.72"/>
    <s v="Uptown"/>
    <d v="2025-09-13T00:00:00"/>
    <n v="23.6"/>
  </r>
  <r>
    <s v="S1622"/>
    <s v="C1562"/>
    <x v="0"/>
    <n v="2"/>
    <n v="3.64"/>
    <s v="Airport"/>
    <d v="2025-09-14T00:00:00"/>
    <n v="7.28"/>
  </r>
  <r>
    <s v="S1623"/>
    <s v="C1824"/>
    <x v="1"/>
    <n v="5"/>
    <n v="3.09"/>
    <s v="Uptown"/>
    <d v="2025-09-15T00:00:00"/>
    <n v="15.45"/>
  </r>
  <r>
    <s v="S1624"/>
    <s v="C1488"/>
    <x v="2"/>
    <n v="4"/>
    <n v="3.47"/>
    <s v="Suburbs"/>
    <d v="2025-09-16T00:00:00"/>
    <n v="13.88"/>
  </r>
  <r>
    <s v="S1625"/>
    <s v="C1695"/>
    <x v="1"/>
    <n v="4"/>
    <n v="2.92"/>
    <s v="Suburbs"/>
    <d v="2025-09-17T00:00:00"/>
    <n v="11.68"/>
  </r>
  <r>
    <s v="S1626"/>
    <s v="C1943"/>
    <x v="3"/>
    <n v="2"/>
    <n v="5.26"/>
    <s v="Airport"/>
    <d v="2025-09-18T00:00:00"/>
    <n v="10.52"/>
  </r>
  <r>
    <s v="S1627"/>
    <s v="C1876"/>
    <x v="1"/>
    <n v="1"/>
    <n v="2.5299999999999998"/>
    <s v="Uptown"/>
    <d v="2025-09-19T00:00:00"/>
    <n v="2.5299999999999998"/>
  </r>
  <r>
    <s v="S1628"/>
    <s v="C1436"/>
    <x v="4"/>
    <n v="4"/>
    <n v="2.65"/>
    <s v="Airport"/>
    <d v="2025-09-20T00:00:00"/>
    <n v="10.6"/>
  </r>
  <r>
    <s v="S1629"/>
    <s v="C1258"/>
    <x v="3"/>
    <n v="4"/>
    <n v="5.24"/>
    <s v="Airport"/>
    <d v="2025-09-21T00:00:00"/>
    <n v="20.96"/>
  </r>
  <r>
    <s v="S1630"/>
    <s v="C1635"/>
    <x v="2"/>
    <n v="5"/>
    <n v="4.16"/>
    <s v="Downtown"/>
    <d v="2025-09-22T00:00:00"/>
    <n v="20.8"/>
  </r>
  <r>
    <s v="S1631"/>
    <s v="C1606"/>
    <x v="5"/>
    <n v="4"/>
    <n v="4.59"/>
    <s v="Suburbs"/>
    <d v="2025-09-23T00:00:00"/>
    <n v="18.36"/>
  </r>
  <r>
    <s v="S1632"/>
    <s v="C1336"/>
    <x v="1"/>
    <n v="1"/>
    <n v="3.8"/>
    <s v="Uptown"/>
    <d v="2025-09-24T00:00:00"/>
    <n v="3.8"/>
  </r>
  <r>
    <s v="S1633"/>
    <s v="C1870"/>
    <x v="3"/>
    <n v="4"/>
    <n v="2.81"/>
    <s v="Suburbs"/>
    <d v="2025-09-25T00:00:00"/>
    <n v="11.24"/>
  </r>
  <r>
    <s v="S1634"/>
    <s v="C1782"/>
    <x v="5"/>
    <n v="4"/>
    <n v="3.05"/>
    <s v="Downtown"/>
    <d v="2025-09-26T00:00:00"/>
    <n v="12.2"/>
  </r>
  <r>
    <s v="S1635"/>
    <s v="C1707"/>
    <x v="2"/>
    <n v="3"/>
    <n v="2.82"/>
    <s v="Suburbs"/>
    <d v="2025-09-27T00:00:00"/>
    <n v="8.4599999999999991"/>
  </r>
  <r>
    <s v="S1636"/>
    <s v="C1982"/>
    <x v="4"/>
    <n v="1"/>
    <n v="4.67"/>
    <s v="Downtown"/>
    <d v="2025-09-28T00:00:00"/>
    <n v="4.67"/>
  </r>
  <r>
    <s v="S1637"/>
    <s v="C1768"/>
    <x v="3"/>
    <n v="4"/>
    <n v="5.76"/>
    <s v="Suburbs"/>
    <d v="2025-09-29T00:00:00"/>
    <n v="23.04"/>
  </r>
  <r>
    <s v="S1638"/>
    <s v="C1304"/>
    <x v="2"/>
    <n v="1"/>
    <n v="5.99"/>
    <s v="Uptown"/>
    <d v="2025-09-30T00:00:00"/>
    <n v="5.99"/>
  </r>
  <r>
    <s v="S1639"/>
    <s v="C1043"/>
    <x v="2"/>
    <n v="1"/>
    <n v="4.6900000000000004"/>
    <s v="Downtown"/>
    <d v="2025-10-01T00:00:00"/>
    <n v="4.6900000000000004"/>
  </r>
  <r>
    <s v="S1640"/>
    <s v="C1865"/>
    <x v="0"/>
    <n v="4"/>
    <n v="2.71"/>
    <s v="Suburbs"/>
    <d v="2025-10-02T00:00:00"/>
    <n v="10.84"/>
  </r>
  <r>
    <s v="S1641"/>
    <s v="C1297"/>
    <x v="5"/>
    <n v="4"/>
    <n v="4.76"/>
    <s v="Downtown"/>
    <d v="2025-10-03T00:00:00"/>
    <n v="19.04"/>
  </r>
  <r>
    <s v="S1642"/>
    <s v="C1851"/>
    <x v="0"/>
    <n v="1"/>
    <n v="4.95"/>
    <s v="Uptown"/>
    <d v="2025-10-04T00:00:00"/>
    <n v="4.95"/>
  </r>
  <r>
    <s v="S1643"/>
    <s v="C1354"/>
    <x v="2"/>
    <n v="5"/>
    <n v="5.27"/>
    <s v="Suburbs"/>
    <d v="2025-10-05T00:00:00"/>
    <n v="26.35"/>
  </r>
  <r>
    <s v="S1644"/>
    <s v="C1943"/>
    <x v="3"/>
    <n v="5"/>
    <n v="2.94"/>
    <s v="Airport"/>
    <d v="2025-10-06T00:00:00"/>
    <n v="14.7"/>
  </r>
  <r>
    <s v="S1645"/>
    <s v="C1759"/>
    <x v="1"/>
    <n v="1"/>
    <n v="3.31"/>
    <s v="Uptown"/>
    <d v="2025-10-07T00:00:00"/>
    <n v="3.31"/>
  </r>
  <r>
    <s v="S1646"/>
    <s v="C1362"/>
    <x v="4"/>
    <n v="1"/>
    <n v="5.94"/>
    <s v="Uptown"/>
    <d v="2025-10-08T00:00:00"/>
    <n v="5.94"/>
  </r>
  <r>
    <s v="S1647"/>
    <s v="C1947"/>
    <x v="4"/>
    <n v="5"/>
    <n v="5.26"/>
    <s v="Uptown"/>
    <d v="2025-10-09T00:00:00"/>
    <n v="26.3"/>
  </r>
  <r>
    <s v="S1648"/>
    <s v="C1902"/>
    <x v="0"/>
    <n v="5"/>
    <n v="5.15"/>
    <s v="Uptown"/>
    <d v="2025-10-10T00:00:00"/>
    <n v="25.75"/>
  </r>
  <r>
    <s v="S1649"/>
    <s v="C1950"/>
    <x v="1"/>
    <n v="3"/>
    <n v="5.32"/>
    <s v="Airport"/>
    <d v="2025-10-11T00:00:00"/>
    <n v="15.96"/>
  </r>
  <r>
    <s v="S1650"/>
    <s v="C1763"/>
    <x v="0"/>
    <n v="5"/>
    <n v="4.04"/>
    <s v="Suburbs"/>
    <d v="2025-10-12T00:00:00"/>
    <n v="20.2"/>
  </r>
  <r>
    <s v="S1651"/>
    <s v="C1789"/>
    <x v="4"/>
    <n v="5"/>
    <n v="3.18"/>
    <s v="Uptown"/>
    <d v="2025-10-13T00:00:00"/>
    <n v="15.9"/>
  </r>
  <r>
    <s v="S1652"/>
    <s v="C1922"/>
    <x v="5"/>
    <n v="2"/>
    <n v="4.91"/>
    <s v="Suburbs"/>
    <d v="2025-10-14T00:00:00"/>
    <n v="9.82"/>
  </r>
  <r>
    <s v="S1653"/>
    <s v="C1109"/>
    <x v="4"/>
    <n v="4"/>
    <n v="3.75"/>
    <s v="Downtown"/>
    <d v="2025-10-15T00:00:00"/>
    <n v="15"/>
  </r>
  <r>
    <s v="S1654"/>
    <s v="C1737"/>
    <x v="4"/>
    <n v="3"/>
    <n v="2.97"/>
    <s v="Uptown"/>
    <d v="2025-10-16T00:00:00"/>
    <n v="8.91"/>
  </r>
  <r>
    <s v="S1655"/>
    <s v="C1279"/>
    <x v="1"/>
    <n v="3"/>
    <n v="5.65"/>
    <s v="Uptown"/>
    <d v="2025-10-17T00:00:00"/>
    <n v="16.95"/>
  </r>
  <r>
    <s v="S1656"/>
    <s v="C1686"/>
    <x v="0"/>
    <n v="1"/>
    <n v="4.2"/>
    <s v="Suburbs"/>
    <d v="2025-10-18T00:00:00"/>
    <n v="4.2"/>
  </r>
  <r>
    <s v="S1657"/>
    <s v="C1709"/>
    <x v="2"/>
    <n v="2"/>
    <n v="4.03"/>
    <s v="Airport"/>
    <d v="2025-10-19T00:00:00"/>
    <n v="8.06"/>
  </r>
  <r>
    <s v="S1658"/>
    <s v="C1146"/>
    <x v="3"/>
    <n v="4"/>
    <n v="3.53"/>
    <s v="Downtown"/>
    <d v="2025-10-20T00:00:00"/>
    <n v="14.12"/>
  </r>
  <r>
    <s v="S1659"/>
    <s v="C1405"/>
    <x v="2"/>
    <n v="3"/>
    <n v="4.9400000000000004"/>
    <s v="Airport"/>
    <d v="2025-10-21T00:00:00"/>
    <n v="14.82"/>
  </r>
  <r>
    <s v="S1660"/>
    <s v="C1247"/>
    <x v="5"/>
    <n v="5"/>
    <n v="3.16"/>
    <s v="Suburbs"/>
    <d v="2025-10-22T00:00:00"/>
    <n v="15.8"/>
  </r>
  <r>
    <s v="S1661"/>
    <s v="C1999"/>
    <x v="5"/>
    <n v="5"/>
    <n v="3.15"/>
    <s v="Uptown"/>
    <d v="2025-10-23T00:00:00"/>
    <n v="15.75"/>
  </r>
  <r>
    <s v="S1662"/>
    <s v="C1558"/>
    <x v="0"/>
    <n v="5"/>
    <n v="3.72"/>
    <s v="Suburbs"/>
    <d v="2025-10-24T00:00:00"/>
    <n v="18.600000000000001"/>
  </r>
  <r>
    <s v="S1663"/>
    <s v="C1667"/>
    <x v="2"/>
    <n v="4"/>
    <n v="5.0599999999999996"/>
    <s v="Suburbs"/>
    <d v="2025-10-25T00:00:00"/>
    <n v="20.239999999999998"/>
  </r>
  <r>
    <s v="S1664"/>
    <s v="C1585"/>
    <x v="4"/>
    <n v="3"/>
    <n v="3.46"/>
    <s v="Suburbs"/>
    <d v="2025-10-26T00:00:00"/>
    <n v="10.38"/>
  </r>
  <r>
    <s v="S1665"/>
    <s v="C1502"/>
    <x v="1"/>
    <n v="4"/>
    <n v="5.41"/>
    <s v="Suburbs"/>
    <d v="2025-10-27T00:00:00"/>
    <n v="21.64"/>
  </r>
  <r>
    <s v="S1666"/>
    <s v="C1116"/>
    <x v="0"/>
    <n v="1"/>
    <n v="5.7"/>
    <s v="Uptown"/>
    <d v="2025-10-28T00:00:00"/>
    <n v="5.7"/>
  </r>
  <r>
    <s v="S1667"/>
    <s v="C1403"/>
    <x v="0"/>
    <n v="1"/>
    <n v="4.4400000000000004"/>
    <s v="Downtown"/>
    <d v="2025-10-29T00:00:00"/>
    <n v="4.4400000000000004"/>
  </r>
  <r>
    <s v="S1668"/>
    <s v="C1632"/>
    <x v="2"/>
    <n v="2"/>
    <n v="2.74"/>
    <s v="Uptown"/>
    <d v="2025-10-30T00:00:00"/>
    <n v="5.48"/>
  </r>
  <r>
    <s v="S1669"/>
    <s v="C1361"/>
    <x v="3"/>
    <n v="1"/>
    <n v="3.04"/>
    <s v="Suburbs"/>
    <d v="2025-10-31T00:00:00"/>
    <n v="3.04"/>
  </r>
  <r>
    <s v="S1670"/>
    <s v="C1430"/>
    <x v="5"/>
    <n v="3"/>
    <n v="3.53"/>
    <s v="Suburbs"/>
    <d v="2025-11-01T00:00:00"/>
    <n v="10.59"/>
  </r>
  <r>
    <s v="S1671"/>
    <s v="C1954"/>
    <x v="4"/>
    <n v="3"/>
    <n v="3.42"/>
    <s v="Uptown"/>
    <d v="2025-11-02T00:00:00"/>
    <n v="10.26"/>
  </r>
  <r>
    <s v="S1672"/>
    <s v="C1218"/>
    <x v="1"/>
    <n v="3"/>
    <n v="3.78"/>
    <s v="Airport"/>
    <d v="2025-11-03T00:00:00"/>
    <n v="11.34"/>
  </r>
  <r>
    <s v="S1673"/>
    <s v="C1401"/>
    <x v="5"/>
    <n v="5"/>
    <n v="2.5"/>
    <s v="Airport"/>
    <d v="2025-11-04T00:00:00"/>
    <n v="12.5"/>
  </r>
  <r>
    <s v="S1674"/>
    <s v="C1994"/>
    <x v="4"/>
    <n v="5"/>
    <n v="4.7300000000000004"/>
    <s v="Airport"/>
    <d v="2025-11-05T00:00:00"/>
    <n v="23.65"/>
  </r>
  <r>
    <s v="S1675"/>
    <s v="C1438"/>
    <x v="0"/>
    <n v="3"/>
    <n v="3.83"/>
    <s v="Suburbs"/>
    <d v="2025-11-06T00:00:00"/>
    <n v="11.49"/>
  </r>
  <r>
    <s v="S1676"/>
    <s v="C1547"/>
    <x v="3"/>
    <n v="1"/>
    <n v="3.15"/>
    <s v="Uptown"/>
    <d v="2025-11-07T00:00:00"/>
    <n v="3.15"/>
  </r>
  <r>
    <s v="S1677"/>
    <s v="C1446"/>
    <x v="0"/>
    <n v="1"/>
    <n v="2.57"/>
    <s v="Uptown"/>
    <d v="2025-11-08T00:00:00"/>
    <n v="2.57"/>
  </r>
  <r>
    <s v="S1678"/>
    <s v="C1106"/>
    <x v="3"/>
    <n v="2"/>
    <n v="5.5"/>
    <s v="Airport"/>
    <d v="2025-11-09T00:00:00"/>
    <n v="11"/>
  </r>
  <r>
    <s v="S1679"/>
    <s v="C1268"/>
    <x v="2"/>
    <n v="4"/>
    <n v="5.22"/>
    <s v="Airport"/>
    <d v="2025-11-10T00:00:00"/>
    <n v="20.88"/>
  </r>
  <r>
    <s v="S1680"/>
    <s v="C1276"/>
    <x v="4"/>
    <n v="2"/>
    <n v="3.34"/>
    <s v="Uptown"/>
    <d v="2025-11-11T00:00:00"/>
    <n v="6.68"/>
  </r>
  <r>
    <s v="S1681"/>
    <s v="C1037"/>
    <x v="5"/>
    <n v="4"/>
    <n v="5.0199999999999996"/>
    <s v="Suburbs"/>
    <d v="2025-11-12T00:00:00"/>
    <n v="20.079999999999998"/>
  </r>
  <r>
    <s v="S1682"/>
    <s v="C1447"/>
    <x v="0"/>
    <n v="1"/>
    <n v="4.8"/>
    <s v="Airport"/>
    <d v="2025-11-13T00:00:00"/>
    <n v="4.8"/>
  </r>
  <r>
    <s v="S1683"/>
    <s v="C1395"/>
    <x v="3"/>
    <n v="3"/>
    <n v="4.3899999999999997"/>
    <s v="Downtown"/>
    <d v="2025-11-14T00:00:00"/>
    <n v="13.17"/>
  </r>
  <r>
    <s v="S1684"/>
    <s v="C1637"/>
    <x v="3"/>
    <n v="5"/>
    <n v="3.86"/>
    <s v="Downtown"/>
    <d v="2025-11-15T00:00:00"/>
    <n v="19.3"/>
  </r>
  <r>
    <s v="S1685"/>
    <s v="C1836"/>
    <x v="0"/>
    <n v="2"/>
    <n v="4.33"/>
    <s v="Uptown"/>
    <d v="2025-11-16T00:00:00"/>
    <n v="8.66"/>
  </r>
  <r>
    <s v="S1686"/>
    <s v="C1846"/>
    <x v="5"/>
    <n v="2"/>
    <n v="4.24"/>
    <s v="Suburbs"/>
    <d v="2025-11-17T00:00:00"/>
    <n v="8.48"/>
  </r>
  <r>
    <s v="S1687"/>
    <s v="C1626"/>
    <x v="4"/>
    <n v="1"/>
    <n v="4.43"/>
    <s v="Downtown"/>
    <d v="2025-11-18T00:00:00"/>
    <n v="4.43"/>
  </r>
  <r>
    <s v="S1688"/>
    <s v="C1651"/>
    <x v="2"/>
    <n v="4"/>
    <n v="4.6500000000000004"/>
    <s v="Airport"/>
    <d v="2025-11-19T00:00:00"/>
    <n v="18.600000000000001"/>
  </r>
  <r>
    <s v="S1689"/>
    <s v="C1097"/>
    <x v="2"/>
    <n v="2"/>
    <n v="3.63"/>
    <s v="Suburbs"/>
    <d v="2025-11-20T00:00:00"/>
    <n v="7.26"/>
  </r>
  <r>
    <s v="S1690"/>
    <s v="C1279"/>
    <x v="1"/>
    <n v="4"/>
    <n v="4.74"/>
    <s v="Uptown"/>
    <d v="2025-11-21T00:00:00"/>
    <n v="18.96"/>
  </r>
  <r>
    <s v="S1691"/>
    <s v="C1201"/>
    <x v="1"/>
    <n v="2"/>
    <n v="2.89"/>
    <s v="Airport"/>
    <d v="2025-11-22T00:00:00"/>
    <n v="5.78"/>
  </r>
  <r>
    <s v="S1692"/>
    <s v="C1398"/>
    <x v="1"/>
    <n v="3"/>
    <n v="4.33"/>
    <s v="Suburbs"/>
    <d v="2025-11-23T00:00:00"/>
    <n v="12.99"/>
  </r>
  <r>
    <s v="S1693"/>
    <s v="C1220"/>
    <x v="5"/>
    <n v="1"/>
    <n v="2.73"/>
    <s v="Uptown"/>
    <d v="2025-11-24T00:00:00"/>
    <n v="2.73"/>
  </r>
  <r>
    <s v="S1694"/>
    <s v="C1082"/>
    <x v="4"/>
    <n v="4"/>
    <n v="5.42"/>
    <s v="Suburbs"/>
    <d v="2025-11-25T00:00:00"/>
    <n v="21.68"/>
  </r>
  <r>
    <s v="S1695"/>
    <s v="C1353"/>
    <x v="4"/>
    <n v="1"/>
    <n v="2.95"/>
    <s v="Downtown"/>
    <d v="2025-11-26T00:00:00"/>
    <n v="2.95"/>
  </r>
  <r>
    <s v="S1696"/>
    <s v="C1410"/>
    <x v="1"/>
    <n v="5"/>
    <n v="5.56"/>
    <s v="Downtown"/>
    <d v="2025-11-27T00:00:00"/>
    <n v="27.8"/>
  </r>
  <r>
    <s v="S1697"/>
    <s v="C1878"/>
    <x v="1"/>
    <n v="1"/>
    <n v="3.21"/>
    <s v="Uptown"/>
    <d v="2025-11-28T00:00:00"/>
    <n v="3.21"/>
  </r>
  <r>
    <s v="S1698"/>
    <s v="C1292"/>
    <x v="5"/>
    <n v="4"/>
    <n v="4.2"/>
    <s v="Downtown"/>
    <d v="2025-11-29T00:00:00"/>
    <n v="16.8"/>
  </r>
  <r>
    <s v="S1699"/>
    <s v="C1053"/>
    <x v="1"/>
    <n v="4"/>
    <n v="2.85"/>
    <s v="Uptown"/>
    <d v="2025-11-30T00:00:00"/>
    <n v="11.4"/>
  </r>
  <r>
    <s v="S1700"/>
    <s v="C1764"/>
    <x v="2"/>
    <n v="5"/>
    <n v="4.5"/>
    <s v="Downtown"/>
    <d v="2025-12-01T00:00:00"/>
    <n v="22.5"/>
  </r>
  <r>
    <s v="S1701"/>
    <s v="C1034"/>
    <x v="0"/>
    <n v="5"/>
    <n v="5.43"/>
    <s v="Suburbs"/>
    <d v="2025-12-02T00:00:00"/>
    <n v="27.15"/>
  </r>
  <r>
    <s v="S1702"/>
    <s v="C1120"/>
    <x v="2"/>
    <n v="2"/>
    <n v="4.8"/>
    <s v="Suburbs"/>
    <d v="2025-12-03T00:00:00"/>
    <n v="9.6"/>
  </r>
  <r>
    <s v="S1703"/>
    <s v="C1161"/>
    <x v="2"/>
    <n v="4"/>
    <n v="4.34"/>
    <s v="Uptown"/>
    <d v="2025-12-04T00:00:00"/>
    <n v="17.36"/>
  </r>
  <r>
    <s v="S1704"/>
    <s v="C1406"/>
    <x v="3"/>
    <n v="1"/>
    <n v="4.95"/>
    <s v="Airport"/>
    <d v="2025-12-05T00:00:00"/>
    <n v="4.95"/>
  </r>
  <r>
    <s v="S1705"/>
    <s v="C1558"/>
    <x v="0"/>
    <n v="5"/>
    <n v="3.4"/>
    <s v="Suburbs"/>
    <d v="2025-12-06T00:00:00"/>
    <n v="17"/>
  </r>
  <r>
    <s v="S1706"/>
    <s v="C1132"/>
    <x v="2"/>
    <n v="1"/>
    <n v="3.78"/>
    <s v="Suburbs"/>
    <d v="2025-12-07T00:00:00"/>
    <n v="3.78"/>
  </r>
  <r>
    <s v="S1707"/>
    <s v="C1736"/>
    <x v="0"/>
    <n v="5"/>
    <n v="4.62"/>
    <s v="Uptown"/>
    <d v="2025-12-08T00:00:00"/>
    <n v="23.1"/>
  </r>
  <r>
    <s v="S1708"/>
    <s v="C1575"/>
    <x v="2"/>
    <n v="4"/>
    <n v="2.75"/>
    <s v="Uptown"/>
    <d v="2025-12-09T00:00:00"/>
    <n v="11"/>
  </r>
  <r>
    <s v="S1709"/>
    <s v="C1969"/>
    <x v="5"/>
    <n v="5"/>
    <n v="5.76"/>
    <s v="Airport"/>
    <d v="2025-12-10T00:00:00"/>
    <n v="28.8"/>
  </r>
  <r>
    <s v="S1710"/>
    <s v="C1964"/>
    <x v="5"/>
    <n v="4"/>
    <n v="3.23"/>
    <s v="Uptown"/>
    <d v="2025-12-11T00:00:00"/>
    <n v="12.92"/>
  </r>
  <r>
    <s v="S1711"/>
    <s v="C1145"/>
    <x v="1"/>
    <n v="5"/>
    <n v="4.22"/>
    <s v="Airport"/>
    <d v="2025-12-12T00:00:00"/>
    <n v="21.1"/>
  </r>
  <r>
    <s v="S1712"/>
    <s v="C1598"/>
    <x v="5"/>
    <n v="2"/>
    <n v="5.61"/>
    <s v="Uptown"/>
    <d v="2025-12-13T00:00:00"/>
    <n v="11.22"/>
  </r>
  <r>
    <s v="S1713"/>
    <s v="C1282"/>
    <x v="0"/>
    <n v="5"/>
    <n v="2.78"/>
    <s v="Suburbs"/>
    <d v="2025-12-14T00:00:00"/>
    <n v="13.9"/>
  </r>
  <r>
    <s v="S1714"/>
    <s v="C1315"/>
    <x v="3"/>
    <n v="2"/>
    <n v="5.3"/>
    <s v="Uptown"/>
    <d v="2025-12-15T00:00:00"/>
    <n v="10.6"/>
  </r>
  <r>
    <s v="S1715"/>
    <s v="C1162"/>
    <x v="1"/>
    <n v="2"/>
    <n v="2.71"/>
    <s v="Downtown"/>
    <d v="2025-12-16T00:00:00"/>
    <n v="5.42"/>
  </r>
  <r>
    <s v="S1716"/>
    <s v="C1900"/>
    <x v="2"/>
    <n v="1"/>
    <n v="4.45"/>
    <s v="Suburbs"/>
    <d v="2025-12-17T00:00:00"/>
    <n v="4.45"/>
  </r>
  <r>
    <s v="S1717"/>
    <s v="C1754"/>
    <x v="5"/>
    <n v="4"/>
    <n v="5.78"/>
    <s v="Downtown"/>
    <d v="2025-12-18T00:00:00"/>
    <n v="23.12"/>
  </r>
  <r>
    <s v="S1718"/>
    <s v="C1169"/>
    <x v="1"/>
    <n v="5"/>
    <n v="3.96"/>
    <s v="Downtown"/>
    <d v="2025-12-19T00:00:00"/>
    <n v="19.8"/>
  </r>
  <r>
    <s v="S1719"/>
    <s v="C1800"/>
    <x v="5"/>
    <n v="5"/>
    <n v="3.79"/>
    <s v="Uptown"/>
    <d v="2025-12-20T00:00:00"/>
    <n v="18.95"/>
  </r>
  <r>
    <s v="S1720"/>
    <s v="C1909"/>
    <x v="1"/>
    <n v="3"/>
    <n v="4.9800000000000004"/>
    <s v="Uptown"/>
    <d v="2025-12-21T00:00:00"/>
    <n v="14.94"/>
  </r>
  <r>
    <s v="S1721"/>
    <s v="C1888"/>
    <x v="0"/>
    <n v="5"/>
    <n v="5.38"/>
    <s v="Downtown"/>
    <d v="2025-12-22T00:00:00"/>
    <n v="26.9"/>
  </r>
  <r>
    <s v="S1722"/>
    <s v="C1465"/>
    <x v="0"/>
    <n v="4"/>
    <n v="3.43"/>
    <s v="Suburbs"/>
    <d v="2025-12-23T00:00:00"/>
    <n v="13.72"/>
  </r>
  <r>
    <s v="S1723"/>
    <s v="C1774"/>
    <x v="2"/>
    <n v="4"/>
    <n v="2.64"/>
    <s v="Uptown"/>
    <d v="2025-12-24T00:00:00"/>
    <n v="10.56"/>
  </r>
  <r>
    <s v="S1724"/>
    <s v="C1149"/>
    <x v="4"/>
    <n v="5"/>
    <n v="2.75"/>
    <s v="Suburbs"/>
    <d v="2025-12-25T00:00:00"/>
    <n v="13.75"/>
  </r>
  <r>
    <s v="S1725"/>
    <s v="C1317"/>
    <x v="1"/>
    <n v="2"/>
    <n v="3.56"/>
    <s v="Uptown"/>
    <d v="2025-12-26T00:00:00"/>
    <n v="7.12"/>
  </r>
  <r>
    <s v="S1726"/>
    <s v="C1872"/>
    <x v="4"/>
    <n v="3"/>
    <n v="5.81"/>
    <s v="Downtown"/>
    <d v="2025-12-27T00:00:00"/>
    <n v="17.43"/>
  </r>
  <r>
    <s v="S1727"/>
    <s v="C1178"/>
    <x v="4"/>
    <n v="4"/>
    <n v="5.86"/>
    <s v="Downtown"/>
    <d v="2025-12-28T00:00:00"/>
    <n v="23.44"/>
  </r>
  <r>
    <s v="S1728"/>
    <s v="C1406"/>
    <x v="3"/>
    <n v="3"/>
    <n v="2.84"/>
    <s v="Uptown"/>
    <d v="2025-12-29T00:00:00"/>
    <n v="8.52"/>
  </r>
  <r>
    <s v="S1729"/>
    <s v="C1621"/>
    <x v="0"/>
    <n v="3"/>
    <n v="5.04"/>
    <s v="Downtown"/>
    <d v="2025-12-30T00:00:00"/>
    <n v="15.12"/>
  </r>
  <r>
    <s v="S1730"/>
    <s v="C1921"/>
    <x v="2"/>
    <n v="4"/>
    <n v="4.3600000000000003"/>
    <s v="Uptown"/>
    <d v="2025-12-31T00:00:00"/>
    <n v="17.440000000000001"/>
  </r>
  <r>
    <s v="S1731"/>
    <s v="C1604"/>
    <x v="1"/>
    <n v="2"/>
    <n v="3.16"/>
    <s v="Airport"/>
    <d v="2026-01-01T00:00:00"/>
    <n v="6.32"/>
  </r>
  <r>
    <s v="S1732"/>
    <s v="C1389"/>
    <x v="2"/>
    <n v="2"/>
    <n v="4.34"/>
    <s v="Uptown"/>
    <d v="2026-01-02T00:00:00"/>
    <n v="8.68"/>
  </r>
  <r>
    <s v="S1733"/>
    <s v="C1749"/>
    <x v="0"/>
    <n v="4"/>
    <n v="3.37"/>
    <s v="Suburbs"/>
    <d v="2026-01-03T00:00:00"/>
    <n v="13.48"/>
  </r>
  <r>
    <s v="S1734"/>
    <s v="C1298"/>
    <x v="4"/>
    <n v="5"/>
    <n v="4.6900000000000004"/>
    <s v="Downtown"/>
    <d v="2026-01-04T00:00:00"/>
    <n v="23.45"/>
  </r>
  <r>
    <s v="S1735"/>
    <s v="C1248"/>
    <x v="2"/>
    <n v="5"/>
    <n v="3.13"/>
    <s v="Uptown"/>
    <d v="2026-01-05T00:00:00"/>
    <n v="15.65"/>
  </r>
  <r>
    <s v="S1736"/>
    <s v="C1160"/>
    <x v="1"/>
    <n v="3"/>
    <n v="5.12"/>
    <s v="Uptown"/>
    <d v="2026-01-06T00:00:00"/>
    <n v="15.36"/>
  </r>
  <r>
    <s v="S1737"/>
    <s v="C1277"/>
    <x v="5"/>
    <n v="5"/>
    <n v="3.95"/>
    <s v="Uptown"/>
    <d v="2026-01-07T00:00:00"/>
    <n v="19.75"/>
  </r>
  <r>
    <s v="S1738"/>
    <s v="C1266"/>
    <x v="3"/>
    <n v="3"/>
    <n v="2.87"/>
    <s v="Suburbs"/>
    <d v="2026-01-08T00:00:00"/>
    <n v="8.61"/>
  </r>
  <r>
    <s v="S1739"/>
    <s v="C1483"/>
    <x v="0"/>
    <n v="5"/>
    <n v="4.74"/>
    <s v="Downtown"/>
    <d v="2026-01-09T00:00:00"/>
    <n v="23.7"/>
  </r>
  <r>
    <s v="S1740"/>
    <s v="C1638"/>
    <x v="4"/>
    <n v="2"/>
    <n v="3.75"/>
    <s v="Uptown"/>
    <d v="2026-01-10T00:00:00"/>
    <n v="7.5"/>
  </r>
  <r>
    <s v="S1741"/>
    <s v="C1628"/>
    <x v="1"/>
    <n v="2"/>
    <n v="4.1100000000000003"/>
    <s v="Downtown"/>
    <d v="2026-01-11T00:00:00"/>
    <n v="8.2200000000000006"/>
  </r>
  <r>
    <s v="S1742"/>
    <s v="C1337"/>
    <x v="1"/>
    <n v="2"/>
    <n v="4.83"/>
    <s v="Suburbs"/>
    <d v="2026-01-12T00:00:00"/>
    <n v="9.66"/>
  </r>
  <r>
    <s v="S1743"/>
    <s v="C1930"/>
    <x v="2"/>
    <n v="5"/>
    <n v="5.59"/>
    <s v="Airport"/>
    <d v="2026-01-13T00:00:00"/>
    <n v="27.95"/>
  </r>
  <r>
    <s v="S1744"/>
    <s v="C1111"/>
    <x v="0"/>
    <n v="3"/>
    <n v="3.08"/>
    <s v="Suburbs"/>
    <d v="2026-01-14T00:00:00"/>
    <n v="9.24"/>
  </r>
  <r>
    <s v="S1745"/>
    <s v="C1735"/>
    <x v="5"/>
    <n v="3"/>
    <n v="3.13"/>
    <s v="Airport"/>
    <d v="2026-01-15T00:00:00"/>
    <n v="9.39"/>
  </r>
  <r>
    <s v="S1746"/>
    <s v="C1810"/>
    <x v="5"/>
    <n v="2"/>
    <n v="3.91"/>
    <s v="Uptown"/>
    <d v="2026-01-16T00:00:00"/>
    <n v="7.82"/>
  </r>
  <r>
    <s v="S1747"/>
    <s v="C1505"/>
    <x v="3"/>
    <n v="2"/>
    <n v="3.68"/>
    <s v="Downtown"/>
    <d v="2026-01-17T00:00:00"/>
    <n v="7.36"/>
  </r>
  <r>
    <s v="S1748"/>
    <s v="C1166"/>
    <x v="4"/>
    <n v="5"/>
    <n v="3.05"/>
    <s v="Airport"/>
    <d v="2026-01-18T00:00:00"/>
    <n v="15.25"/>
  </r>
  <r>
    <s v="S1749"/>
    <s v="C1413"/>
    <x v="3"/>
    <n v="5"/>
    <n v="5.99"/>
    <s v="Downtown"/>
    <d v="2026-01-19T00:00:00"/>
    <n v="29.95"/>
  </r>
  <r>
    <s v="S1750"/>
    <s v="C1871"/>
    <x v="2"/>
    <n v="3"/>
    <n v="4.05"/>
    <s v="Uptown"/>
    <d v="2026-01-20T00:00:00"/>
    <n v="12.15"/>
  </r>
  <r>
    <s v="S1751"/>
    <s v="C1749"/>
    <x v="0"/>
    <n v="1"/>
    <n v="3.73"/>
    <s v="Downtown"/>
    <d v="2026-01-21T00:00:00"/>
    <n v="3.73"/>
  </r>
  <r>
    <s v="S1752"/>
    <s v="C1719"/>
    <x v="5"/>
    <n v="3"/>
    <n v="3.6"/>
    <s v="Airport"/>
    <d v="2026-01-22T00:00:00"/>
    <n v="10.8"/>
  </r>
  <r>
    <s v="S1753"/>
    <s v="C1464"/>
    <x v="0"/>
    <n v="5"/>
    <n v="5.97"/>
    <s v="Uptown"/>
    <d v="2026-01-23T00:00:00"/>
    <n v="29.85"/>
  </r>
  <r>
    <s v="S1754"/>
    <s v="C1462"/>
    <x v="2"/>
    <n v="4"/>
    <n v="3.64"/>
    <s v="Uptown"/>
    <d v="2026-01-24T00:00:00"/>
    <n v="14.56"/>
  </r>
  <r>
    <s v="S1755"/>
    <s v="C1299"/>
    <x v="0"/>
    <n v="5"/>
    <n v="3.8"/>
    <s v="Airport"/>
    <d v="2026-01-25T00:00:00"/>
    <n v="19"/>
  </r>
  <r>
    <s v="S1756"/>
    <s v="C1678"/>
    <x v="0"/>
    <n v="5"/>
    <n v="5.17"/>
    <s v="Downtown"/>
    <d v="2026-01-26T00:00:00"/>
    <n v="25.85"/>
  </r>
  <r>
    <s v="S1757"/>
    <s v="C1823"/>
    <x v="0"/>
    <n v="4"/>
    <n v="4.01"/>
    <s v="Suburbs"/>
    <d v="2026-01-27T00:00:00"/>
    <n v="16.04"/>
  </r>
  <r>
    <s v="S1758"/>
    <s v="C1577"/>
    <x v="2"/>
    <n v="5"/>
    <n v="5.04"/>
    <s v="Downtown"/>
    <d v="2026-01-28T00:00:00"/>
    <n v="25.2"/>
  </r>
  <r>
    <s v="S1759"/>
    <s v="C1493"/>
    <x v="2"/>
    <n v="3"/>
    <n v="4.63"/>
    <s v="Airport"/>
    <d v="2026-01-29T00:00:00"/>
    <n v="13.89"/>
  </r>
  <r>
    <s v="S1760"/>
    <s v="C1051"/>
    <x v="2"/>
    <n v="4"/>
    <n v="4.47"/>
    <s v="Downtown"/>
    <d v="2026-01-30T00:00:00"/>
    <n v="17.88"/>
  </r>
  <r>
    <s v="S1761"/>
    <s v="C1949"/>
    <x v="5"/>
    <n v="1"/>
    <n v="3.25"/>
    <s v="Suburbs"/>
    <d v="2026-01-31T00:00:00"/>
    <n v="3.25"/>
  </r>
  <r>
    <s v="S1762"/>
    <s v="C1933"/>
    <x v="1"/>
    <n v="5"/>
    <n v="5.18"/>
    <s v="Downtown"/>
    <d v="2026-02-01T00:00:00"/>
    <n v="25.9"/>
  </r>
  <r>
    <s v="S1763"/>
    <s v="C1087"/>
    <x v="4"/>
    <n v="1"/>
    <n v="5.74"/>
    <s v="Uptown"/>
    <d v="2026-02-02T00:00:00"/>
    <n v="5.74"/>
  </r>
  <r>
    <s v="S1764"/>
    <s v="C1974"/>
    <x v="4"/>
    <n v="1"/>
    <n v="3.39"/>
    <s v="Downtown"/>
    <d v="2026-02-03T00:00:00"/>
    <n v="3.39"/>
  </r>
  <r>
    <s v="S1765"/>
    <s v="C1104"/>
    <x v="4"/>
    <n v="4"/>
    <n v="5.87"/>
    <s v="Uptown"/>
    <d v="2026-02-04T00:00:00"/>
    <n v="23.48"/>
  </r>
  <r>
    <s v="S1766"/>
    <s v="C1446"/>
    <x v="0"/>
    <n v="2"/>
    <n v="4.07"/>
    <s v="Suburbs"/>
    <d v="2026-02-05T00:00:00"/>
    <n v="8.14"/>
  </r>
  <r>
    <s v="S1767"/>
    <s v="C1350"/>
    <x v="3"/>
    <n v="1"/>
    <n v="3.89"/>
    <s v="Downtown"/>
    <d v="2026-02-06T00:00:00"/>
    <n v="3.89"/>
  </r>
  <r>
    <s v="S1768"/>
    <s v="C1775"/>
    <x v="3"/>
    <n v="1"/>
    <n v="5.04"/>
    <s v="Uptown"/>
    <d v="2026-02-07T00:00:00"/>
    <n v="5.04"/>
  </r>
  <r>
    <s v="S1769"/>
    <s v="C1603"/>
    <x v="1"/>
    <n v="2"/>
    <n v="5.94"/>
    <s v="Suburbs"/>
    <d v="2026-02-08T00:00:00"/>
    <n v="11.88"/>
  </r>
  <r>
    <s v="S1770"/>
    <s v="C1569"/>
    <x v="0"/>
    <n v="3"/>
    <n v="4.59"/>
    <s v="Uptown"/>
    <d v="2026-02-09T00:00:00"/>
    <n v="13.77"/>
  </r>
  <r>
    <s v="S1771"/>
    <s v="C1678"/>
    <x v="0"/>
    <n v="2"/>
    <n v="4.3099999999999996"/>
    <s v="Uptown"/>
    <d v="2026-02-10T00:00:00"/>
    <n v="8.6199999999999992"/>
  </r>
  <r>
    <s v="S1772"/>
    <s v="C1255"/>
    <x v="0"/>
    <n v="3"/>
    <n v="5.98"/>
    <s v="Uptown"/>
    <d v="2026-02-11T00:00:00"/>
    <n v="17.940000000000001"/>
  </r>
  <r>
    <s v="S1773"/>
    <s v="C1842"/>
    <x v="2"/>
    <n v="3"/>
    <n v="3.56"/>
    <s v="Downtown"/>
    <d v="2026-02-12T00:00:00"/>
    <n v="10.68"/>
  </r>
  <r>
    <s v="S1774"/>
    <s v="C1329"/>
    <x v="4"/>
    <n v="2"/>
    <n v="3.55"/>
    <s v="Uptown"/>
    <d v="2026-02-13T00:00:00"/>
    <n v="7.1"/>
  </r>
  <r>
    <s v="S1775"/>
    <s v="C1666"/>
    <x v="5"/>
    <n v="1"/>
    <n v="3.28"/>
    <s v="Airport"/>
    <d v="2026-02-14T00:00:00"/>
    <n v="3.28"/>
  </r>
  <r>
    <s v="S1776"/>
    <s v="C1593"/>
    <x v="2"/>
    <n v="3"/>
    <n v="5.5"/>
    <s v="Suburbs"/>
    <d v="2026-02-15T00:00:00"/>
    <n v="16.5"/>
  </r>
  <r>
    <s v="S1777"/>
    <s v="C1016"/>
    <x v="0"/>
    <n v="2"/>
    <n v="2.58"/>
    <s v="Suburbs"/>
    <d v="2026-02-16T00:00:00"/>
    <n v="5.16"/>
  </r>
  <r>
    <s v="S1778"/>
    <s v="C1611"/>
    <x v="1"/>
    <n v="5"/>
    <n v="5.38"/>
    <s v="Downtown"/>
    <d v="2026-02-17T00:00:00"/>
    <n v="26.9"/>
  </r>
  <r>
    <s v="S1779"/>
    <s v="C1469"/>
    <x v="0"/>
    <n v="1"/>
    <n v="4.91"/>
    <s v="Downtown"/>
    <d v="2026-02-18T00:00:00"/>
    <n v="4.91"/>
  </r>
  <r>
    <s v="S1780"/>
    <s v="C1562"/>
    <x v="0"/>
    <n v="3"/>
    <n v="3.47"/>
    <s v="Downtown"/>
    <d v="2026-02-19T00:00:00"/>
    <n v="10.41"/>
  </r>
  <r>
    <s v="S1781"/>
    <s v="C1138"/>
    <x v="5"/>
    <n v="4"/>
    <n v="4.4400000000000004"/>
    <s v="Airport"/>
    <d v="2026-02-20T00:00:00"/>
    <n v="17.760000000000002"/>
  </r>
  <r>
    <s v="S1782"/>
    <s v="C1438"/>
    <x v="0"/>
    <n v="1"/>
    <n v="4.45"/>
    <s v="Suburbs"/>
    <d v="2026-02-21T00:00:00"/>
    <n v="4.45"/>
  </r>
  <r>
    <s v="S1783"/>
    <s v="C1488"/>
    <x v="2"/>
    <n v="5"/>
    <n v="5.74"/>
    <s v="Suburbs"/>
    <d v="2026-02-22T00:00:00"/>
    <n v="28.7"/>
  </r>
  <r>
    <s v="S1784"/>
    <s v="C1265"/>
    <x v="3"/>
    <n v="5"/>
    <n v="3.04"/>
    <s v="Downtown"/>
    <d v="2026-02-23T00:00:00"/>
    <n v="15.2"/>
  </r>
  <r>
    <s v="S1785"/>
    <s v="C1263"/>
    <x v="5"/>
    <n v="2"/>
    <n v="2.63"/>
    <s v="Downtown"/>
    <d v="2026-02-24T00:00:00"/>
    <n v="5.26"/>
  </r>
  <r>
    <s v="S1786"/>
    <s v="C1638"/>
    <x v="4"/>
    <n v="5"/>
    <n v="3.74"/>
    <s v="Uptown"/>
    <d v="2026-02-25T00:00:00"/>
    <n v="18.7"/>
  </r>
  <r>
    <s v="S1787"/>
    <s v="C1928"/>
    <x v="5"/>
    <n v="4"/>
    <n v="2.98"/>
    <s v="Downtown"/>
    <d v="2026-02-26T00:00:00"/>
    <n v="11.92"/>
  </r>
  <r>
    <s v="S1788"/>
    <s v="C1484"/>
    <x v="5"/>
    <n v="2"/>
    <n v="3.78"/>
    <s v="Suburbs"/>
    <d v="2026-02-27T00:00:00"/>
    <n v="7.56"/>
  </r>
  <r>
    <s v="S1789"/>
    <s v="C1736"/>
    <x v="0"/>
    <n v="5"/>
    <n v="4.54"/>
    <s v="Uptown"/>
    <d v="2026-02-28T00:00:00"/>
    <n v="22.7"/>
  </r>
  <r>
    <s v="S1790"/>
    <s v="C1046"/>
    <x v="5"/>
    <n v="3"/>
    <n v="3.32"/>
    <s v="Airport"/>
    <d v="2026-03-01T00:00:00"/>
    <n v="9.9599999999999991"/>
  </r>
  <r>
    <s v="S1791"/>
    <s v="C1381"/>
    <x v="4"/>
    <n v="1"/>
    <n v="5.34"/>
    <s v="Airport"/>
    <d v="2026-03-02T00:00:00"/>
    <n v="5.34"/>
  </r>
  <r>
    <s v="S1792"/>
    <s v="C1121"/>
    <x v="5"/>
    <n v="4"/>
    <n v="2.82"/>
    <s v="Suburbs"/>
    <d v="2026-03-03T00:00:00"/>
    <n v="11.28"/>
  </r>
  <r>
    <s v="S1793"/>
    <s v="C1767"/>
    <x v="2"/>
    <n v="4"/>
    <n v="3.9"/>
    <s v="Uptown"/>
    <d v="2026-03-04T00:00:00"/>
    <n v="15.6"/>
  </r>
  <r>
    <s v="S1794"/>
    <s v="C1765"/>
    <x v="1"/>
    <n v="4"/>
    <n v="5.71"/>
    <s v="Downtown"/>
    <d v="2026-03-05T00:00:00"/>
    <n v="22.84"/>
  </r>
  <r>
    <s v="S1795"/>
    <s v="C1632"/>
    <x v="2"/>
    <n v="3"/>
    <n v="5.07"/>
    <s v="Downtown"/>
    <d v="2026-03-06T00:00:00"/>
    <n v="15.21"/>
  </r>
  <r>
    <s v="S1796"/>
    <s v="C1536"/>
    <x v="2"/>
    <n v="5"/>
    <n v="5.03"/>
    <s v="Uptown"/>
    <d v="2026-03-07T00:00:00"/>
    <n v="25.15"/>
  </r>
  <r>
    <s v="S1797"/>
    <s v="C1650"/>
    <x v="1"/>
    <n v="1"/>
    <n v="5.28"/>
    <s v="Uptown"/>
    <d v="2026-03-08T00:00:00"/>
    <n v="5.28"/>
  </r>
  <r>
    <s v="S1798"/>
    <s v="C1153"/>
    <x v="1"/>
    <n v="1"/>
    <n v="3.11"/>
    <s v="Airport"/>
    <d v="2026-03-09T00:00:00"/>
    <n v="3.11"/>
  </r>
  <r>
    <s v="S1799"/>
    <s v="C1263"/>
    <x v="5"/>
    <n v="3"/>
    <n v="5.39"/>
    <s v="Downtown"/>
    <d v="2026-03-10T00:00:00"/>
    <n v="16.170000000000002"/>
  </r>
  <r>
    <s v="S1800"/>
    <s v="C1443"/>
    <x v="2"/>
    <n v="2"/>
    <n v="4.91"/>
    <s v="Suburbs"/>
    <d v="2026-03-11T00:00:00"/>
    <n v="9.82"/>
  </r>
  <r>
    <s v="S1801"/>
    <s v="C1853"/>
    <x v="0"/>
    <n v="5"/>
    <n v="4.5199999999999996"/>
    <s v="Downtown"/>
    <d v="2026-03-12T00:00:00"/>
    <n v="22.6"/>
  </r>
  <r>
    <s v="S1802"/>
    <s v="C1062"/>
    <x v="3"/>
    <n v="4"/>
    <n v="5.68"/>
    <s v="Airport"/>
    <d v="2026-03-13T00:00:00"/>
    <n v="22.72"/>
  </r>
  <r>
    <s v="S1803"/>
    <s v="C1487"/>
    <x v="3"/>
    <n v="2"/>
    <n v="4.58"/>
    <s v="Uptown"/>
    <d v="2026-03-14T00:00:00"/>
    <n v="9.16"/>
  </r>
  <r>
    <s v="S1804"/>
    <s v="C1571"/>
    <x v="3"/>
    <n v="3"/>
    <n v="3.55"/>
    <s v="Downtown"/>
    <d v="2026-03-15T00:00:00"/>
    <n v="10.65"/>
  </r>
  <r>
    <s v="S1805"/>
    <s v="C1956"/>
    <x v="2"/>
    <n v="5"/>
    <n v="5.0599999999999996"/>
    <s v="Uptown"/>
    <d v="2026-03-16T00:00:00"/>
    <n v="25.3"/>
  </r>
  <r>
    <s v="S1806"/>
    <s v="C1779"/>
    <x v="4"/>
    <n v="5"/>
    <n v="4.5199999999999996"/>
    <s v="Downtown"/>
    <d v="2026-03-17T00:00:00"/>
    <n v="22.6"/>
  </r>
  <r>
    <s v="S1807"/>
    <s v="C1509"/>
    <x v="1"/>
    <n v="5"/>
    <n v="2.77"/>
    <s v="Suburbs"/>
    <d v="2026-03-18T00:00:00"/>
    <n v="13.85"/>
  </r>
  <r>
    <s v="S1808"/>
    <s v="C1685"/>
    <x v="5"/>
    <n v="2"/>
    <n v="2.7"/>
    <s v="Suburbs"/>
    <d v="2026-03-19T00:00:00"/>
    <n v="5.4"/>
  </r>
  <r>
    <s v="S1809"/>
    <s v="C1037"/>
    <x v="5"/>
    <n v="2"/>
    <n v="5.2"/>
    <s v="Downtown"/>
    <d v="2026-03-20T00:00:00"/>
    <n v="10.4"/>
  </r>
  <r>
    <s v="S1810"/>
    <s v="C1055"/>
    <x v="3"/>
    <n v="3"/>
    <n v="3.72"/>
    <s v="Downtown"/>
    <d v="2026-03-21T00:00:00"/>
    <n v="11.16"/>
  </r>
  <r>
    <s v="S1811"/>
    <s v="C1946"/>
    <x v="5"/>
    <n v="4"/>
    <n v="5.36"/>
    <s v="Uptown"/>
    <d v="2026-03-22T00:00:00"/>
    <n v="21.44"/>
  </r>
  <r>
    <s v="S1812"/>
    <s v="C1378"/>
    <x v="0"/>
    <n v="2"/>
    <n v="3.96"/>
    <s v="Uptown"/>
    <d v="2026-03-23T00:00:00"/>
    <n v="7.92"/>
  </r>
  <r>
    <s v="S1813"/>
    <s v="C1772"/>
    <x v="0"/>
    <n v="1"/>
    <n v="5.54"/>
    <s v="Airport"/>
    <d v="2026-03-24T00:00:00"/>
    <n v="5.54"/>
  </r>
  <r>
    <s v="S1814"/>
    <s v="C1182"/>
    <x v="1"/>
    <n v="2"/>
    <n v="5.54"/>
    <s v="Airport"/>
    <d v="2026-03-25T00:00:00"/>
    <n v="11.08"/>
  </r>
  <r>
    <s v="S1815"/>
    <s v="C1000"/>
    <x v="5"/>
    <n v="2"/>
    <n v="3.29"/>
    <s v="Downtown"/>
    <d v="2026-03-26T00:00:00"/>
    <n v="6.58"/>
  </r>
  <r>
    <s v="S1816"/>
    <s v="C1620"/>
    <x v="2"/>
    <n v="5"/>
    <n v="4.78"/>
    <s v="Suburbs"/>
    <d v="2026-03-27T00:00:00"/>
    <n v="23.9"/>
  </r>
  <r>
    <s v="S1817"/>
    <s v="C1325"/>
    <x v="5"/>
    <n v="1"/>
    <n v="4.6100000000000003"/>
    <s v="Airport"/>
    <d v="2026-03-28T00:00:00"/>
    <n v="4.6100000000000003"/>
  </r>
  <r>
    <s v="S1818"/>
    <s v="C1493"/>
    <x v="2"/>
    <n v="4"/>
    <n v="2.54"/>
    <s v="Airport"/>
    <d v="2026-03-29T00:00:00"/>
    <n v="10.16"/>
  </r>
  <r>
    <s v="S1819"/>
    <s v="C1436"/>
    <x v="4"/>
    <n v="1"/>
    <n v="5.22"/>
    <s v="Suburbs"/>
    <d v="2026-03-30T00:00:00"/>
    <n v="5.22"/>
  </r>
  <r>
    <s v="S1820"/>
    <s v="C1799"/>
    <x v="3"/>
    <n v="4"/>
    <n v="3.84"/>
    <s v="Uptown"/>
    <d v="2026-03-31T00:00:00"/>
    <n v="15.36"/>
  </r>
  <r>
    <s v="S1821"/>
    <s v="C1161"/>
    <x v="2"/>
    <n v="3"/>
    <n v="3.57"/>
    <s v="Uptown"/>
    <d v="2026-04-01T00:00:00"/>
    <n v="10.71"/>
  </r>
  <r>
    <s v="S1822"/>
    <s v="C1166"/>
    <x v="4"/>
    <n v="5"/>
    <n v="2.64"/>
    <s v="Uptown"/>
    <d v="2026-04-02T00:00:00"/>
    <n v="13.2"/>
  </r>
  <r>
    <s v="S1823"/>
    <s v="C1172"/>
    <x v="3"/>
    <n v="3"/>
    <n v="4.3899999999999997"/>
    <s v="Downtown"/>
    <d v="2026-04-03T00:00:00"/>
    <n v="13.17"/>
  </r>
  <r>
    <s v="S1824"/>
    <s v="C1464"/>
    <x v="0"/>
    <n v="2"/>
    <n v="3.02"/>
    <s v="Downtown"/>
    <d v="2026-04-04T00:00:00"/>
    <n v="6.04"/>
  </r>
  <r>
    <s v="S1825"/>
    <s v="C1793"/>
    <x v="5"/>
    <n v="2"/>
    <n v="4.26"/>
    <s v="Uptown"/>
    <d v="2026-04-05T00:00:00"/>
    <n v="8.52"/>
  </r>
  <r>
    <s v="S1826"/>
    <s v="C1957"/>
    <x v="4"/>
    <n v="5"/>
    <n v="3.27"/>
    <s v="Suburbs"/>
    <d v="2026-04-06T00:00:00"/>
    <n v="16.350000000000001"/>
  </r>
  <r>
    <s v="S1827"/>
    <s v="C1175"/>
    <x v="1"/>
    <n v="3"/>
    <n v="2.68"/>
    <s v="Uptown"/>
    <d v="2026-04-07T00:00:00"/>
    <n v="8.0400000000000009"/>
  </r>
  <r>
    <s v="S1828"/>
    <s v="C1887"/>
    <x v="5"/>
    <n v="1"/>
    <n v="5.0599999999999996"/>
    <s v="Uptown"/>
    <d v="2026-04-08T00:00:00"/>
    <n v="5.0599999999999996"/>
  </r>
  <r>
    <s v="S1829"/>
    <s v="C1980"/>
    <x v="3"/>
    <n v="3"/>
    <n v="3.88"/>
    <s v="Downtown"/>
    <d v="2026-04-09T00:00:00"/>
    <n v="11.64"/>
  </r>
  <r>
    <s v="S1830"/>
    <s v="C1615"/>
    <x v="5"/>
    <n v="4"/>
    <n v="4.0599999999999996"/>
    <s v="Suburbs"/>
    <d v="2026-04-10T00:00:00"/>
    <n v="16.239999999999998"/>
  </r>
  <r>
    <s v="S1831"/>
    <s v="C1502"/>
    <x v="1"/>
    <n v="2"/>
    <n v="4.58"/>
    <s v="Airport"/>
    <d v="2026-04-11T00:00:00"/>
    <n v="9.16"/>
  </r>
  <r>
    <s v="S1832"/>
    <s v="C1624"/>
    <x v="3"/>
    <n v="1"/>
    <n v="4.2699999999999996"/>
    <s v="Suburbs"/>
    <d v="2026-04-12T00:00:00"/>
    <n v="4.2699999999999996"/>
  </r>
  <r>
    <s v="S1833"/>
    <s v="C1675"/>
    <x v="3"/>
    <n v="2"/>
    <n v="3.28"/>
    <s v="Downtown"/>
    <d v="2026-04-13T00:00:00"/>
    <n v="6.56"/>
  </r>
  <r>
    <s v="S1834"/>
    <s v="C1182"/>
    <x v="1"/>
    <n v="3"/>
    <n v="3.51"/>
    <s v="Airport"/>
    <d v="2026-04-14T00:00:00"/>
    <n v="10.53"/>
  </r>
  <r>
    <s v="S1835"/>
    <s v="C1409"/>
    <x v="5"/>
    <n v="5"/>
    <n v="3.88"/>
    <s v="Downtown"/>
    <d v="2026-04-15T00:00:00"/>
    <n v="19.399999999999999"/>
  </r>
  <r>
    <s v="S1836"/>
    <s v="C1235"/>
    <x v="1"/>
    <n v="1"/>
    <n v="2.96"/>
    <s v="Uptown"/>
    <d v="2026-04-16T00:00:00"/>
    <n v="2.96"/>
  </r>
  <r>
    <s v="S1837"/>
    <s v="C1938"/>
    <x v="2"/>
    <n v="5"/>
    <n v="2.79"/>
    <s v="Airport"/>
    <d v="2026-04-17T00:00:00"/>
    <n v="13.95"/>
  </r>
  <r>
    <s v="S1838"/>
    <s v="C1616"/>
    <x v="0"/>
    <n v="3"/>
    <n v="4.5"/>
    <s v="Downtown"/>
    <d v="2026-04-18T00:00:00"/>
    <n v="13.5"/>
  </r>
  <r>
    <s v="S1839"/>
    <s v="C1418"/>
    <x v="1"/>
    <n v="4"/>
    <n v="2.67"/>
    <s v="Uptown"/>
    <d v="2026-04-19T00:00:00"/>
    <n v="10.68"/>
  </r>
  <r>
    <s v="S1840"/>
    <s v="C1242"/>
    <x v="3"/>
    <n v="5"/>
    <n v="3.9"/>
    <s v="Downtown"/>
    <d v="2026-04-20T00:00:00"/>
    <n v="19.5"/>
  </r>
  <r>
    <s v="S1841"/>
    <s v="C1161"/>
    <x v="2"/>
    <n v="5"/>
    <n v="2.8"/>
    <s v="Suburbs"/>
    <d v="2026-04-21T00:00:00"/>
    <n v="14"/>
  </r>
  <r>
    <s v="S1842"/>
    <s v="C1741"/>
    <x v="0"/>
    <n v="3"/>
    <n v="4.26"/>
    <s v="Downtown"/>
    <d v="2026-04-22T00:00:00"/>
    <n v="12.78"/>
  </r>
  <r>
    <s v="S1843"/>
    <s v="C1595"/>
    <x v="1"/>
    <n v="1"/>
    <n v="5.21"/>
    <s v="Suburbs"/>
    <d v="2026-04-23T00:00:00"/>
    <n v="5.21"/>
  </r>
  <r>
    <s v="S1844"/>
    <s v="C1367"/>
    <x v="0"/>
    <n v="3"/>
    <n v="2.96"/>
    <s v="Downtown"/>
    <d v="2026-04-24T00:00:00"/>
    <n v="8.879999999999999"/>
  </r>
  <r>
    <s v="S1845"/>
    <s v="C1597"/>
    <x v="5"/>
    <n v="5"/>
    <n v="2.97"/>
    <s v="Uptown"/>
    <d v="2026-04-25T00:00:00"/>
    <n v="14.85"/>
  </r>
  <r>
    <s v="S1846"/>
    <s v="C1511"/>
    <x v="3"/>
    <n v="2"/>
    <n v="4.46"/>
    <s v="Suburbs"/>
    <d v="2026-04-26T00:00:00"/>
    <n v="8.92"/>
  </r>
  <r>
    <s v="S1847"/>
    <s v="C1904"/>
    <x v="1"/>
    <n v="2"/>
    <n v="4.21"/>
    <s v="Suburbs"/>
    <d v="2026-04-27T00:00:00"/>
    <n v="8.42"/>
  </r>
  <r>
    <s v="S1848"/>
    <s v="C1290"/>
    <x v="3"/>
    <n v="5"/>
    <n v="4.78"/>
    <s v="Uptown"/>
    <d v="2026-04-28T00:00:00"/>
    <n v="23.9"/>
  </r>
  <r>
    <s v="S1849"/>
    <s v="C1051"/>
    <x v="2"/>
    <n v="1"/>
    <n v="3.19"/>
    <s v="Suburbs"/>
    <d v="2026-04-29T00:00:00"/>
    <n v="3.19"/>
  </r>
  <r>
    <s v="S1850"/>
    <s v="C1051"/>
    <x v="2"/>
    <n v="5"/>
    <n v="4.66"/>
    <s v="Downtown"/>
    <d v="2026-04-30T00:00:00"/>
    <n v="23.3"/>
  </r>
  <r>
    <s v="S1851"/>
    <s v="C1983"/>
    <x v="0"/>
    <n v="2"/>
    <n v="5.07"/>
    <s v="Downtown"/>
    <d v="2026-05-01T00:00:00"/>
    <n v="10.14"/>
  </r>
  <r>
    <s v="S1852"/>
    <s v="C1962"/>
    <x v="2"/>
    <n v="4"/>
    <n v="3.36"/>
    <s v="Suburbs"/>
    <d v="2026-05-02T00:00:00"/>
    <n v="13.44"/>
  </r>
  <r>
    <s v="S1853"/>
    <s v="C1927"/>
    <x v="4"/>
    <n v="5"/>
    <n v="2.75"/>
    <s v="Downtown"/>
    <d v="2026-05-03T00:00:00"/>
    <n v="13.75"/>
  </r>
  <r>
    <s v="S1854"/>
    <s v="C1374"/>
    <x v="2"/>
    <n v="5"/>
    <n v="5.22"/>
    <s v="Suburbs"/>
    <d v="2026-05-04T00:00:00"/>
    <n v="26.1"/>
  </r>
  <r>
    <s v="S1855"/>
    <s v="C1141"/>
    <x v="1"/>
    <n v="4"/>
    <n v="3.63"/>
    <s v="Airport"/>
    <d v="2026-05-05T00:00:00"/>
    <n v="14.52"/>
  </r>
  <r>
    <s v="S1856"/>
    <s v="C1637"/>
    <x v="3"/>
    <n v="1"/>
    <n v="5.73"/>
    <s v="Downtown"/>
    <d v="2026-05-06T00:00:00"/>
    <n v="5.73"/>
  </r>
  <r>
    <s v="S1857"/>
    <s v="C1278"/>
    <x v="4"/>
    <n v="3"/>
    <n v="2.81"/>
    <s v="Suburbs"/>
    <d v="2026-05-07T00:00:00"/>
    <n v="8.43"/>
  </r>
  <r>
    <s v="S1858"/>
    <s v="C1473"/>
    <x v="0"/>
    <n v="2"/>
    <n v="4.8499999999999996"/>
    <s v="Downtown"/>
    <d v="2026-05-08T00:00:00"/>
    <n v="9.6999999999999993"/>
  </r>
  <r>
    <s v="S1859"/>
    <s v="C1289"/>
    <x v="2"/>
    <n v="2"/>
    <n v="3.98"/>
    <s v="Airport"/>
    <d v="2026-05-09T00:00:00"/>
    <n v="7.96"/>
  </r>
  <r>
    <s v="S1860"/>
    <s v="C1047"/>
    <x v="3"/>
    <n v="3"/>
    <n v="3.72"/>
    <s v="Airport"/>
    <d v="2026-05-10T00:00:00"/>
    <n v="11.16"/>
  </r>
  <r>
    <s v="S1861"/>
    <s v="C1606"/>
    <x v="5"/>
    <n v="3"/>
    <n v="3.62"/>
    <s v="Downtown"/>
    <d v="2026-05-11T00:00:00"/>
    <n v="10.86"/>
  </r>
  <r>
    <s v="S1862"/>
    <s v="C1958"/>
    <x v="1"/>
    <n v="3"/>
    <n v="4.58"/>
    <s v="Airport"/>
    <d v="2026-05-12T00:00:00"/>
    <n v="13.74"/>
  </r>
  <r>
    <s v="S1863"/>
    <s v="C1652"/>
    <x v="2"/>
    <n v="3"/>
    <n v="2.58"/>
    <s v="Downtown"/>
    <d v="2026-05-13T00:00:00"/>
    <n v="7.74"/>
  </r>
  <r>
    <s v="S1864"/>
    <s v="C1948"/>
    <x v="2"/>
    <n v="2"/>
    <n v="3.57"/>
    <s v="Uptown"/>
    <d v="2026-05-14T00:00:00"/>
    <n v="7.14"/>
  </r>
  <r>
    <s v="S1865"/>
    <s v="C1443"/>
    <x v="2"/>
    <n v="5"/>
    <n v="5.96"/>
    <s v="Uptown"/>
    <d v="2026-05-15T00:00:00"/>
    <n v="29.8"/>
  </r>
  <r>
    <s v="S1866"/>
    <s v="C1154"/>
    <x v="3"/>
    <n v="5"/>
    <n v="4.66"/>
    <s v="Airport"/>
    <d v="2026-05-16T00:00:00"/>
    <n v="23.3"/>
  </r>
  <r>
    <s v="S1867"/>
    <s v="C1141"/>
    <x v="1"/>
    <n v="4"/>
    <n v="5.97"/>
    <s v="Downtown"/>
    <d v="2026-05-17T00:00:00"/>
    <n v="23.88"/>
  </r>
  <r>
    <s v="S1868"/>
    <s v="C1516"/>
    <x v="4"/>
    <n v="5"/>
    <n v="4.05"/>
    <s v="Uptown"/>
    <d v="2026-05-18T00:00:00"/>
    <n v="20.25"/>
  </r>
  <r>
    <s v="S1869"/>
    <s v="C1236"/>
    <x v="4"/>
    <n v="1"/>
    <n v="3.01"/>
    <s v="Suburbs"/>
    <d v="2026-05-19T00:00:00"/>
    <n v="3.01"/>
  </r>
  <r>
    <s v="S1870"/>
    <s v="C1901"/>
    <x v="1"/>
    <n v="1"/>
    <n v="2.66"/>
    <s v="Suburbs"/>
    <d v="2026-05-20T00:00:00"/>
    <n v="2.66"/>
  </r>
  <r>
    <s v="S1871"/>
    <s v="C1112"/>
    <x v="3"/>
    <n v="3"/>
    <n v="5.36"/>
    <s v="Suburbs"/>
    <d v="2026-05-21T00:00:00"/>
    <n v="16.079999999999998"/>
  </r>
  <r>
    <s v="S1872"/>
    <s v="C1018"/>
    <x v="0"/>
    <n v="4"/>
    <n v="3.2"/>
    <s v="Downtown"/>
    <d v="2026-05-22T00:00:00"/>
    <n v="12.8"/>
  </r>
  <r>
    <s v="S1873"/>
    <s v="C1739"/>
    <x v="4"/>
    <n v="2"/>
    <n v="3.81"/>
    <s v="Airport"/>
    <d v="2026-05-23T00:00:00"/>
    <n v="7.62"/>
  </r>
  <r>
    <s v="S1874"/>
    <s v="C1626"/>
    <x v="4"/>
    <n v="5"/>
    <n v="5.15"/>
    <s v="Downtown"/>
    <d v="2026-05-24T00:00:00"/>
    <n v="25.75"/>
  </r>
  <r>
    <s v="S1875"/>
    <s v="C1724"/>
    <x v="1"/>
    <n v="5"/>
    <n v="5.48"/>
    <s v="Airport"/>
    <d v="2026-05-25T00:00:00"/>
    <n v="27.4"/>
  </r>
  <r>
    <s v="S1876"/>
    <s v="C1972"/>
    <x v="3"/>
    <n v="2"/>
    <n v="2.89"/>
    <s v="Downtown"/>
    <d v="2026-05-26T00:00:00"/>
    <n v="5.78"/>
  </r>
  <r>
    <s v="S1877"/>
    <s v="C1689"/>
    <x v="3"/>
    <n v="1"/>
    <n v="2.69"/>
    <s v="Downtown"/>
    <d v="2026-05-27T00:00:00"/>
    <n v="2.69"/>
  </r>
  <r>
    <s v="S1878"/>
    <s v="C1214"/>
    <x v="2"/>
    <n v="3"/>
    <n v="5.82"/>
    <s v="Downtown"/>
    <d v="2026-05-28T00:00:00"/>
    <n v="17.46"/>
  </r>
  <r>
    <s v="S1879"/>
    <s v="C1290"/>
    <x v="3"/>
    <n v="4"/>
    <n v="5.74"/>
    <s v="Uptown"/>
    <d v="2026-05-29T00:00:00"/>
    <n v="22.96"/>
  </r>
  <r>
    <s v="S1880"/>
    <s v="C1341"/>
    <x v="2"/>
    <n v="1"/>
    <n v="5.54"/>
    <s v="Suburbs"/>
    <d v="2026-05-30T00:00:00"/>
    <n v="5.54"/>
  </r>
  <r>
    <s v="S1881"/>
    <s v="C1302"/>
    <x v="5"/>
    <n v="4"/>
    <n v="5.37"/>
    <s v="Suburbs"/>
    <d v="2026-05-31T00:00:00"/>
    <n v="21.48"/>
  </r>
  <r>
    <s v="S1882"/>
    <s v="C1361"/>
    <x v="3"/>
    <n v="3"/>
    <n v="2.5499999999999998"/>
    <s v="Downtown"/>
    <d v="2026-06-01T00:00:00"/>
    <n v="7.6499999999999986"/>
  </r>
  <r>
    <s v="S1883"/>
    <s v="C1426"/>
    <x v="1"/>
    <n v="5"/>
    <n v="4.93"/>
    <s v="Suburbs"/>
    <d v="2026-06-02T00:00:00"/>
    <n v="24.65"/>
  </r>
  <r>
    <s v="S1884"/>
    <s v="C1769"/>
    <x v="2"/>
    <n v="3"/>
    <n v="2.89"/>
    <s v="Suburbs"/>
    <d v="2026-06-03T00:00:00"/>
    <n v="8.67"/>
  </r>
  <r>
    <s v="S1885"/>
    <s v="C1576"/>
    <x v="5"/>
    <n v="1"/>
    <n v="4.08"/>
    <s v="Airport"/>
    <d v="2026-06-04T00:00:00"/>
    <n v="4.08"/>
  </r>
  <r>
    <s v="S1886"/>
    <s v="C1260"/>
    <x v="0"/>
    <n v="5"/>
    <n v="2.58"/>
    <s v="Uptown"/>
    <d v="2026-06-05T00:00:00"/>
    <n v="12.9"/>
  </r>
  <r>
    <s v="S1887"/>
    <s v="C1757"/>
    <x v="0"/>
    <n v="3"/>
    <n v="3.23"/>
    <s v="Suburbs"/>
    <d v="2026-06-06T00:00:00"/>
    <n v="9.69"/>
  </r>
  <r>
    <s v="S1888"/>
    <s v="C1403"/>
    <x v="0"/>
    <n v="5"/>
    <n v="4.38"/>
    <s v="Downtown"/>
    <d v="2026-06-07T00:00:00"/>
    <n v="21.9"/>
  </r>
  <r>
    <s v="S1889"/>
    <s v="C1948"/>
    <x v="2"/>
    <n v="5"/>
    <n v="3.21"/>
    <s v="Downtown"/>
    <d v="2026-06-08T00:00:00"/>
    <n v="16.05"/>
  </r>
  <r>
    <s v="S1890"/>
    <s v="C1269"/>
    <x v="3"/>
    <n v="4"/>
    <n v="4.33"/>
    <s v="Airport"/>
    <d v="2026-06-09T00:00:00"/>
    <n v="17.32"/>
  </r>
  <r>
    <s v="S1891"/>
    <s v="C1470"/>
    <x v="2"/>
    <n v="4"/>
    <n v="3.41"/>
    <s v="Suburbs"/>
    <d v="2026-06-10T00:00:00"/>
    <n v="13.64"/>
  </r>
  <r>
    <s v="S1892"/>
    <s v="C1384"/>
    <x v="0"/>
    <n v="1"/>
    <n v="4.1900000000000004"/>
    <s v="Downtown"/>
    <d v="2026-06-11T00:00:00"/>
    <n v="4.1900000000000004"/>
  </r>
  <r>
    <s v="S1893"/>
    <s v="C1571"/>
    <x v="3"/>
    <n v="3"/>
    <n v="5.05"/>
    <s v="Downtown"/>
    <d v="2026-06-12T00:00:00"/>
    <n v="15.15"/>
  </r>
  <r>
    <s v="S1894"/>
    <s v="C1293"/>
    <x v="5"/>
    <n v="2"/>
    <n v="2.99"/>
    <s v="Uptown"/>
    <d v="2026-06-13T00:00:00"/>
    <n v="5.98"/>
  </r>
  <r>
    <s v="S1895"/>
    <s v="C1736"/>
    <x v="0"/>
    <n v="3"/>
    <n v="4.95"/>
    <s v="Suburbs"/>
    <d v="2026-06-14T00:00:00"/>
    <n v="14.85"/>
  </r>
  <r>
    <s v="S1896"/>
    <s v="C1189"/>
    <x v="1"/>
    <n v="5"/>
    <n v="2.56"/>
    <s v="Uptown"/>
    <d v="2026-06-15T00:00:00"/>
    <n v="12.8"/>
  </r>
  <r>
    <s v="S1897"/>
    <s v="C1031"/>
    <x v="3"/>
    <n v="1"/>
    <n v="4.54"/>
    <s v="Uptown"/>
    <d v="2026-06-16T00:00:00"/>
    <n v="4.54"/>
  </r>
  <r>
    <s v="S1898"/>
    <s v="C1481"/>
    <x v="2"/>
    <n v="1"/>
    <n v="4.82"/>
    <s v="Suburbs"/>
    <d v="2026-06-17T00:00:00"/>
    <n v="4.82"/>
  </r>
  <r>
    <s v="S1899"/>
    <s v="C1445"/>
    <x v="2"/>
    <n v="2"/>
    <n v="2.65"/>
    <s v="Uptown"/>
    <d v="2026-06-18T00:00:00"/>
    <n v="5.3"/>
  </r>
  <r>
    <s v="S1900"/>
    <s v="C1317"/>
    <x v="1"/>
    <n v="5"/>
    <n v="3.1"/>
    <s v="Suburbs"/>
    <d v="2026-06-19T00:00:00"/>
    <n v="15.5"/>
  </r>
  <r>
    <s v="S1901"/>
    <s v="C1925"/>
    <x v="4"/>
    <n v="5"/>
    <n v="3.49"/>
    <s v="Suburbs"/>
    <d v="2026-06-20T00:00:00"/>
    <n v="17.45"/>
  </r>
  <r>
    <s v="S1902"/>
    <s v="C1703"/>
    <x v="2"/>
    <n v="1"/>
    <n v="5.26"/>
    <s v="Suburbs"/>
    <d v="2026-06-21T00:00:00"/>
    <n v="5.26"/>
  </r>
  <r>
    <s v="S1903"/>
    <s v="C1332"/>
    <x v="1"/>
    <n v="1"/>
    <n v="4.66"/>
    <s v="Uptown"/>
    <d v="2026-06-22T00:00:00"/>
    <n v="4.66"/>
  </r>
  <r>
    <s v="S1904"/>
    <s v="C1687"/>
    <x v="0"/>
    <n v="2"/>
    <n v="2.69"/>
    <s v="Suburbs"/>
    <d v="2026-06-23T00:00:00"/>
    <n v="5.38"/>
  </r>
  <r>
    <s v="S1905"/>
    <s v="C1795"/>
    <x v="0"/>
    <n v="2"/>
    <n v="4.79"/>
    <s v="Suburbs"/>
    <d v="2026-06-24T00:00:00"/>
    <n v="9.58"/>
  </r>
  <r>
    <s v="S1906"/>
    <s v="C1161"/>
    <x v="2"/>
    <n v="4"/>
    <n v="2.5299999999999998"/>
    <s v="Downtown"/>
    <d v="2026-06-25T00:00:00"/>
    <n v="10.119999999999999"/>
  </r>
  <r>
    <s v="S1907"/>
    <s v="C1019"/>
    <x v="3"/>
    <n v="1"/>
    <n v="3.86"/>
    <s v="Uptown"/>
    <d v="2026-06-26T00:00:00"/>
    <n v="3.86"/>
  </r>
  <r>
    <s v="S1908"/>
    <s v="C1663"/>
    <x v="4"/>
    <n v="2"/>
    <n v="3.45"/>
    <s v="Uptown"/>
    <d v="2026-06-27T00:00:00"/>
    <n v="6.9"/>
  </r>
  <r>
    <s v="S1909"/>
    <s v="C1241"/>
    <x v="2"/>
    <n v="5"/>
    <n v="5.48"/>
    <s v="Suburbs"/>
    <d v="2026-06-28T00:00:00"/>
    <n v="27.4"/>
  </r>
  <r>
    <s v="S1910"/>
    <s v="C1608"/>
    <x v="0"/>
    <n v="4"/>
    <n v="4.8099999999999996"/>
    <s v="Downtown"/>
    <d v="2026-06-29T00:00:00"/>
    <n v="19.239999999999998"/>
  </r>
  <r>
    <s v="S1911"/>
    <s v="C1991"/>
    <x v="3"/>
    <n v="1"/>
    <n v="5.52"/>
    <s v="Downtown"/>
    <d v="2026-06-30T00:00:00"/>
    <n v="5.52"/>
  </r>
  <r>
    <s v="S1912"/>
    <s v="C1613"/>
    <x v="1"/>
    <n v="2"/>
    <n v="2.57"/>
    <s v="Airport"/>
    <d v="2026-07-01T00:00:00"/>
    <n v="5.14"/>
  </r>
  <r>
    <s v="S1913"/>
    <s v="C1408"/>
    <x v="0"/>
    <n v="1"/>
    <n v="5.54"/>
    <s v="Airport"/>
    <d v="2026-07-02T00:00:00"/>
    <n v="5.54"/>
  </r>
  <r>
    <s v="S1914"/>
    <s v="C1603"/>
    <x v="1"/>
    <n v="4"/>
    <n v="4.7699999999999996"/>
    <s v="Downtown"/>
    <d v="2026-07-03T00:00:00"/>
    <n v="19.079999999999998"/>
  </r>
  <r>
    <s v="S1915"/>
    <s v="C1600"/>
    <x v="4"/>
    <n v="3"/>
    <n v="3.31"/>
    <s v="Uptown"/>
    <d v="2026-07-04T00:00:00"/>
    <n v="9.93"/>
  </r>
  <r>
    <s v="S1916"/>
    <s v="C1866"/>
    <x v="4"/>
    <n v="1"/>
    <n v="3.83"/>
    <s v="Uptown"/>
    <d v="2026-07-05T00:00:00"/>
    <n v="3.83"/>
  </r>
  <r>
    <s v="S1917"/>
    <s v="C1401"/>
    <x v="5"/>
    <n v="1"/>
    <n v="5.92"/>
    <s v="Suburbs"/>
    <d v="2026-07-06T00:00:00"/>
    <n v="5.92"/>
  </r>
  <r>
    <s v="S1918"/>
    <s v="C1069"/>
    <x v="3"/>
    <n v="1"/>
    <n v="2.85"/>
    <s v="Airport"/>
    <d v="2026-07-07T00:00:00"/>
    <n v="2.85"/>
  </r>
  <r>
    <s v="S1919"/>
    <s v="C1216"/>
    <x v="0"/>
    <n v="1"/>
    <n v="3.6"/>
    <s v="Downtown"/>
    <d v="2026-07-08T00:00:00"/>
    <n v="3.6"/>
  </r>
  <r>
    <s v="S1920"/>
    <s v="C1886"/>
    <x v="1"/>
    <n v="2"/>
    <n v="5.53"/>
    <s v="Suburbs"/>
    <d v="2026-07-09T00:00:00"/>
    <n v="11.06"/>
  </r>
  <r>
    <s v="S1921"/>
    <s v="C1077"/>
    <x v="1"/>
    <n v="3"/>
    <n v="4.3600000000000003"/>
    <s v="Uptown"/>
    <d v="2026-07-10T00:00:00"/>
    <n v="13.08"/>
  </r>
  <r>
    <s v="S1922"/>
    <s v="C1068"/>
    <x v="1"/>
    <n v="5"/>
    <n v="3.15"/>
    <s v="Suburbs"/>
    <d v="2026-07-11T00:00:00"/>
    <n v="15.75"/>
  </r>
  <r>
    <s v="S1923"/>
    <s v="C1536"/>
    <x v="2"/>
    <n v="1"/>
    <n v="4.25"/>
    <s v="Suburbs"/>
    <d v="2026-07-12T00:00:00"/>
    <n v="4.25"/>
  </r>
  <r>
    <s v="S1924"/>
    <s v="C1389"/>
    <x v="2"/>
    <n v="5"/>
    <n v="4.0999999999999996"/>
    <s v="Downtown"/>
    <d v="2026-07-13T00:00:00"/>
    <n v="20.5"/>
  </r>
  <r>
    <s v="S1925"/>
    <s v="C1663"/>
    <x v="4"/>
    <n v="2"/>
    <n v="5.74"/>
    <s v="Suburbs"/>
    <d v="2026-07-14T00:00:00"/>
    <n v="11.48"/>
  </r>
  <r>
    <s v="S1926"/>
    <s v="C1535"/>
    <x v="5"/>
    <n v="3"/>
    <n v="2.58"/>
    <s v="Downtown"/>
    <d v="2026-07-15T00:00:00"/>
    <n v="7.74"/>
  </r>
  <r>
    <s v="S1927"/>
    <s v="C1893"/>
    <x v="4"/>
    <n v="4"/>
    <n v="3.37"/>
    <s v="Airport"/>
    <d v="2026-07-16T00:00:00"/>
    <n v="13.48"/>
  </r>
  <r>
    <s v="S1928"/>
    <s v="C1969"/>
    <x v="5"/>
    <n v="4"/>
    <n v="4.3499999999999996"/>
    <s v="Suburbs"/>
    <d v="2026-07-17T00:00:00"/>
    <n v="17.399999999999999"/>
  </r>
  <r>
    <s v="S1929"/>
    <s v="C1872"/>
    <x v="4"/>
    <n v="4"/>
    <n v="3.67"/>
    <s v="Uptown"/>
    <d v="2026-07-18T00:00:00"/>
    <n v="14.68"/>
  </r>
  <r>
    <s v="S1930"/>
    <s v="C1061"/>
    <x v="1"/>
    <n v="4"/>
    <n v="3.88"/>
    <s v="Uptown"/>
    <d v="2026-07-19T00:00:00"/>
    <n v="15.52"/>
  </r>
  <r>
    <s v="S1931"/>
    <s v="C1021"/>
    <x v="2"/>
    <n v="4"/>
    <n v="3.05"/>
    <s v="Suburbs"/>
    <d v="2026-07-20T00:00:00"/>
    <n v="12.2"/>
  </r>
  <r>
    <s v="S1932"/>
    <s v="C1345"/>
    <x v="4"/>
    <n v="3"/>
    <n v="3.71"/>
    <s v="Airport"/>
    <d v="2026-07-21T00:00:00"/>
    <n v="11.13"/>
  </r>
  <r>
    <s v="S1933"/>
    <s v="C1699"/>
    <x v="3"/>
    <n v="1"/>
    <n v="3.73"/>
    <s v="Uptown"/>
    <d v="2026-07-22T00:00:00"/>
    <n v="3.73"/>
  </r>
  <r>
    <s v="S1934"/>
    <s v="C1925"/>
    <x v="4"/>
    <n v="4"/>
    <n v="4.6900000000000004"/>
    <s v="Airport"/>
    <d v="2026-07-23T00:00:00"/>
    <n v="18.760000000000002"/>
  </r>
  <r>
    <s v="S1935"/>
    <s v="C1512"/>
    <x v="3"/>
    <n v="1"/>
    <n v="3.33"/>
    <s v="Suburbs"/>
    <d v="2026-07-24T00:00:00"/>
    <n v="3.33"/>
  </r>
  <r>
    <s v="S1936"/>
    <s v="C1461"/>
    <x v="1"/>
    <n v="5"/>
    <n v="5.92"/>
    <s v="Airport"/>
    <d v="2026-07-25T00:00:00"/>
    <n v="29.6"/>
  </r>
  <r>
    <s v="S1937"/>
    <s v="C1618"/>
    <x v="2"/>
    <n v="1"/>
    <n v="4.25"/>
    <s v="Downtown"/>
    <d v="2026-07-26T00:00:00"/>
    <n v="4.25"/>
  </r>
  <r>
    <s v="S1938"/>
    <s v="C1982"/>
    <x v="4"/>
    <n v="5"/>
    <n v="5.34"/>
    <s v="Uptown"/>
    <d v="2026-07-27T00:00:00"/>
    <n v="26.7"/>
  </r>
  <r>
    <s v="S1939"/>
    <s v="C1498"/>
    <x v="3"/>
    <n v="1"/>
    <n v="4.6900000000000004"/>
    <s v="Airport"/>
    <d v="2026-07-28T00:00:00"/>
    <n v="4.6900000000000004"/>
  </r>
  <r>
    <s v="S1940"/>
    <s v="C1232"/>
    <x v="2"/>
    <n v="5"/>
    <n v="5.58"/>
    <s v="Uptown"/>
    <d v="2026-07-29T00:00:00"/>
    <n v="27.9"/>
  </r>
  <r>
    <s v="S1941"/>
    <s v="C1846"/>
    <x v="5"/>
    <n v="1"/>
    <n v="5.62"/>
    <s v="Airport"/>
    <d v="2026-07-30T00:00:00"/>
    <n v="5.62"/>
  </r>
  <r>
    <s v="S1942"/>
    <s v="C1053"/>
    <x v="1"/>
    <n v="1"/>
    <n v="5.35"/>
    <s v="Uptown"/>
    <d v="2026-07-31T00:00:00"/>
    <n v="5.35"/>
  </r>
  <r>
    <s v="S1943"/>
    <s v="C1821"/>
    <x v="4"/>
    <n v="3"/>
    <n v="2.6"/>
    <s v="Uptown"/>
    <d v="2026-08-01T00:00:00"/>
    <n v="7.8000000000000007"/>
  </r>
  <r>
    <s v="S1944"/>
    <s v="C1243"/>
    <x v="4"/>
    <n v="5"/>
    <n v="4.4400000000000004"/>
    <s v="Suburbs"/>
    <d v="2026-08-02T00:00:00"/>
    <n v="22.2"/>
  </r>
  <r>
    <s v="S1945"/>
    <s v="C1347"/>
    <x v="1"/>
    <n v="1"/>
    <n v="3.48"/>
    <s v="Airport"/>
    <d v="2026-08-03T00:00:00"/>
    <n v="3.48"/>
  </r>
  <r>
    <s v="S1946"/>
    <s v="C1289"/>
    <x v="2"/>
    <n v="3"/>
    <n v="3.03"/>
    <s v="Suburbs"/>
    <d v="2026-08-04T00:00:00"/>
    <n v="9.09"/>
  </r>
  <r>
    <s v="S1947"/>
    <s v="C1776"/>
    <x v="2"/>
    <n v="3"/>
    <n v="5.64"/>
    <s v="Uptown"/>
    <d v="2026-08-05T00:00:00"/>
    <n v="16.920000000000002"/>
  </r>
  <r>
    <s v="S1948"/>
    <s v="C1694"/>
    <x v="4"/>
    <n v="5"/>
    <n v="4.8"/>
    <s v="Airport"/>
    <d v="2026-08-06T00:00:00"/>
    <n v="24"/>
  </r>
  <r>
    <s v="S1949"/>
    <s v="C1661"/>
    <x v="0"/>
    <n v="1"/>
    <n v="2.81"/>
    <s v="Airport"/>
    <d v="2026-08-07T00:00:00"/>
    <n v="2.81"/>
  </r>
  <r>
    <s v="S1950"/>
    <s v="C1658"/>
    <x v="4"/>
    <n v="3"/>
    <n v="3.84"/>
    <s v="Downtown"/>
    <d v="2026-08-08T00:00:00"/>
    <n v="11.52"/>
  </r>
  <r>
    <s v="S1951"/>
    <s v="C1133"/>
    <x v="3"/>
    <n v="4"/>
    <n v="5.86"/>
    <s v="Uptown"/>
    <d v="2026-08-09T00:00:00"/>
    <n v="23.44"/>
  </r>
  <r>
    <s v="S1952"/>
    <s v="C1127"/>
    <x v="5"/>
    <n v="4"/>
    <n v="4.6399999999999997"/>
    <s v="Downtown"/>
    <d v="2026-08-10T00:00:00"/>
    <n v="18.559999999999999"/>
  </r>
  <r>
    <s v="S1953"/>
    <s v="C1413"/>
    <x v="3"/>
    <n v="4"/>
    <n v="4.6900000000000004"/>
    <s v="Downtown"/>
    <d v="2026-08-11T00:00:00"/>
    <n v="18.760000000000002"/>
  </r>
  <r>
    <s v="S1954"/>
    <s v="C1899"/>
    <x v="0"/>
    <n v="1"/>
    <n v="3.3"/>
    <s v="Airport"/>
    <d v="2026-08-12T00:00:00"/>
    <n v="3.3"/>
  </r>
  <r>
    <s v="S1955"/>
    <s v="C1656"/>
    <x v="2"/>
    <n v="4"/>
    <n v="3.34"/>
    <s v="Downtown"/>
    <d v="2026-08-13T00:00:00"/>
    <n v="13.36"/>
  </r>
  <r>
    <s v="S1956"/>
    <s v="C1144"/>
    <x v="3"/>
    <n v="2"/>
    <n v="3.03"/>
    <s v="Uptown"/>
    <d v="2026-08-14T00:00:00"/>
    <n v="6.06"/>
  </r>
  <r>
    <s v="S1957"/>
    <s v="C1347"/>
    <x v="1"/>
    <n v="5"/>
    <n v="5.9"/>
    <s v="Suburbs"/>
    <d v="2026-08-15T00:00:00"/>
    <n v="29.5"/>
  </r>
  <r>
    <s v="S1958"/>
    <s v="C1106"/>
    <x v="3"/>
    <n v="2"/>
    <n v="5.68"/>
    <s v="Downtown"/>
    <d v="2026-08-16T00:00:00"/>
    <n v="11.36"/>
  </r>
  <r>
    <s v="S1959"/>
    <s v="C1503"/>
    <x v="2"/>
    <n v="2"/>
    <n v="3.65"/>
    <s v="Downtown"/>
    <d v="2026-08-17T00:00:00"/>
    <n v="7.3"/>
  </r>
  <r>
    <s v="S1960"/>
    <s v="C1094"/>
    <x v="4"/>
    <n v="4"/>
    <n v="4.4000000000000004"/>
    <s v="Airport"/>
    <d v="2026-08-18T00:00:00"/>
    <n v="17.600000000000001"/>
  </r>
  <r>
    <s v="S1961"/>
    <s v="C1126"/>
    <x v="3"/>
    <n v="5"/>
    <n v="3.22"/>
    <s v="Airport"/>
    <d v="2026-08-19T00:00:00"/>
    <n v="16.100000000000001"/>
  </r>
  <r>
    <s v="S1962"/>
    <s v="C1851"/>
    <x v="0"/>
    <n v="3"/>
    <n v="2.99"/>
    <s v="Airport"/>
    <d v="2026-08-20T00:00:00"/>
    <n v="8.9700000000000006"/>
  </r>
  <r>
    <s v="S1963"/>
    <s v="C1428"/>
    <x v="5"/>
    <n v="2"/>
    <n v="4.3899999999999997"/>
    <s v="Suburbs"/>
    <d v="2026-08-21T00:00:00"/>
    <n v="8.7799999999999994"/>
  </r>
  <r>
    <s v="S1964"/>
    <s v="C1570"/>
    <x v="2"/>
    <n v="3"/>
    <n v="5.3"/>
    <s v="Airport"/>
    <d v="2026-08-22T00:00:00"/>
    <n v="15.9"/>
  </r>
  <r>
    <s v="S1965"/>
    <s v="C1695"/>
    <x v="1"/>
    <n v="3"/>
    <n v="5.52"/>
    <s v="Uptown"/>
    <d v="2026-08-23T00:00:00"/>
    <n v="16.559999999999999"/>
  </r>
  <r>
    <s v="S1966"/>
    <s v="C1399"/>
    <x v="4"/>
    <n v="1"/>
    <n v="3.58"/>
    <s v="Uptown"/>
    <d v="2026-08-24T00:00:00"/>
    <n v="3.58"/>
  </r>
  <r>
    <s v="S1967"/>
    <s v="C1473"/>
    <x v="0"/>
    <n v="5"/>
    <n v="4.97"/>
    <s v="Airport"/>
    <d v="2026-08-25T00:00:00"/>
    <n v="24.85"/>
  </r>
  <r>
    <s v="S1968"/>
    <s v="C1962"/>
    <x v="2"/>
    <n v="5"/>
    <n v="4.33"/>
    <s v="Airport"/>
    <d v="2026-08-26T00:00:00"/>
    <n v="21.65"/>
  </r>
  <r>
    <s v="S1969"/>
    <s v="C1363"/>
    <x v="1"/>
    <n v="2"/>
    <n v="2.97"/>
    <s v="Suburbs"/>
    <d v="2026-08-27T00:00:00"/>
    <n v="5.94"/>
  </r>
  <r>
    <s v="S1970"/>
    <s v="C1837"/>
    <x v="1"/>
    <n v="1"/>
    <n v="5.98"/>
    <s v="Suburbs"/>
    <d v="2026-08-28T00:00:00"/>
    <n v="5.98"/>
  </r>
  <r>
    <s v="S1971"/>
    <s v="C1503"/>
    <x v="2"/>
    <n v="1"/>
    <n v="5.92"/>
    <s v="Uptown"/>
    <d v="2026-08-29T00:00:00"/>
    <n v="5.92"/>
  </r>
  <r>
    <s v="S1972"/>
    <s v="C1626"/>
    <x v="4"/>
    <n v="1"/>
    <n v="3.01"/>
    <s v="Suburbs"/>
    <d v="2026-08-30T00:00:00"/>
    <n v="3.01"/>
  </r>
  <r>
    <s v="S1973"/>
    <s v="C1334"/>
    <x v="0"/>
    <n v="5"/>
    <n v="5.77"/>
    <s v="Airport"/>
    <d v="2026-08-31T00:00:00"/>
    <n v="28.85"/>
  </r>
  <r>
    <s v="S1974"/>
    <s v="C1436"/>
    <x v="4"/>
    <n v="5"/>
    <n v="5.71"/>
    <s v="Suburbs"/>
    <d v="2026-09-01T00:00:00"/>
    <n v="28.55"/>
  </r>
  <r>
    <s v="S1975"/>
    <s v="C1684"/>
    <x v="4"/>
    <n v="4"/>
    <n v="3.61"/>
    <s v="Airport"/>
    <d v="2026-09-02T00:00:00"/>
    <n v="14.44"/>
  </r>
  <r>
    <s v="S1976"/>
    <s v="C1213"/>
    <x v="4"/>
    <n v="5"/>
    <n v="4.45"/>
    <s v="Uptown"/>
    <d v="2026-09-03T00:00:00"/>
    <n v="22.25"/>
  </r>
  <r>
    <s v="S1977"/>
    <s v="C1785"/>
    <x v="4"/>
    <n v="5"/>
    <n v="5.82"/>
    <s v="Downtown"/>
    <d v="2026-09-04T00:00:00"/>
    <n v="29.1"/>
  </r>
  <r>
    <s v="S1978"/>
    <s v="C1998"/>
    <x v="1"/>
    <n v="1"/>
    <n v="2.91"/>
    <s v="Suburbs"/>
    <d v="2026-09-05T00:00:00"/>
    <n v="2.91"/>
  </r>
  <r>
    <s v="S1979"/>
    <s v="C1655"/>
    <x v="5"/>
    <n v="3"/>
    <n v="3.61"/>
    <s v="Uptown"/>
    <d v="2026-09-06T00:00:00"/>
    <n v="10.83"/>
  </r>
  <r>
    <s v="S1980"/>
    <s v="C1099"/>
    <x v="0"/>
    <n v="2"/>
    <n v="5.58"/>
    <s v="Uptown"/>
    <d v="2026-09-07T00:00:00"/>
    <n v="11.16"/>
  </r>
  <r>
    <s v="S1981"/>
    <s v="C1262"/>
    <x v="1"/>
    <n v="3"/>
    <n v="5.04"/>
    <s v="Suburbs"/>
    <d v="2026-09-08T00:00:00"/>
    <n v="15.12"/>
  </r>
  <r>
    <s v="S1982"/>
    <s v="C1268"/>
    <x v="2"/>
    <n v="2"/>
    <n v="5.18"/>
    <s v="Downtown"/>
    <d v="2026-09-09T00:00:00"/>
    <n v="10.36"/>
  </r>
  <r>
    <s v="S1983"/>
    <s v="C1115"/>
    <x v="2"/>
    <n v="4"/>
    <n v="5.58"/>
    <s v="Airport"/>
    <d v="2026-09-10T00:00:00"/>
    <n v="22.32"/>
  </r>
  <r>
    <s v="S1984"/>
    <s v="C1320"/>
    <x v="4"/>
    <n v="5"/>
    <n v="3.95"/>
    <s v="Uptown"/>
    <d v="2026-09-11T00:00:00"/>
    <n v="19.75"/>
  </r>
  <r>
    <s v="S1985"/>
    <s v="C1367"/>
    <x v="0"/>
    <n v="2"/>
    <n v="3.94"/>
    <s v="Uptown"/>
    <d v="2026-09-12T00:00:00"/>
    <n v="7.88"/>
  </r>
  <r>
    <s v="S1986"/>
    <s v="C1041"/>
    <x v="1"/>
    <n v="2"/>
    <n v="4.05"/>
    <s v="Downtown"/>
    <d v="2026-09-13T00:00:00"/>
    <n v="8.1"/>
  </r>
  <r>
    <s v="S1987"/>
    <s v="C1765"/>
    <x v="1"/>
    <n v="2"/>
    <n v="5.77"/>
    <s v="Airport"/>
    <d v="2026-09-14T00:00:00"/>
    <n v="11.54"/>
  </r>
  <r>
    <s v="S1988"/>
    <s v="C1472"/>
    <x v="0"/>
    <n v="2"/>
    <n v="5.63"/>
    <s v="Uptown"/>
    <d v="2026-09-15T00:00:00"/>
    <n v="11.26"/>
  </r>
  <r>
    <s v="S1989"/>
    <s v="C1228"/>
    <x v="4"/>
    <n v="5"/>
    <n v="5.77"/>
    <s v="Downtown"/>
    <d v="2026-09-16T00:00:00"/>
    <n v="28.85"/>
  </r>
  <r>
    <s v="S1990"/>
    <s v="C1817"/>
    <x v="0"/>
    <n v="3"/>
    <n v="3.46"/>
    <s v="Suburbs"/>
    <d v="2026-09-17T00:00:00"/>
    <n v="10.38"/>
  </r>
  <r>
    <s v="S1991"/>
    <s v="C1763"/>
    <x v="0"/>
    <n v="2"/>
    <n v="5.23"/>
    <s v="Downtown"/>
    <d v="2026-09-18T00:00:00"/>
    <n v="10.46"/>
  </r>
  <r>
    <s v="S1992"/>
    <s v="C1180"/>
    <x v="5"/>
    <n v="1"/>
    <n v="2.87"/>
    <s v="Downtown"/>
    <d v="2026-09-19T00:00:00"/>
    <n v="2.87"/>
  </r>
  <r>
    <s v="S1993"/>
    <s v="C1742"/>
    <x v="5"/>
    <n v="2"/>
    <n v="3.15"/>
    <s v="Uptown"/>
    <d v="2026-09-20T00:00:00"/>
    <n v="6.3"/>
  </r>
  <r>
    <s v="S1994"/>
    <s v="C1089"/>
    <x v="4"/>
    <n v="5"/>
    <n v="5.17"/>
    <s v="Airport"/>
    <d v="2026-09-21T00:00:00"/>
    <n v="25.85"/>
  </r>
  <r>
    <s v="S1995"/>
    <s v="C1666"/>
    <x v="5"/>
    <n v="1"/>
    <n v="4.6399999999999997"/>
    <s v="Suburbs"/>
    <d v="2026-09-22T00:00:00"/>
    <n v="4.6399999999999997"/>
  </r>
  <r>
    <s v="S1996"/>
    <s v="C1561"/>
    <x v="2"/>
    <n v="5"/>
    <n v="3.43"/>
    <s v="Downtown"/>
    <d v="2026-09-23T00:00:00"/>
    <n v="17.149999999999999"/>
  </r>
  <r>
    <s v="S1997"/>
    <s v="C1846"/>
    <x v="5"/>
    <n v="4"/>
    <n v="4.4800000000000004"/>
    <s v="Suburbs"/>
    <d v="2026-09-24T00:00:00"/>
    <n v="17.920000000000002"/>
  </r>
  <r>
    <s v="S1998"/>
    <s v="C1733"/>
    <x v="5"/>
    <n v="5"/>
    <n v="3.31"/>
    <s v="Airport"/>
    <d v="2026-09-25T00:00:00"/>
    <n v="16.55"/>
  </r>
  <r>
    <s v="S1999"/>
    <s v="C1690"/>
    <x v="5"/>
    <n v="1"/>
    <n v="3.31"/>
    <s v="Suburbs"/>
    <d v="2026-09-26T00:00:00"/>
    <n v="3.3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3">
  <r>
    <s v="C1000"/>
    <n v="58"/>
    <s v="[57 Above]"/>
    <s v="Female"/>
    <s v="Sandwich"/>
  </r>
  <r>
    <s v="C1001"/>
    <n v="25"/>
    <s v="[18-30]"/>
    <s v="Male"/>
    <s v="Croissant"/>
  </r>
  <r>
    <s v="C1002"/>
    <n v="19"/>
    <s v="[18-30]"/>
    <s v="Female"/>
    <s v="Muffin"/>
  </r>
  <r>
    <s v="C1003"/>
    <n v="65"/>
    <s v="[57 Above]"/>
    <s v="Female"/>
    <s v="Muffin"/>
  </r>
  <r>
    <s v="C1004"/>
    <n v="35"/>
    <s v="[31-43]"/>
    <s v="Female"/>
    <s v="Sandwich"/>
  </r>
  <r>
    <s v="C1005"/>
    <n v="33"/>
    <s v="[31-43]"/>
    <s v="Female"/>
    <s v="Latte"/>
  </r>
  <r>
    <s v="C1006"/>
    <n v="32"/>
    <s v="[31-43]"/>
    <s v="Female"/>
    <s v="Croissant"/>
  </r>
  <r>
    <s v="C1007"/>
    <n v="26"/>
    <s v="[18-30]"/>
    <s v="Female"/>
    <s v="Iced Tea"/>
  </r>
  <r>
    <s v="C1008"/>
    <n v="65"/>
    <s v="[57 Above]"/>
    <s v="Male"/>
    <s v="Iced Tea"/>
  </r>
  <r>
    <s v="C1009"/>
    <n v="24"/>
    <s v="[18-30]"/>
    <s v="Male"/>
    <s v="Sandwich"/>
  </r>
  <r>
    <s v="C1010"/>
    <n v="61"/>
    <s v="[57 Above]"/>
    <s v="Male"/>
    <s v="Cappuccino"/>
  </r>
  <r>
    <s v="C1011"/>
    <n v="65"/>
    <s v="[57 Above]"/>
    <s v="Male"/>
    <s v="Latte"/>
  </r>
  <r>
    <s v="C1012"/>
    <n v="52"/>
    <s v="[44-56]"/>
    <s v="Female"/>
    <s v="Muffin"/>
  </r>
  <r>
    <s v="C1013"/>
    <n v="23"/>
    <s v="[18-30]"/>
    <s v="Male"/>
    <s v="Latte"/>
  </r>
  <r>
    <s v="C1014"/>
    <n v="55"/>
    <s v="[44-56]"/>
    <s v="Male"/>
    <s v="Sandwich"/>
  </r>
  <r>
    <s v="C1015"/>
    <n v="45"/>
    <s v="[44-56]"/>
    <s v="Male"/>
    <s v="Latte"/>
  </r>
  <r>
    <s v="C1016"/>
    <n v="20"/>
    <s v="[18-30]"/>
    <s v="Male"/>
    <s v="Iced Tea"/>
  </r>
  <r>
    <s v="C1017"/>
    <n v="19"/>
    <s v="[18-30]"/>
    <s v="Male"/>
    <s v="Sandwich"/>
  </r>
  <r>
    <s v="C1018"/>
    <n v="23"/>
    <s v="[18-30]"/>
    <s v="Male"/>
    <s v="Iced Tea"/>
  </r>
  <r>
    <s v="C1019"/>
    <n v="31"/>
    <s v="[31-43]"/>
    <s v="Male"/>
    <s v="Croissant"/>
  </r>
  <r>
    <s v="C1020"/>
    <n v="32"/>
    <s v="[31-43]"/>
    <s v="Female"/>
    <s v="Croissant"/>
  </r>
  <r>
    <s v="C1021"/>
    <n v="50"/>
    <s v="[44-56]"/>
    <s v="Female"/>
    <s v="Cappuccino"/>
  </r>
  <r>
    <s v="C1022"/>
    <n v="56"/>
    <s v="[44-56]"/>
    <s v="Female"/>
    <s v="Latte"/>
  </r>
  <r>
    <s v="C1023"/>
    <n v="19"/>
    <s v="[18-30]"/>
    <s v="Female"/>
    <s v="Croissant"/>
  </r>
  <r>
    <s v="C1024"/>
    <n v="53"/>
    <s v="[44-56]"/>
    <s v="Male"/>
    <s v="Latte"/>
  </r>
  <r>
    <s v="C1025"/>
    <n v="30"/>
    <s v="[18-30]"/>
    <s v="Male"/>
    <s v="Iced Tea"/>
  </r>
  <r>
    <s v="C1026"/>
    <n v="63"/>
    <s v="[57 Above]"/>
    <s v="Female"/>
    <s v="Sandwich"/>
  </r>
  <r>
    <s v="C1027"/>
    <n v="59"/>
    <s v="[57 Above]"/>
    <s v="Female"/>
    <s v="Croissant"/>
  </r>
  <r>
    <s v="C1028"/>
    <n v="62"/>
    <s v="[57 Above]"/>
    <s v="Female"/>
    <s v="Sandwich"/>
  </r>
  <r>
    <s v="C1029"/>
    <n v="52"/>
    <s v="[44-56]"/>
    <s v="Male"/>
    <s v="Croissant"/>
  </r>
  <r>
    <s v="C1030"/>
    <n v="44"/>
    <s v="[44-56]"/>
    <s v="Male"/>
    <s v="Latte"/>
  </r>
  <r>
    <s v="C1031"/>
    <n v="32"/>
    <s v="[31-43]"/>
    <s v="Female"/>
    <s v="Croissant"/>
  </r>
  <r>
    <s v="C1032"/>
    <n v="46"/>
    <s v="[44-56]"/>
    <s v="Male"/>
    <s v="Muffin"/>
  </r>
  <r>
    <s v="C1033"/>
    <n v="55"/>
    <s v="[44-56]"/>
    <s v="Female"/>
    <s v="Croissant"/>
  </r>
  <r>
    <s v="C1034"/>
    <n v="35"/>
    <s v="[31-43]"/>
    <s v="Male"/>
    <s v="Iced Tea"/>
  </r>
  <r>
    <s v="C1035"/>
    <n v="18"/>
    <s v="[18-30]"/>
    <s v="Male"/>
    <s v="Cappuccino"/>
  </r>
  <r>
    <s v="C1036"/>
    <n v="28"/>
    <s v="[18-30]"/>
    <s v="Male"/>
    <s v="Iced Tea"/>
  </r>
  <r>
    <s v="C1037"/>
    <n v="62"/>
    <s v="[57 Above]"/>
    <s v="Female"/>
    <s v="Sandwich"/>
  </r>
  <r>
    <s v="C1038"/>
    <n v="45"/>
    <s v="[44-56]"/>
    <s v="Male"/>
    <s v="Latte"/>
  </r>
  <r>
    <s v="C1039"/>
    <n v="39"/>
    <s v="[31-43]"/>
    <s v="Male"/>
    <s v="Latte"/>
  </r>
  <r>
    <s v="C1040"/>
    <n v="35"/>
    <s v="[31-43]"/>
    <s v="Male"/>
    <s v="Croissant"/>
  </r>
  <r>
    <s v="C1041"/>
    <n v="27"/>
    <s v="[18-30]"/>
    <s v="Male"/>
    <s v="Latte"/>
  </r>
  <r>
    <s v="C1042"/>
    <n v="31"/>
    <s v="[31-43]"/>
    <s v="Female"/>
    <s v="Cappuccino"/>
  </r>
  <r>
    <s v="C1043"/>
    <n v="39"/>
    <s v="[31-43]"/>
    <s v="Female"/>
    <s v="Cappuccino"/>
  </r>
  <r>
    <s v="C1044"/>
    <n v="24"/>
    <s v="[18-30]"/>
    <s v="Female"/>
    <s v="Croissant"/>
  </r>
  <r>
    <s v="C1045"/>
    <n v="23"/>
    <s v="[18-30]"/>
    <s v="Male"/>
    <s v="Croissant"/>
  </r>
  <r>
    <s v="C1046"/>
    <n v="42"/>
    <s v="[31-43]"/>
    <s v="Female"/>
    <s v="Sandwich"/>
  </r>
  <r>
    <s v="C1047"/>
    <n v="24"/>
    <s v="[18-30]"/>
    <s v="Female"/>
    <s v="Croissant"/>
  </r>
  <r>
    <s v="C1048"/>
    <n v="40"/>
    <s v="[31-43]"/>
    <s v="Female"/>
    <s v="Iced Tea"/>
  </r>
  <r>
    <s v="C1049"/>
    <n v="40"/>
    <s v="[31-43]"/>
    <s v="Female"/>
    <s v="Iced Tea"/>
  </r>
  <r>
    <s v="C1050"/>
    <n v="56"/>
    <s v="[44-56]"/>
    <s v="Female"/>
    <s v="Iced Tea"/>
  </r>
  <r>
    <s v="C1051"/>
    <n v="34"/>
    <s v="[31-43]"/>
    <s v="Female"/>
    <s v="Cappuccino"/>
  </r>
  <r>
    <s v="C1052"/>
    <n v="20"/>
    <s v="[18-30]"/>
    <s v="Male"/>
    <s v="Muffin"/>
  </r>
  <r>
    <s v="C1053"/>
    <n v="64"/>
    <s v="[57 Above]"/>
    <s v="Male"/>
    <s v="Latte"/>
  </r>
  <r>
    <s v="C1054"/>
    <n v="47"/>
    <s v="[44-56]"/>
    <s v="Female"/>
    <s v="Sandwich"/>
  </r>
  <r>
    <s v="C1055"/>
    <n v="52"/>
    <s v="[44-56]"/>
    <s v="Female"/>
    <s v="Croissant"/>
  </r>
  <r>
    <s v="C1056"/>
    <n v="25"/>
    <s v="[18-30]"/>
    <s v="Female"/>
    <s v="Sandwich"/>
  </r>
  <r>
    <s v="C1057"/>
    <n v="42"/>
    <s v="[31-43]"/>
    <s v="Male"/>
    <s v="Cappuccino"/>
  </r>
  <r>
    <s v="C1058"/>
    <n v="23"/>
    <s v="[18-30]"/>
    <s v="Male"/>
    <s v="Croissant"/>
  </r>
  <r>
    <s v="C1059"/>
    <n v="53"/>
    <s v="[44-56]"/>
    <s v="Male"/>
    <s v="Croissant"/>
  </r>
  <r>
    <s v="C1060"/>
    <n v="36"/>
    <s v="[31-43]"/>
    <s v="Male"/>
    <s v="Cappuccino"/>
  </r>
  <r>
    <s v="C1061"/>
    <n v="58"/>
    <s v="[57 Above]"/>
    <s v="Female"/>
    <s v="Latte"/>
  </r>
  <r>
    <s v="C1062"/>
    <n v="57"/>
    <s v="[57 Above]"/>
    <s v="Male"/>
    <s v="Croissant"/>
  </r>
  <r>
    <s v="C1063"/>
    <n v="41"/>
    <s v="[31-43]"/>
    <s v="Male"/>
    <s v="Latte"/>
  </r>
  <r>
    <s v="C1064"/>
    <n v="54"/>
    <s v="[44-56]"/>
    <s v="Female"/>
    <s v="Cappuccino"/>
  </r>
  <r>
    <s v="C1065"/>
    <n v="30"/>
    <s v="[18-30]"/>
    <s v="Female"/>
    <s v="Sandwich"/>
  </r>
  <r>
    <s v="C1066"/>
    <n v="63"/>
    <s v="[57 Above]"/>
    <s v="Female"/>
    <s v="Croissant"/>
  </r>
  <r>
    <s v="C1067"/>
    <n v="22"/>
    <s v="[18-30]"/>
    <s v="Male"/>
    <s v="Muffin"/>
  </r>
  <r>
    <s v="C1068"/>
    <n v="20"/>
    <s v="[18-30]"/>
    <s v="Female"/>
    <s v="Latte"/>
  </r>
  <r>
    <s v="C1069"/>
    <n v="60"/>
    <s v="[57 Above]"/>
    <s v="Female"/>
    <s v="Croissant"/>
  </r>
  <r>
    <s v="C1070"/>
    <n v="32"/>
    <s v="[31-43]"/>
    <s v="Male"/>
    <s v="Latte"/>
  </r>
  <r>
    <s v="C1071"/>
    <n v="36"/>
    <s v="[31-43]"/>
    <s v="Female"/>
    <s v="Croissant"/>
  </r>
  <r>
    <s v="C1072"/>
    <n v="23"/>
    <s v="[18-30]"/>
    <s v="Female"/>
    <s v="Croissant"/>
  </r>
  <r>
    <s v="C1073"/>
    <n v="32"/>
    <s v="[31-43]"/>
    <s v="Female"/>
    <s v="Croissant"/>
  </r>
  <r>
    <s v="C1074"/>
    <n v="24"/>
    <s v="[18-30]"/>
    <s v="Female"/>
    <s v="Sandwich"/>
  </r>
  <r>
    <s v="C1075"/>
    <n v="42"/>
    <s v="[31-43]"/>
    <s v="Female"/>
    <s v="Muffin"/>
  </r>
  <r>
    <s v="C1076"/>
    <n v="35"/>
    <s v="[31-43]"/>
    <s v="Male"/>
    <s v="Croissant"/>
  </r>
  <r>
    <s v="C1077"/>
    <n v="47"/>
    <s v="[44-56]"/>
    <s v="Male"/>
    <s v="Latte"/>
  </r>
  <r>
    <s v="C1078"/>
    <n v="58"/>
    <s v="[57 Above]"/>
    <s v="Female"/>
    <s v="Sandwich"/>
  </r>
  <r>
    <s v="C1079"/>
    <n v="41"/>
    <s v="[31-43]"/>
    <s v="Female"/>
    <s v="Iced Tea"/>
  </r>
  <r>
    <s v="C1080"/>
    <n v="28"/>
    <s v="[18-30]"/>
    <s v="Female"/>
    <s v="Latte"/>
  </r>
  <r>
    <s v="C1081"/>
    <n v="41"/>
    <s v="[31-43]"/>
    <s v="Female"/>
    <s v="Latte"/>
  </r>
  <r>
    <s v="C1082"/>
    <n v="40"/>
    <s v="[31-43]"/>
    <s v="Female"/>
    <s v="Muffin"/>
  </r>
  <r>
    <s v="C1083"/>
    <n v="31"/>
    <s v="[31-43]"/>
    <s v="Male"/>
    <s v="Iced Tea"/>
  </r>
  <r>
    <s v="C1084"/>
    <n v="60"/>
    <s v="[57 Above]"/>
    <s v="Female"/>
    <s v="Sandwich"/>
  </r>
  <r>
    <s v="C1085"/>
    <n v="35"/>
    <s v="[31-43]"/>
    <s v="Male"/>
    <s v="Croissant"/>
  </r>
  <r>
    <s v="C1086"/>
    <n v="62"/>
    <s v="[57 Above]"/>
    <s v="Female"/>
    <s v="Latte"/>
  </r>
  <r>
    <s v="C1087"/>
    <n v="61"/>
    <s v="[57 Above]"/>
    <s v="Female"/>
    <s v="Muffin"/>
  </r>
  <r>
    <s v="C1088"/>
    <n v="59"/>
    <s v="[57 Above]"/>
    <s v="Female"/>
    <s v="Muffin"/>
  </r>
  <r>
    <s v="C1089"/>
    <n v="22"/>
    <s v="[18-30]"/>
    <s v="Male"/>
    <s v="Muffin"/>
  </r>
  <r>
    <s v="C1090"/>
    <n v="56"/>
    <s v="[44-56]"/>
    <s v="Female"/>
    <s v="Iced Tea"/>
  </r>
  <r>
    <s v="C1091"/>
    <n v="58"/>
    <s v="[57 Above]"/>
    <s v="Male"/>
    <s v="Croissant"/>
  </r>
  <r>
    <s v="C1092"/>
    <n v="28"/>
    <s v="[18-30]"/>
    <s v="Female"/>
    <s v="Sandwich"/>
  </r>
  <r>
    <s v="C1093"/>
    <n v="52"/>
    <s v="[44-56]"/>
    <s v="Female"/>
    <s v="Latte"/>
  </r>
  <r>
    <s v="C1094"/>
    <n v="64"/>
    <s v="[57 Above]"/>
    <s v="Male"/>
    <s v="Muffin"/>
  </r>
  <r>
    <s v="C1095"/>
    <n v="33"/>
    <s v="[31-43]"/>
    <s v="Male"/>
    <s v="Croissant"/>
  </r>
  <r>
    <s v="C1096"/>
    <n v="28"/>
    <s v="[18-30]"/>
    <s v="Female"/>
    <s v="Croissant"/>
  </r>
  <r>
    <s v="C1097"/>
    <n v="47"/>
    <s v="[44-56]"/>
    <s v="Female"/>
    <s v="Cappuccino"/>
  </r>
  <r>
    <s v="C1098"/>
    <n v="42"/>
    <s v="[31-43]"/>
    <s v="Female"/>
    <s v="Muffin"/>
  </r>
  <r>
    <s v="C1099"/>
    <n v="35"/>
    <s v="[31-43]"/>
    <s v="Male"/>
    <s v="Iced Tea"/>
  </r>
  <r>
    <s v="C1100"/>
    <n v="58"/>
    <s v="[57 Above]"/>
    <s v="Male"/>
    <s v="Croissant"/>
  </r>
  <r>
    <s v="C1101"/>
    <n v="62"/>
    <s v="[57 Above]"/>
    <s v="Female"/>
    <s v="Sandwich"/>
  </r>
  <r>
    <s v="C1102"/>
    <n v="53"/>
    <s v="[44-56]"/>
    <s v="Male"/>
    <s v="Cappuccino"/>
  </r>
  <r>
    <s v="C1103"/>
    <n v="32"/>
    <s v="[31-43]"/>
    <s v="Female"/>
    <s v="Croissant"/>
  </r>
  <r>
    <s v="C1104"/>
    <n v="61"/>
    <s v="[57 Above]"/>
    <s v="Female"/>
    <s v="Muffin"/>
  </r>
  <r>
    <s v="C1105"/>
    <n v="38"/>
    <s v="[31-43]"/>
    <s v="Female"/>
    <s v="Muffin"/>
  </r>
  <r>
    <s v="C1106"/>
    <n v="21"/>
    <s v="[18-30]"/>
    <s v="Male"/>
    <s v="Croissant"/>
  </r>
  <r>
    <s v="C1107"/>
    <n v="32"/>
    <s v="[31-43]"/>
    <s v="Male"/>
    <s v="Sandwich"/>
  </r>
  <r>
    <s v="C1108"/>
    <n v="20"/>
    <s v="[18-30]"/>
    <s v="Male"/>
    <s v="Cappuccino"/>
  </r>
  <r>
    <s v="C1109"/>
    <n v="38"/>
    <s v="[31-43]"/>
    <s v="Male"/>
    <s v="Muffin"/>
  </r>
  <r>
    <s v="C1110"/>
    <n v="43"/>
    <s v="[31-43]"/>
    <s v="Female"/>
    <s v="Cappuccino"/>
  </r>
  <r>
    <s v="C1111"/>
    <n v="35"/>
    <s v="[31-43]"/>
    <s v="Male"/>
    <s v="Iced Tea"/>
  </r>
  <r>
    <s v="C1112"/>
    <n v="22"/>
    <s v="[18-30]"/>
    <s v="Female"/>
    <s v="Croissant"/>
  </r>
  <r>
    <s v="C1113"/>
    <n v="31"/>
    <s v="[31-43]"/>
    <s v="Male"/>
    <s v="Muffin"/>
  </r>
  <r>
    <s v="C1114"/>
    <n v="54"/>
    <s v="[44-56]"/>
    <s v="Male"/>
    <s v="Iced Tea"/>
  </r>
  <r>
    <s v="C1115"/>
    <n v="63"/>
    <s v="[57 Above]"/>
    <s v="Male"/>
    <s v="Cappuccino"/>
  </r>
  <r>
    <s v="C1116"/>
    <n v="38"/>
    <s v="[31-43]"/>
    <s v="Female"/>
    <s v="Iced Tea"/>
  </r>
  <r>
    <s v="C1117"/>
    <n v="31"/>
    <s v="[31-43]"/>
    <s v="Male"/>
    <s v="Sandwich"/>
  </r>
  <r>
    <s v="C1118"/>
    <n v="59"/>
    <s v="[57 Above]"/>
    <s v="Male"/>
    <s v="Latte"/>
  </r>
  <r>
    <s v="C1119"/>
    <n v="49"/>
    <s v="[44-56]"/>
    <s v="Female"/>
    <s v="Sandwich"/>
  </r>
  <r>
    <s v="C1120"/>
    <n v="43"/>
    <s v="[31-43]"/>
    <s v="Female"/>
    <s v="Cappuccino"/>
  </r>
  <r>
    <s v="C1121"/>
    <n v="59"/>
    <s v="[57 Above]"/>
    <s v="Female"/>
    <s v="Sandwich"/>
  </r>
  <r>
    <s v="C1122"/>
    <n v="47"/>
    <s v="[44-56]"/>
    <s v="Female"/>
    <s v="Muffin"/>
  </r>
  <r>
    <s v="C1123"/>
    <n v="27"/>
    <s v="[18-30]"/>
    <s v="Female"/>
    <s v="Cappuccino"/>
  </r>
  <r>
    <s v="C1124"/>
    <n v="34"/>
    <s v="[31-43]"/>
    <s v="Female"/>
    <s v="Sandwich"/>
  </r>
  <r>
    <s v="C1125"/>
    <n v="26"/>
    <s v="[18-30]"/>
    <s v="Male"/>
    <s v="Croissant"/>
  </r>
  <r>
    <s v="C1126"/>
    <n v="33"/>
    <s v="[31-43]"/>
    <s v="Female"/>
    <s v="Croissant"/>
  </r>
  <r>
    <s v="C1127"/>
    <n v="65"/>
    <s v="[57 Above]"/>
    <s v="Male"/>
    <s v="Sandwich"/>
  </r>
  <r>
    <s v="C1128"/>
    <n v="53"/>
    <s v="[44-56]"/>
    <s v="Female"/>
    <s v="Muffin"/>
  </r>
  <r>
    <s v="C1129"/>
    <n v="52"/>
    <s v="[44-56]"/>
    <s v="Male"/>
    <s v="Muffin"/>
  </r>
  <r>
    <s v="C1130"/>
    <n v="34"/>
    <s v="[31-43]"/>
    <s v="Male"/>
    <s v="Iced Tea"/>
  </r>
  <r>
    <s v="C1131"/>
    <n v="65"/>
    <s v="[57 Above]"/>
    <s v="Male"/>
    <s v="Muffin"/>
  </r>
  <r>
    <s v="C1132"/>
    <n v="55"/>
    <s v="[44-56]"/>
    <s v="Female"/>
    <s v="Cappuccino"/>
  </r>
  <r>
    <s v="C1133"/>
    <n v="45"/>
    <s v="[44-56]"/>
    <s v="Female"/>
    <s v="Croissant"/>
  </r>
  <r>
    <s v="C1134"/>
    <n v="55"/>
    <s v="[44-56]"/>
    <s v="Female"/>
    <s v="Cappuccino"/>
  </r>
  <r>
    <s v="C1135"/>
    <n v="43"/>
    <s v="[31-43]"/>
    <s v="Female"/>
    <s v="Croissant"/>
  </r>
  <r>
    <s v="C1136"/>
    <n v="41"/>
    <s v="[31-43]"/>
    <s v="Male"/>
    <s v="Latte"/>
  </r>
  <r>
    <s v="C1137"/>
    <n v="32"/>
    <s v="[31-43]"/>
    <s v="Female"/>
    <s v="Muffin"/>
  </r>
  <r>
    <s v="C1138"/>
    <n v="26"/>
    <s v="[18-30]"/>
    <s v="Female"/>
    <s v="Sandwich"/>
  </r>
  <r>
    <s v="C1139"/>
    <n v="50"/>
    <s v="[44-56]"/>
    <s v="Female"/>
    <s v="Croissant"/>
  </r>
  <r>
    <s v="C1140"/>
    <n v="49"/>
    <s v="[44-56]"/>
    <s v="Male"/>
    <s v="Sandwich"/>
  </r>
  <r>
    <s v="C1141"/>
    <n v="23"/>
    <s v="[18-30]"/>
    <s v="Female"/>
    <s v="Latte"/>
  </r>
  <r>
    <s v="C1142"/>
    <n v="21"/>
    <s v="[18-30]"/>
    <s v="Female"/>
    <s v="Cappuccino"/>
  </r>
  <r>
    <s v="C1143"/>
    <n v="25"/>
    <s v="[18-30]"/>
    <s v="Female"/>
    <s v="Sandwich"/>
  </r>
  <r>
    <s v="C1144"/>
    <n v="27"/>
    <s v="[18-30]"/>
    <s v="Female"/>
    <s v="Croissant"/>
  </r>
  <r>
    <s v="C1145"/>
    <n v="58"/>
    <s v="[57 Above]"/>
    <s v="Female"/>
    <s v="Latte"/>
  </r>
  <r>
    <s v="C1146"/>
    <n v="28"/>
    <s v="[18-30]"/>
    <s v="Female"/>
    <s v="Croissant"/>
  </r>
  <r>
    <s v="C1147"/>
    <n v="61"/>
    <s v="[57 Above]"/>
    <s v="Female"/>
    <s v="Latte"/>
  </r>
  <r>
    <s v="C1148"/>
    <n v="45"/>
    <s v="[44-56]"/>
    <s v="Male"/>
    <s v="Muffin"/>
  </r>
  <r>
    <s v="C1149"/>
    <n v="56"/>
    <s v="[44-56]"/>
    <s v="Male"/>
    <s v="Muffin"/>
  </r>
  <r>
    <s v="C1150"/>
    <n v="22"/>
    <s v="[18-30]"/>
    <s v="Female"/>
    <s v="Muffin"/>
  </r>
  <r>
    <s v="C1151"/>
    <n v="42"/>
    <s v="[31-43]"/>
    <s v="Male"/>
    <s v="Muffin"/>
  </r>
  <r>
    <s v="C1152"/>
    <n v="42"/>
    <s v="[31-43]"/>
    <s v="Female"/>
    <s v="Muffin"/>
  </r>
  <r>
    <s v="C1153"/>
    <n v="56"/>
    <s v="[44-56]"/>
    <s v="Male"/>
    <s v="Latte"/>
  </r>
  <r>
    <s v="C1154"/>
    <n v="47"/>
    <s v="[44-56]"/>
    <s v="Female"/>
    <s v="Croissant"/>
  </r>
  <r>
    <s v="C1155"/>
    <n v="51"/>
    <s v="[44-56]"/>
    <s v="Female"/>
    <s v="Sandwich"/>
  </r>
  <r>
    <s v="C1156"/>
    <n v="34"/>
    <s v="[31-43]"/>
    <s v="Female"/>
    <s v="Cappuccino"/>
  </r>
  <r>
    <s v="C1157"/>
    <n v="53"/>
    <s v="[44-56]"/>
    <s v="Female"/>
    <s v="Cappuccino"/>
  </r>
  <r>
    <s v="C1158"/>
    <n v="18"/>
    <s v="[18-30]"/>
    <s v="Male"/>
    <s v="Latte"/>
  </r>
  <r>
    <s v="C1159"/>
    <n v="61"/>
    <s v="[57 Above]"/>
    <s v="Female"/>
    <s v="Croissant"/>
  </r>
  <r>
    <s v="C1160"/>
    <n v="64"/>
    <s v="[57 Above]"/>
    <s v="Male"/>
    <s v="Latte"/>
  </r>
  <r>
    <s v="C1161"/>
    <n v="25"/>
    <s v="[18-30]"/>
    <s v="Male"/>
    <s v="Cappuccino"/>
  </r>
  <r>
    <s v="C1162"/>
    <n v="61"/>
    <s v="[57 Above]"/>
    <s v="Female"/>
    <s v="Latte"/>
  </r>
  <r>
    <s v="C1163"/>
    <n v="52"/>
    <s v="[44-56]"/>
    <s v="Male"/>
    <s v="Latte"/>
  </r>
  <r>
    <s v="C1164"/>
    <n v="35"/>
    <s v="[31-43]"/>
    <s v="Female"/>
    <s v="Muffin"/>
  </r>
  <r>
    <s v="C1165"/>
    <n v="59"/>
    <s v="[57 Above]"/>
    <s v="Male"/>
    <s v="Cappuccino"/>
  </r>
  <r>
    <s v="C1166"/>
    <n v="39"/>
    <s v="[31-43]"/>
    <s v="Female"/>
    <s v="Muffin"/>
  </r>
  <r>
    <s v="C1167"/>
    <n v="25"/>
    <s v="[18-30]"/>
    <s v="Male"/>
    <s v="Muffin"/>
  </r>
  <r>
    <s v="C1168"/>
    <n v="36"/>
    <s v="[31-43]"/>
    <s v="Male"/>
    <s v="Sandwich"/>
  </r>
  <r>
    <s v="C1169"/>
    <n v="45"/>
    <s v="[44-56]"/>
    <s v="Female"/>
    <s v="Latte"/>
  </r>
  <r>
    <s v="C1170"/>
    <n v="28"/>
    <s v="[18-30]"/>
    <s v="Male"/>
    <s v="Sandwich"/>
  </r>
  <r>
    <s v="C1171"/>
    <n v="47"/>
    <s v="[44-56]"/>
    <s v="Male"/>
    <s v="Latte"/>
  </r>
  <r>
    <s v="C1172"/>
    <n v="18"/>
    <s v="[18-30]"/>
    <s v="Female"/>
    <s v="Croissant"/>
  </r>
  <r>
    <s v="C1173"/>
    <n v="64"/>
    <s v="[57 Above]"/>
    <s v="Female"/>
    <s v="Muffin"/>
  </r>
  <r>
    <s v="C1174"/>
    <n v="64"/>
    <s v="[57 Above]"/>
    <s v="Female"/>
    <s v="Latte"/>
  </r>
  <r>
    <s v="C1175"/>
    <n v="34"/>
    <s v="[31-43]"/>
    <s v="Female"/>
    <s v="Latte"/>
  </r>
  <r>
    <s v="C1176"/>
    <n v="50"/>
    <s v="[44-56]"/>
    <s v="Male"/>
    <s v="Iced Tea"/>
  </r>
  <r>
    <s v="C1177"/>
    <n v="29"/>
    <s v="[18-30]"/>
    <s v="Female"/>
    <s v="Croissant"/>
  </r>
  <r>
    <s v="C1178"/>
    <n v="50"/>
    <s v="[44-56]"/>
    <s v="Female"/>
    <s v="Muffin"/>
  </r>
  <r>
    <s v="C1179"/>
    <n v="24"/>
    <s v="[18-30]"/>
    <s v="Female"/>
    <s v="Croissant"/>
  </r>
  <r>
    <s v="C1180"/>
    <n v="58"/>
    <s v="[57 Above]"/>
    <s v="Female"/>
    <s v="Sandwich"/>
  </r>
  <r>
    <s v="C1181"/>
    <n v="37"/>
    <s v="[31-43]"/>
    <s v="Male"/>
    <s v="Sandwich"/>
  </r>
  <r>
    <s v="C1182"/>
    <n v="58"/>
    <s v="[57 Above]"/>
    <s v="Male"/>
    <s v="Latte"/>
  </r>
  <r>
    <s v="C1183"/>
    <n v="50"/>
    <s v="[44-56]"/>
    <s v="Male"/>
    <s v="Cappuccino"/>
  </r>
  <r>
    <s v="C1184"/>
    <n v="56"/>
    <s v="[44-56]"/>
    <s v="Female"/>
    <s v="Latte"/>
  </r>
  <r>
    <s v="C1185"/>
    <n v="30"/>
    <s v="[18-30]"/>
    <s v="Male"/>
    <s v="Iced Tea"/>
  </r>
  <r>
    <s v="C1186"/>
    <n v="27"/>
    <s v="[18-30]"/>
    <s v="Male"/>
    <s v="Latte"/>
  </r>
  <r>
    <s v="C1187"/>
    <n v="41"/>
    <s v="[31-43]"/>
    <s v="Female"/>
    <s v="Muffin"/>
  </r>
  <r>
    <s v="C1188"/>
    <n v="28"/>
    <s v="[18-30]"/>
    <s v="Male"/>
    <s v="Iced Tea"/>
  </r>
  <r>
    <s v="C1189"/>
    <n v="52"/>
    <s v="[44-56]"/>
    <s v="Male"/>
    <s v="Latte"/>
  </r>
  <r>
    <s v="C1190"/>
    <n v="51"/>
    <s v="[44-56]"/>
    <s v="Female"/>
    <s v="Sandwich"/>
  </r>
  <r>
    <s v="C1191"/>
    <n v="18"/>
    <s v="[18-30]"/>
    <s v="Male"/>
    <s v="Muffin"/>
  </r>
  <r>
    <s v="C1192"/>
    <n v="56"/>
    <s v="[44-56]"/>
    <s v="Female"/>
    <s v="Latte"/>
  </r>
  <r>
    <s v="C1193"/>
    <n v="38"/>
    <s v="[31-43]"/>
    <s v="Male"/>
    <s v="Muffin"/>
  </r>
  <r>
    <s v="C1194"/>
    <n v="49"/>
    <s v="[44-56]"/>
    <s v="Male"/>
    <s v="Sandwich"/>
  </r>
  <r>
    <s v="C1195"/>
    <n v="19"/>
    <s v="[18-30]"/>
    <s v="Female"/>
    <s v="Cappuccino"/>
  </r>
  <r>
    <s v="C1196"/>
    <n v="25"/>
    <s v="[18-30]"/>
    <s v="Male"/>
    <s v="Cappuccino"/>
  </r>
  <r>
    <s v="C1197"/>
    <n v="41"/>
    <s v="[31-43]"/>
    <s v="Female"/>
    <s v="Croissant"/>
  </r>
  <r>
    <s v="C1198"/>
    <n v="37"/>
    <s v="[31-43]"/>
    <s v="Female"/>
    <s v="Latte"/>
  </r>
  <r>
    <s v="C1199"/>
    <n v="33"/>
    <s v="[31-43]"/>
    <s v="Female"/>
    <s v="Croissant"/>
  </r>
  <r>
    <s v="C1200"/>
    <n v="21"/>
    <s v="[18-30]"/>
    <s v="Female"/>
    <s v="Muffin"/>
  </r>
  <r>
    <s v="C1201"/>
    <n v="33"/>
    <s v="[31-43]"/>
    <s v="Male"/>
    <s v="Latte"/>
  </r>
  <r>
    <s v="C1202"/>
    <n v="54"/>
    <s v="[44-56]"/>
    <s v="Male"/>
    <s v="Cappuccino"/>
  </r>
  <r>
    <s v="C1203"/>
    <n v="23"/>
    <s v="[18-30]"/>
    <s v="Female"/>
    <s v="Iced Tea"/>
  </r>
  <r>
    <s v="C1204"/>
    <n v="23"/>
    <s v="[18-30]"/>
    <s v="Male"/>
    <s v="Croissant"/>
  </r>
  <r>
    <s v="C1205"/>
    <n v="64"/>
    <s v="[57 Above]"/>
    <s v="Male"/>
    <s v="Muffin"/>
  </r>
  <r>
    <s v="C1206"/>
    <n v="49"/>
    <s v="[44-56]"/>
    <s v="Male"/>
    <s v="Croissant"/>
  </r>
  <r>
    <s v="C1207"/>
    <n v="22"/>
    <s v="[18-30]"/>
    <s v="Male"/>
    <s v="Cappuccino"/>
  </r>
  <r>
    <s v="C1208"/>
    <n v="52"/>
    <s v="[44-56]"/>
    <s v="Female"/>
    <s v="Cappuccino"/>
  </r>
  <r>
    <s v="C1209"/>
    <n v="26"/>
    <s v="[18-30]"/>
    <s v="Male"/>
    <s v="Iced Tea"/>
  </r>
  <r>
    <s v="C1210"/>
    <n v="26"/>
    <s v="[18-30]"/>
    <s v="Female"/>
    <s v="Muffin"/>
  </r>
  <r>
    <s v="C1211"/>
    <n v="60"/>
    <s v="[57 Above]"/>
    <s v="Male"/>
    <s v="Croissant"/>
  </r>
  <r>
    <s v="C1212"/>
    <n v="48"/>
    <s v="[44-56]"/>
    <s v="Male"/>
    <s v="Cappuccino"/>
  </r>
  <r>
    <s v="C1213"/>
    <n v="53"/>
    <s v="[44-56]"/>
    <s v="Female"/>
    <s v="Muffin"/>
  </r>
  <r>
    <s v="C1214"/>
    <n v="28"/>
    <s v="[18-30]"/>
    <s v="Female"/>
    <s v="Cappuccino"/>
  </r>
  <r>
    <s v="C1215"/>
    <n v="34"/>
    <s v="[31-43]"/>
    <s v="Female"/>
    <s v="Iced Tea"/>
  </r>
  <r>
    <s v="C1216"/>
    <n v="51"/>
    <s v="[44-56]"/>
    <s v="Female"/>
    <s v="Iced Tea"/>
  </r>
  <r>
    <s v="C1217"/>
    <n v="56"/>
    <s v="[44-56]"/>
    <s v="Male"/>
    <s v="Sandwich"/>
  </r>
  <r>
    <s v="C1218"/>
    <n v="45"/>
    <s v="[44-56]"/>
    <s v="Female"/>
    <s v="Latte"/>
  </r>
  <r>
    <s v="C1219"/>
    <n v="31"/>
    <s v="[31-43]"/>
    <s v="Female"/>
    <s v="Muffin"/>
  </r>
  <r>
    <s v="C1220"/>
    <n v="52"/>
    <s v="[44-56]"/>
    <s v="Male"/>
    <s v="Sandwich"/>
  </r>
  <r>
    <s v="C1221"/>
    <n v="64"/>
    <s v="[57 Above]"/>
    <s v="Male"/>
    <s v="Iced Tea"/>
  </r>
  <r>
    <s v="C1222"/>
    <n v="62"/>
    <s v="[57 Above]"/>
    <s v="Female"/>
    <s v="Muffin"/>
  </r>
  <r>
    <s v="C1223"/>
    <n v="30"/>
    <s v="[18-30]"/>
    <s v="Female"/>
    <s v="Cappuccino"/>
  </r>
  <r>
    <s v="C1224"/>
    <n v="63"/>
    <s v="[57 Above]"/>
    <s v="Female"/>
    <s v="Iced Tea"/>
  </r>
  <r>
    <s v="C1225"/>
    <n v="37"/>
    <s v="[31-43]"/>
    <s v="Female"/>
    <s v="Croissant"/>
  </r>
  <r>
    <s v="C1226"/>
    <n v="43"/>
    <s v="[31-43]"/>
    <s v="Female"/>
    <s v="Cappuccino"/>
  </r>
  <r>
    <s v="C1227"/>
    <n v="60"/>
    <s v="[57 Above]"/>
    <s v="Female"/>
    <s v="Sandwich"/>
  </r>
  <r>
    <s v="C1228"/>
    <n v="59"/>
    <s v="[57 Above]"/>
    <s v="Female"/>
    <s v="Muffin"/>
  </r>
  <r>
    <s v="C1229"/>
    <n v="41"/>
    <s v="[31-43]"/>
    <s v="Male"/>
    <s v="Sandwich"/>
  </r>
  <r>
    <s v="C1230"/>
    <n v="46"/>
    <s v="[44-56]"/>
    <s v="Female"/>
    <s v="Sandwich"/>
  </r>
  <r>
    <s v="C1231"/>
    <n v="51"/>
    <s v="[44-56]"/>
    <s v="Female"/>
    <s v="Muffin"/>
  </r>
  <r>
    <s v="C1232"/>
    <n v="46"/>
    <s v="[44-56]"/>
    <s v="Male"/>
    <s v="Cappuccino"/>
  </r>
  <r>
    <s v="C1233"/>
    <n v="25"/>
    <s v="[18-30]"/>
    <s v="Male"/>
    <s v="Latte"/>
  </r>
  <r>
    <s v="C1234"/>
    <n v="33"/>
    <s v="[31-43]"/>
    <s v="Female"/>
    <s v="Latte"/>
  </r>
  <r>
    <s v="C1235"/>
    <n v="32"/>
    <s v="[31-43]"/>
    <s v="Female"/>
    <s v="Latte"/>
  </r>
  <r>
    <s v="C1236"/>
    <n v="22"/>
    <s v="[18-30]"/>
    <s v="Female"/>
    <s v="Muffin"/>
  </r>
  <r>
    <s v="C1237"/>
    <n v="39"/>
    <s v="[31-43]"/>
    <s v="Female"/>
    <s v="Iced Tea"/>
  </r>
  <r>
    <s v="C1238"/>
    <n v="19"/>
    <s v="[18-30]"/>
    <s v="Male"/>
    <s v="Iced Tea"/>
  </r>
  <r>
    <s v="C1239"/>
    <n v="55"/>
    <s v="[44-56]"/>
    <s v="Female"/>
    <s v="Muffin"/>
  </r>
  <r>
    <s v="C1240"/>
    <n v="53"/>
    <s v="[44-56]"/>
    <s v="Female"/>
    <s v="Croissant"/>
  </r>
  <r>
    <s v="C1241"/>
    <n v="32"/>
    <s v="[31-43]"/>
    <s v="Male"/>
    <s v="Cappuccino"/>
  </r>
  <r>
    <s v="C1242"/>
    <n v="55"/>
    <s v="[44-56]"/>
    <s v="Male"/>
    <s v="Croissant"/>
  </r>
  <r>
    <s v="C1243"/>
    <n v="32"/>
    <s v="[31-43]"/>
    <s v="Female"/>
    <s v="Muffin"/>
  </r>
  <r>
    <s v="C1244"/>
    <n v="18"/>
    <s v="[18-30]"/>
    <s v="Female"/>
    <s v="Muffin"/>
  </r>
  <r>
    <s v="C1245"/>
    <n v="22"/>
    <s v="[18-30]"/>
    <s v="Male"/>
    <s v="Iced Tea"/>
  </r>
  <r>
    <s v="C1246"/>
    <n v="63"/>
    <s v="[57 Above]"/>
    <s v="Female"/>
    <s v="Cappuccino"/>
  </r>
  <r>
    <s v="C1247"/>
    <n v="58"/>
    <s v="[57 Above]"/>
    <s v="Male"/>
    <s v="Sandwich"/>
  </r>
  <r>
    <s v="C1248"/>
    <n v="21"/>
    <s v="[18-30]"/>
    <s v="Male"/>
    <s v="Cappuccino"/>
  </r>
  <r>
    <s v="C1249"/>
    <n v="32"/>
    <s v="[31-43]"/>
    <s v="Female"/>
    <s v="Iced Tea"/>
  </r>
  <r>
    <s v="C1250"/>
    <n v="22"/>
    <s v="[18-30]"/>
    <s v="Male"/>
    <s v="Sandwich"/>
  </r>
  <r>
    <s v="C1251"/>
    <n v="20"/>
    <s v="[18-30]"/>
    <s v="Male"/>
    <s v="Sandwich"/>
  </r>
  <r>
    <s v="C1252"/>
    <n v="39"/>
    <s v="[31-43]"/>
    <s v="Male"/>
    <s v="Cappuccino"/>
  </r>
  <r>
    <s v="C1253"/>
    <n v="22"/>
    <s v="[18-30]"/>
    <s v="Female"/>
    <s v="Muffin"/>
  </r>
  <r>
    <s v="C1254"/>
    <n v="50"/>
    <s v="[44-56]"/>
    <s v="Female"/>
    <s v="Latte"/>
  </r>
  <r>
    <s v="C1255"/>
    <n v="33"/>
    <s v="[31-43]"/>
    <s v="Male"/>
    <s v="Iced Tea"/>
  </r>
  <r>
    <s v="C1256"/>
    <n v="35"/>
    <s v="[31-43]"/>
    <s v="Female"/>
    <s v="Iced Tea"/>
  </r>
  <r>
    <s v="C1257"/>
    <n v="60"/>
    <s v="[57 Above]"/>
    <s v="Male"/>
    <s v="Latte"/>
  </r>
  <r>
    <s v="C1258"/>
    <n v="49"/>
    <s v="[44-56]"/>
    <s v="Male"/>
    <s v="Croissant"/>
  </r>
  <r>
    <s v="C1259"/>
    <n v="31"/>
    <s v="[31-43]"/>
    <s v="Female"/>
    <s v="Croissant"/>
  </r>
  <r>
    <s v="C1260"/>
    <n v="52"/>
    <s v="[44-56]"/>
    <s v="Female"/>
    <s v="Iced Tea"/>
  </r>
  <r>
    <s v="C1261"/>
    <n v="26"/>
    <s v="[18-30]"/>
    <s v="Female"/>
    <s v="Latte"/>
  </r>
  <r>
    <s v="C1262"/>
    <n v="64"/>
    <s v="[57 Above]"/>
    <s v="Male"/>
    <s v="Latte"/>
  </r>
  <r>
    <s v="C1263"/>
    <n v="54"/>
    <s v="[44-56]"/>
    <s v="Male"/>
    <s v="Sandwich"/>
  </r>
  <r>
    <s v="C1264"/>
    <n v="54"/>
    <s v="[44-56]"/>
    <s v="Male"/>
    <s v="Muffin"/>
  </r>
  <r>
    <s v="C1265"/>
    <n v="48"/>
    <s v="[44-56]"/>
    <s v="Female"/>
    <s v="Croissant"/>
  </r>
  <r>
    <s v="C1266"/>
    <n v="33"/>
    <s v="[31-43]"/>
    <s v="Female"/>
    <s v="Croissant"/>
  </r>
  <r>
    <s v="C1267"/>
    <n v="48"/>
    <s v="[44-56]"/>
    <s v="Male"/>
    <s v="Sandwich"/>
  </r>
  <r>
    <s v="C1268"/>
    <n v="44"/>
    <s v="[44-56]"/>
    <s v="Female"/>
    <s v="Cappuccino"/>
  </r>
  <r>
    <s v="C1269"/>
    <n v="30"/>
    <s v="[18-30]"/>
    <s v="Female"/>
    <s v="Croissant"/>
  </r>
  <r>
    <s v="C1270"/>
    <n v="24"/>
    <s v="[18-30]"/>
    <s v="Female"/>
    <s v="Sandwich"/>
  </r>
  <r>
    <s v="C1271"/>
    <n v="24"/>
    <s v="[18-30]"/>
    <s v="Female"/>
    <s v="Latte"/>
  </r>
  <r>
    <s v="C1272"/>
    <n v="60"/>
    <s v="[57 Above]"/>
    <s v="Male"/>
    <s v="Cappuccino"/>
  </r>
  <r>
    <s v="C1273"/>
    <n v="45"/>
    <s v="[44-56]"/>
    <s v="Female"/>
    <s v="Iced Tea"/>
  </r>
  <r>
    <s v="C1274"/>
    <n v="40"/>
    <s v="[31-43]"/>
    <s v="Male"/>
    <s v="Latte"/>
  </r>
  <r>
    <s v="C1275"/>
    <n v="45"/>
    <s v="[44-56]"/>
    <s v="Male"/>
    <s v="Cappuccino"/>
  </r>
  <r>
    <s v="C1276"/>
    <n v="44"/>
    <s v="[44-56]"/>
    <s v="Male"/>
    <s v="Muffin"/>
  </r>
  <r>
    <s v="C1277"/>
    <n v="47"/>
    <s v="[44-56]"/>
    <s v="Female"/>
    <s v="Sandwich"/>
  </r>
  <r>
    <s v="C1278"/>
    <n v="64"/>
    <s v="[57 Above]"/>
    <s v="Female"/>
    <s v="Muffin"/>
  </r>
  <r>
    <s v="C1279"/>
    <n v="21"/>
    <s v="[18-30]"/>
    <s v="Male"/>
    <s v="Latte"/>
  </r>
  <r>
    <s v="C1280"/>
    <n v="61"/>
    <s v="[57 Above]"/>
    <s v="Female"/>
    <s v="Muffin"/>
  </r>
  <r>
    <s v="C1281"/>
    <n v="59"/>
    <s v="[57 Above]"/>
    <s v="Male"/>
    <s v="Cappuccino"/>
  </r>
  <r>
    <s v="C1282"/>
    <n v="59"/>
    <s v="[57 Above]"/>
    <s v="Female"/>
    <s v="Iced Tea"/>
  </r>
  <r>
    <s v="C1283"/>
    <n v="24"/>
    <s v="[18-30]"/>
    <s v="Male"/>
    <s v="Muffin"/>
  </r>
  <r>
    <s v="C1284"/>
    <n v="21"/>
    <s v="[18-30]"/>
    <s v="Female"/>
    <s v="Latte"/>
  </r>
  <r>
    <s v="C1285"/>
    <n v="43"/>
    <s v="[31-43]"/>
    <s v="Female"/>
    <s v="Latte"/>
  </r>
  <r>
    <s v="C1286"/>
    <n v="64"/>
    <s v="[57 Above]"/>
    <s v="Female"/>
    <s v="Croissant"/>
  </r>
  <r>
    <s v="C1287"/>
    <n v="39"/>
    <s v="[31-43]"/>
    <s v="Female"/>
    <s v="Muffin"/>
  </r>
  <r>
    <s v="C1288"/>
    <n v="24"/>
    <s v="[18-30]"/>
    <s v="Female"/>
    <s v="Cappuccino"/>
  </r>
  <r>
    <s v="C1289"/>
    <n v="33"/>
    <s v="[31-43]"/>
    <s v="Male"/>
    <s v="Cappuccino"/>
  </r>
  <r>
    <s v="C1290"/>
    <n v="30"/>
    <s v="[18-30]"/>
    <s v="Male"/>
    <s v="Croissant"/>
  </r>
  <r>
    <s v="C1291"/>
    <n v="30"/>
    <s v="[18-30]"/>
    <s v="Female"/>
    <s v="Muffin"/>
  </r>
  <r>
    <s v="C1292"/>
    <n v="52"/>
    <s v="[44-56]"/>
    <s v="Male"/>
    <s v="Sandwich"/>
  </r>
  <r>
    <s v="C1293"/>
    <n v="46"/>
    <s v="[44-56]"/>
    <s v="Female"/>
    <s v="Sandwich"/>
  </r>
  <r>
    <s v="C1294"/>
    <n v="26"/>
    <s v="[18-30]"/>
    <s v="Male"/>
    <s v="Croissant"/>
  </r>
  <r>
    <s v="C1295"/>
    <n v="45"/>
    <s v="[44-56]"/>
    <s v="Male"/>
    <s v="Latte"/>
  </r>
  <r>
    <s v="C1296"/>
    <n v="29"/>
    <s v="[18-30]"/>
    <s v="Female"/>
    <s v="Iced Tea"/>
  </r>
  <r>
    <s v="C1297"/>
    <n v="35"/>
    <s v="[31-43]"/>
    <s v="Female"/>
    <s v="Sandwich"/>
  </r>
  <r>
    <s v="C1298"/>
    <n v="47"/>
    <s v="[44-56]"/>
    <s v="Female"/>
    <s v="Muffin"/>
  </r>
  <r>
    <s v="C1299"/>
    <n v="33"/>
    <s v="[31-43]"/>
    <s v="Male"/>
    <s v="Iced Tea"/>
  </r>
  <r>
    <s v="C1300"/>
    <n v="22"/>
    <s v="[18-30]"/>
    <s v="Male"/>
    <s v="Cappuccino"/>
  </r>
  <r>
    <s v="C1301"/>
    <n v="46"/>
    <s v="[44-56]"/>
    <s v="Male"/>
    <s v="Cappuccino"/>
  </r>
  <r>
    <s v="C1302"/>
    <n v="53"/>
    <s v="[44-56]"/>
    <s v="Male"/>
    <s v="Sandwich"/>
  </r>
  <r>
    <s v="C1303"/>
    <n v="24"/>
    <s v="[18-30]"/>
    <s v="Female"/>
    <s v="Latte"/>
  </r>
  <r>
    <s v="C1304"/>
    <n v="21"/>
    <s v="[18-30]"/>
    <s v="Female"/>
    <s v="Cappuccino"/>
  </r>
  <r>
    <s v="C1305"/>
    <n v="59"/>
    <s v="[57 Above]"/>
    <s v="Male"/>
    <s v="Iced Tea"/>
  </r>
  <r>
    <s v="C1306"/>
    <n v="52"/>
    <s v="[44-56]"/>
    <s v="Male"/>
    <s v="Latte"/>
  </r>
  <r>
    <s v="C1307"/>
    <n v="18"/>
    <s v="[18-30]"/>
    <s v="Male"/>
    <s v="Sandwich"/>
  </r>
  <r>
    <s v="C1308"/>
    <n v="23"/>
    <s v="[18-30]"/>
    <s v="Male"/>
    <s v="Cappuccino"/>
  </r>
  <r>
    <s v="C1309"/>
    <n v="33"/>
    <s v="[31-43]"/>
    <s v="Female"/>
    <s v="Sandwich"/>
  </r>
  <r>
    <s v="C1310"/>
    <n v="28"/>
    <s v="[18-30]"/>
    <s v="Female"/>
    <s v="Latte"/>
  </r>
  <r>
    <s v="C1311"/>
    <n v="44"/>
    <s v="[44-56]"/>
    <s v="Female"/>
    <s v="Latte"/>
  </r>
  <r>
    <s v="C1312"/>
    <n v="49"/>
    <s v="[44-56]"/>
    <s v="Female"/>
    <s v="Latte"/>
  </r>
  <r>
    <s v="C1313"/>
    <n v="48"/>
    <s v="[44-56]"/>
    <s v="Male"/>
    <s v="Croissant"/>
  </r>
  <r>
    <s v="C1314"/>
    <n v="31"/>
    <s v="[31-43]"/>
    <s v="Female"/>
    <s v="Muffin"/>
  </r>
  <r>
    <s v="C1315"/>
    <n v="43"/>
    <s v="[31-43]"/>
    <s v="Male"/>
    <s v="Croissant"/>
  </r>
  <r>
    <s v="C1316"/>
    <n v="21"/>
    <s v="[18-30]"/>
    <s v="Female"/>
    <s v="Iced Tea"/>
  </r>
  <r>
    <s v="C1317"/>
    <n v="28"/>
    <s v="[18-30]"/>
    <s v="Female"/>
    <s v="Latte"/>
  </r>
  <r>
    <s v="C1318"/>
    <n v="42"/>
    <s v="[31-43]"/>
    <s v="Female"/>
    <s v="Muffin"/>
  </r>
  <r>
    <s v="C1319"/>
    <n v="18"/>
    <s v="[18-30]"/>
    <s v="Male"/>
    <s v="Latte"/>
  </r>
  <r>
    <s v="C1320"/>
    <n v="42"/>
    <s v="[31-43]"/>
    <s v="Female"/>
    <s v="Muffin"/>
  </r>
  <r>
    <s v="C1321"/>
    <n v="34"/>
    <s v="[31-43]"/>
    <s v="Male"/>
    <s v="Cappuccino"/>
  </r>
  <r>
    <s v="C1322"/>
    <n v="47"/>
    <s v="[44-56]"/>
    <s v="Female"/>
    <s v="Iced Tea"/>
  </r>
  <r>
    <s v="C1323"/>
    <n v="36"/>
    <s v="[31-43]"/>
    <s v="Female"/>
    <s v="Muffin"/>
  </r>
  <r>
    <s v="C1324"/>
    <n v="45"/>
    <s v="[44-56]"/>
    <s v="Male"/>
    <s v="Iced Tea"/>
  </r>
  <r>
    <s v="C1325"/>
    <n v="62"/>
    <s v="[57 Above]"/>
    <s v="Female"/>
    <s v="Sandwich"/>
  </r>
  <r>
    <s v="C1326"/>
    <n v="64"/>
    <s v="[57 Above]"/>
    <s v="Male"/>
    <s v="Latte"/>
  </r>
  <r>
    <s v="C1327"/>
    <n v="53"/>
    <s v="[44-56]"/>
    <s v="Female"/>
    <s v="Cappuccino"/>
  </r>
  <r>
    <s v="C1328"/>
    <n v="60"/>
    <s v="[57 Above]"/>
    <s v="Female"/>
    <s v="Sandwich"/>
  </r>
  <r>
    <s v="C1329"/>
    <n v="63"/>
    <s v="[57 Above]"/>
    <s v="Male"/>
    <s v="Muffin"/>
  </r>
  <r>
    <s v="C1330"/>
    <n v="49"/>
    <s v="[44-56]"/>
    <s v="Female"/>
    <s v="Croissant"/>
  </r>
  <r>
    <s v="C1331"/>
    <n v="27"/>
    <s v="[18-30]"/>
    <s v="Female"/>
    <s v="Muffin"/>
  </r>
  <r>
    <s v="C1332"/>
    <n v="30"/>
    <s v="[18-30]"/>
    <s v="Male"/>
    <s v="Latte"/>
  </r>
  <r>
    <s v="C1333"/>
    <n v="36"/>
    <s v="[31-43]"/>
    <s v="Male"/>
    <s v="Muffin"/>
  </r>
  <r>
    <s v="C1334"/>
    <n v="31"/>
    <s v="[31-43]"/>
    <s v="Female"/>
    <s v="Iced Tea"/>
  </r>
  <r>
    <s v="C1335"/>
    <n v="21"/>
    <s v="[18-30]"/>
    <s v="Male"/>
    <s v="Muffin"/>
  </r>
  <r>
    <s v="C1336"/>
    <n v="55"/>
    <s v="[44-56]"/>
    <s v="Male"/>
    <s v="Latte"/>
  </r>
  <r>
    <s v="C1337"/>
    <n v="65"/>
    <s v="[57 Above]"/>
    <s v="Male"/>
    <s v="Latte"/>
  </r>
  <r>
    <s v="C1338"/>
    <n v="52"/>
    <s v="[44-56]"/>
    <s v="Male"/>
    <s v="Croissant"/>
  </r>
  <r>
    <s v="C1339"/>
    <n v="21"/>
    <s v="[18-30]"/>
    <s v="Female"/>
    <s v="Cappuccino"/>
  </r>
  <r>
    <s v="C1340"/>
    <n v="65"/>
    <s v="[57 Above]"/>
    <s v="Male"/>
    <s v="Cappuccino"/>
  </r>
  <r>
    <s v="C1341"/>
    <n v="38"/>
    <s v="[31-43]"/>
    <s v="Male"/>
    <s v="Cappuccino"/>
  </r>
  <r>
    <s v="C1342"/>
    <n v="21"/>
    <s v="[18-30]"/>
    <s v="Male"/>
    <s v="Sandwich"/>
  </r>
  <r>
    <s v="C1343"/>
    <n v="21"/>
    <s v="[18-30]"/>
    <s v="Male"/>
    <s v="Cappuccino"/>
  </r>
  <r>
    <s v="C1344"/>
    <n v="55"/>
    <s v="[44-56]"/>
    <s v="Male"/>
    <s v="Sandwich"/>
  </r>
  <r>
    <s v="C1345"/>
    <n v="48"/>
    <s v="[44-56]"/>
    <s v="Male"/>
    <s v="Muffin"/>
  </r>
  <r>
    <s v="C1346"/>
    <n v="50"/>
    <s v="[44-56]"/>
    <s v="Male"/>
    <s v="Croissant"/>
  </r>
  <r>
    <s v="C1347"/>
    <n v="51"/>
    <s v="[44-56]"/>
    <s v="Female"/>
    <s v="Latte"/>
  </r>
  <r>
    <s v="C1348"/>
    <n v="28"/>
    <s v="[18-30]"/>
    <s v="Male"/>
    <s v="Sandwich"/>
  </r>
  <r>
    <s v="C1349"/>
    <n v="21"/>
    <s v="[18-30]"/>
    <s v="Male"/>
    <s v="Muffin"/>
  </r>
  <r>
    <s v="C1350"/>
    <n v="50"/>
    <s v="[44-56]"/>
    <s v="Female"/>
    <s v="Croissant"/>
  </r>
  <r>
    <s v="C1351"/>
    <n v="23"/>
    <s v="[18-30]"/>
    <s v="Male"/>
    <s v="Sandwich"/>
  </r>
  <r>
    <s v="C1352"/>
    <n v="29"/>
    <s v="[18-30]"/>
    <s v="Male"/>
    <s v="Croissant"/>
  </r>
  <r>
    <s v="C1353"/>
    <n v="22"/>
    <s v="[18-30]"/>
    <s v="Female"/>
    <s v="Muffin"/>
  </r>
  <r>
    <s v="C1354"/>
    <n v="56"/>
    <s v="[44-56]"/>
    <s v="Male"/>
    <s v="Cappuccino"/>
  </r>
  <r>
    <s v="C1355"/>
    <n v="22"/>
    <s v="[18-30]"/>
    <s v="Male"/>
    <s v="Cappuccino"/>
  </r>
  <r>
    <s v="C1356"/>
    <n v="61"/>
    <s v="[57 Above]"/>
    <s v="Male"/>
    <s v="Muffin"/>
  </r>
  <r>
    <s v="C1357"/>
    <n v="33"/>
    <s v="[31-43]"/>
    <s v="Male"/>
    <s v="Croissant"/>
  </r>
  <r>
    <s v="C1358"/>
    <n v="43"/>
    <s v="[31-43]"/>
    <s v="Male"/>
    <s v="Iced Tea"/>
  </r>
  <r>
    <s v="C1359"/>
    <n v="25"/>
    <s v="[18-30]"/>
    <s v="Female"/>
    <s v="Croissant"/>
  </r>
  <r>
    <s v="C1360"/>
    <n v="54"/>
    <s v="[44-56]"/>
    <s v="Male"/>
    <s v="Sandwich"/>
  </r>
  <r>
    <s v="C1361"/>
    <n v="33"/>
    <s v="[31-43]"/>
    <s v="Female"/>
    <s v="Croissant"/>
  </r>
  <r>
    <s v="C1362"/>
    <n v="55"/>
    <s v="[44-56]"/>
    <s v="Male"/>
    <s v="Muffin"/>
  </r>
  <r>
    <s v="C1363"/>
    <n v="56"/>
    <s v="[44-56]"/>
    <s v="Male"/>
    <s v="Latte"/>
  </r>
  <r>
    <s v="C1364"/>
    <n v="20"/>
    <s v="[18-30]"/>
    <s v="Female"/>
    <s v="Iced Tea"/>
  </r>
  <r>
    <s v="C1365"/>
    <n v="57"/>
    <s v="[57 Above]"/>
    <s v="Male"/>
    <s v="Croissant"/>
  </r>
  <r>
    <s v="C1366"/>
    <n v="23"/>
    <s v="[18-30]"/>
    <s v="Male"/>
    <s v="Iced Tea"/>
  </r>
  <r>
    <s v="C1367"/>
    <n v="44"/>
    <s v="[44-56]"/>
    <s v="Female"/>
    <s v="Iced Tea"/>
  </r>
  <r>
    <s v="C1368"/>
    <n v="60"/>
    <s v="[57 Above]"/>
    <s v="Male"/>
    <s v="Croissant"/>
  </r>
  <r>
    <s v="C1369"/>
    <n v="55"/>
    <s v="[44-56]"/>
    <s v="Male"/>
    <s v="Croissant"/>
  </r>
  <r>
    <s v="C1370"/>
    <n v="54"/>
    <s v="[44-56]"/>
    <s v="Female"/>
    <s v="Cappuccino"/>
  </r>
  <r>
    <s v="C1371"/>
    <n v="51"/>
    <s v="[44-56]"/>
    <s v="Female"/>
    <s v="Croissant"/>
  </r>
  <r>
    <s v="C1372"/>
    <n v="38"/>
    <s v="[31-43]"/>
    <s v="Female"/>
    <s v="Croissant"/>
  </r>
  <r>
    <s v="C1373"/>
    <n v="34"/>
    <s v="[31-43]"/>
    <s v="Male"/>
    <s v="Cappuccino"/>
  </r>
  <r>
    <s v="C1374"/>
    <n v="31"/>
    <s v="[31-43]"/>
    <s v="Female"/>
    <s v="Cappuccino"/>
  </r>
  <r>
    <s v="C1375"/>
    <n v="60"/>
    <s v="[57 Above]"/>
    <s v="Male"/>
    <s v="Latte"/>
  </r>
  <r>
    <s v="C1376"/>
    <n v="63"/>
    <s v="[57 Above]"/>
    <s v="Male"/>
    <s v="Croissant"/>
  </r>
  <r>
    <s v="C1377"/>
    <n v="38"/>
    <s v="[31-43]"/>
    <s v="Female"/>
    <s v="Sandwich"/>
  </r>
  <r>
    <s v="C1378"/>
    <n v="33"/>
    <s v="[31-43]"/>
    <s v="Female"/>
    <s v="Iced Tea"/>
  </r>
  <r>
    <s v="C1379"/>
    <n v="34"/>
    <s v="[31-43]"/>
    <s v="Male"/>
    <s v="Muffin"/>
  </r>
  <r>
    <s v="C1380"/>
    <n v="43"/>
    <s v="[31-43]"/>
    <s v="Male"/>
    <s v="Cappuccino"/>
  </r>
  <r>
    <s v="C1381"/>
    <n v="26"/>
    <s v="[18-30]"/>
    <s v="Female"/>
    <s v="Muffin"/>
  </r>
  <r>
    <s v="C1382"/>
    <n v="60"/>
    <s v="[57 Above]"/>
    <s v="Female"/>
    <s v="Croissant"/>
  </r>
  <r>
    <s v="C1383"/>
    <n v="59"/>
    <s v="[57 Above]"/>
    <s v="Female"/>
    <s v="Sandwich"/>
  </r>
  <r>
    <s v="C1384"/>
    <n v="37"/>
    <s v="[31-43]"/>
    <s v="Male"/>
    <s v="Iced Tea"/>
  </r>
  <r>
    <s v="C1385"/>
    <n v="47"/>
    <s v="[44-56]"/>
    <s v="Female"/>
    <s v="Croissant"/>
  </r>
  <r>
    <s v="C1386"/>
    <n v="38"/>
    <s v="[31-43]"/>
    <s v="Female"/>
    <s v="Sandwich"/>
  </r>
  <r>
    <s v="C1387"/>
    <n v="22"/>
    <s v="[18-30]"/>
    <s v="Male"/>
    <s v="Iced Tea"/>
  </r>
  <r>
    <s v="C1388"/>
    <n v="18"/>
    <s v="[18-30]"/>
    <s v="Male"/>
    <s v="Sandwich"/>
  </r>
  <r>
    <s v="C1389"/>
    <n v="47"/>
    <s v="[44-56]"/>
    <s v="Female"/>
    <s v="Cappuccino"/>
  </r>
  <r>
    <s v="C1390"/>
    <n v="57"/>
    <s v="[57 Above]"/>
    <s v="Male"/>
    <s v="Croissant"/>
  </r>
  <r>
    <s v="C1391"/>
    <n v="54"/>
    <s v="[44-56]"/>
    <s v="Male"/>
    <s v="Sandwich"/>
  </r>
  <r>
    <s v="C1392"/>
    <n v="24"/>
    <s v="[18-30]"/>
    <s v="Male"/>
    <s v="Sandwich"/>
  </r>
  <r>
    <s v="C1393"/>
    <n v="22"/>
    <s v="[18-30]"/>
    <s v="Female"/>
    <s v="Croissant"/>
  </r>
  <r>
    <s v="C1394"/>
    <n v="52"/>
    <s v="[44-56]"/>
    <s v="Female"/>
    <s v="Iced Tea"/>
  </r>
  <r>
    <s v="C1395"/>
    <n v="31"/>
    <s v="[31-43]"/>
    <s v="Female"/>
    <s v="Croissant"/>
  </r>
  <r>
    <s v="C1396"/>
    <n v="50"/>
    <s v="[44-56]"/>
    <s v="Female"/>
    <s v="Sandwich"/>
  </r>
  <r>
    <s v="C1397"/>
    <n v="34"/>
    <s v="[31-43]"/>
    <s v="Female"/>
    <s v="Muffin"/>
  </r>
  <r>
    <s v="C1398"/>
    <n v="26"/>
    <s v="[18-30]"/>
    <s v="Female"/>
    <s v="Latte"/>
  </r>
  <r>
    <s v="C1399"/>
    <n v="40"/>
    <s v="[31-43]"/>
    <s v="Male"/>
    <s v="Muffin"/>
  </r>
  <r>
    <s v="C1400"/>
    <n v="22"/>
    <s v="[18-30]"/>
    <s v="Male"/>
    <s v="Iced Tea"/>
  </r>
  <r>
    <s v="C1401"/>
    <n v="33"/>
    <s v="[31-43]"/>
    <s v="Male"/>
    <s v="Sandwich"/>
  </r>
  <r>
    <s v="C1402"/>
    <n v="41"/>
    <s v="[31-43]"/>
    <s v="Female"/>
    <s v="Latte"/>
  </r>
  <r>
    <s v="C1403"/>
    <n v="36"/>
    <s v="[31-43]"/>
    <s v="Female"/>
    <s v="Iced Tea"/>
  </r>
  <r>
    <s v="C1404"/>
    <n v="28"/>
    <s v="[18-30]"/>
    <s v="Male"/>
    <s v="Muffin"/>
  </r>
  <r>
    <s v="C1405"/>
    <n v="46"/>
    <s v="[44-56]"/>
    <s v="Female"/>
    <s v="Cappuccino"/>
  </r>
  <r>
    <s v="C1406"/>
    <n v="52"/>
    <s v="[44-56]"/>
    <s v="Female"/>
    <s v="Croissant"/>
  </r>
  <r>
    <s v="C1407"/>
    <n v="63"/>
    <s v="[57 Above]"/>
    <s v="Female"/>
    <s v="Iced Tea"/>
  </r>
  <r>
    <s v="C1408"/>
    <n v="37"/>
    <s v="[31-43]"/>
    <s v="Female"/>
    <s v="Iced Tea"/>
  </r>
  <r>
    <s v="C1409"/>
    <n v="57"/>
    <s v="[57 Above]"/>
    <s v="Female"/>
    <s v="Sandwich"/>
  </r>
  <r>
    <s v="C1410"/>
    <n v="59"/>
    <s v="[57 Above]"/>
    <s v="Male"/>
    <s v="Latte"/>
  </r>
  <r>
    <s v="C1411"/>
    <n v="51"/>
    <s v="[44-56]"/>
    <s v="Female"/>
    <s v="Muffin"/>
  </r>
  <r>
    <s v="C1412"/>
    <n v="18"/>
    <s v="[18-30]"/>
    <s v="Female"/>
    <s v="Iced Tea"/>
  </r>
  <r>
    <s v="C1413"/>
    <n v="60"/>
    <s v="[57 Above]"/>
    <s v="Female"/>
    <s v="Croissant"/>
  </r>
  <r>
    <s v="C1414"/>
    <n v="53"/>
    <s v="[44-56]"/>
    <s v="Female"/>
    <s v="Iced Tea"/>
  </r>
  <r>
    <s v="C1415"/>
    <n v="37"/>
    <s v="[31-43]"/>
    <s v="Female"/>
    <s v="Iced Tea"/>
  </r>
  <r>
    <s v="C1416"/>
    <n v="60"/>
    <s v="[57 Above]"/>
    <s v="Male"/>
    <s v="Sandwich"/>
  </r>
  <r>
    <s v="C1417"/>
    <n v="24"/>
    <s v="[18-30]"/>
    <s v="Female"/>
    <s v="Iced Tea"/>
  </r>
  <r>
    <s v="C1418"/>
    <n v="26"/>
    <s v="[18-30]"/>
    <s v="Male"/>
    <s v="Latte"/>
  </r>
  <r>
    <s v="C1419"/>
    <n v="34"/>
    <s v="[31-43]"/>
    <s v="Male"/>
    <s v="Sandwich"/>
  </r>
  <r>
    <s v="C1420"/>
    <n v="25"/>
    <s v="[18-30]"/>
    <s v="Male"/>
    <s v="Cappuccino"/>
  </r>
  <r>
    <s v="C1421"/>
    <n v="24"/>
    <s v="[18-30]"/>
    <s v="Male"/>
    <s v="Cappuccino"/>
  </r>
  <r>
    <s v="C1422"/>
    <n v="65"/>
    <s v="[57 Above]"/>
    <s v="Female"/>
    <s v="Muffin"/>
  </r>
  <r>
    <s v="C1423"/>
    <n v="53"/>
    <s v="[44-56]"/>
    <s v="Male"/>
    <s v="Muffin"/>
  </r>
  <r>
    <s v="C1424"/>
    <n v="27"/>
    <s v="[18-30]"/>
    <s v="Female"/>
    <s v="Muffin"/>
  </r>
  <r>
    <s v="C1425"/>
    <n v="35"/>
    <s v="[31-43]"/>
    <s v="Male"/>
    <s v="Sandwich"/>
  </r>
  <r>
    <s v="C1426"/>
    <n v="36"/>
    <s v="[31-43]"/>
    <s v="Male"/>
    <s v="Latte"/>
  </r>
  <r>
    <s v="C1427"/>
    <n v="56"/>
    <s v="[44-56]"/>
    <s v="Female"/>
    <s v="Sandwich"/>
  </r>
  <r>
    <s v="C1428"/>
    <n v="31"/>
    <s v="[31-43]"/>
    <s v="Male"/>
    <s v="Sandwich"/>
  </r>
  <r>
    <s v="C1429"/>
    <n v="63"/>
    <s v="[57 Above]"/>
    <s v="Female"/>
    <s v="Sandwich"/>
  </r>
  <r>
    <s v="C1430"/>
    <n v="39"/>
    <s v="[31-43]"/>
    <s v="Female"/>
    <s v="Sandwich"/>
  </r>
  <r>
    <s v="C1431"/>
    <n v="31"/>
    <s v="[31-43]"/>
    <s v="Female"/>
    <s v="Iced Tea"/>
  </r>
  <r>
    <s v="C1432"/>
    <n v="61"/>
    <s v="[57 Above]"/>
    <s v="Male"/>
    <s v="Muffin"/>
  </r>
  <r>
    <s v="C1433"/>
    <n v="58"/>
    <s v="[57 Above]"/>
    <s v="Female"/>
    <s v="Muffin"/>
  </r>
  <r>
    <s v="C1434"/>
    <n v="34"/>
    <s v="[31-43]"/>
    <s v="Female"/>
    <s v="Croissant"/>
  </r>
  <r>
    <s v="C1435"/>
    <n v="50"/>
    <s v="[44-56]"/>
    <s v="Female"/>
    <s v="Cappuccino"/>
  </r>
  <r>
    <s v="C1436"/>
    <n v="49"/>
    <s v="[44-56]"/>
    <s v="Male"/>
    <s v="Muffin"/>
  </r>
  <r>
    <s v="C1437"/>
    <n v="34"/>
    <s v="[31-43]"/>
    <s v="Male"/>
    <s v="Latte"/>
  </r>
  <r>
    <s v="C1438"/>
    <n v="21"/>
    <s v="[18-30]"/>
    <s v="Male"/>
    <s v="Iced Tea"/>
  </r>
  <r>
    <s v="C1439"/>
    <n v="23"/>
    <s v="[18-30]"/>
    <s v="Female"/>
    <s v="Cappuccino"/>
  </r>
  <r>
    <s v="C1440"/>
    <n v="58"/>
    <s v="[57 Above]"/>
    <s v="Male"/>
    <s v="Croissant"/>
  </r>
  <r>
    <s v="C1441"/>
    <n v="45"/>
    <s v="[44-56]"/>
    <s v="Male"/>
    <s v="Sandwich"/>
  </r>
  <r>
    <s v="C1442"/>
    <n v="35"/>
    <s v="[31-43]"/>
    <s v="Female"/>
    <s v="Croissant"/>
  </r>
  <r>
    <s v="C1443"/>
    <n v="20"/>
    <s v="[18-30]"/>
    <s v="Female"/>
    <s v="Cappuccino"/>
  </r>
  <r>
    <s v="C1444"/>
    <n v="18"/>
    <s v="[18-30]"/>
    <s v="Male"/>
    <s v="Muffin"/>
  </r>
  <r>
    <s v="C1445"/>
    <n v="39"/>
    <s v="[31-43]"/>
    <s v="Female"/>
    <s v="Cappuccino"/>
  </r>
  <r>
    <s v="C1446"/>
    <n v="26"/>
    <s v="[18-30]"/>
    <s v="Male"/>
    <s v="Iced Tea"/>
  </r>
  <r>
    <s v="C1447"/>
    <n v="58"/>
    <s v="[57 Above]"/>
    <s v="Female"/>
    <s v="Iced Tea"/>
  </r>
  <r>
    <s v="C1448"/>
    <n v="34"/>
    <s v="[31-43]"/>
    <s v="Male"/>
    <s v="Latte"/>
  </r>
  <r>
    <s v="C1449"/>
    <n v="28"/>
    <s v="[18-30]"/>
    <s v="Female"/>
    <s v="Sandwich"/>
  </r>
  <r>
    <s v="C1450"/>
    <n v="65"/>
    <s v="[57 Above]"/>
    <s v="Male"/>
    <s v="Muffin"/>
  </r>
  <r>
    <s v="C1451"/>
    <n v="46"/>
    <s v="[44-56]"/>
    <s v="Male"/>
    <s v="Muffin"/>
  </r>
  <r>
    <s v="C1452"/>
    <n v="53"/>
    <s v="[44-56]"/>
    <s v="Female"/>
    <s v="Croissant"/>
  </r>
  <r>
    <s v="C1453"/>
    <n v="63"/>
    <s v="[57 Above]"/>
    <s v="Female"/>
    <s v="Sandwich"/>
  </r>
  <r>
    <s v="C1454"/>
    <n v="45"/>
    <s v="[44-56]"/>
    <s v="Female"/>
    <s v="Croissant"/>
  </r>
  <r>
    <s v="C1455"/>
    <n v="53"/>
    <s v="[44-56]"/>
    <s v="Female"/>
    <s v="Sandwich"/>
  </r>
  <r>
    <s v="C1456"/>
    <n v="18"/>
    <s v="[18-30]"/>
    <s v="Male"/>
    <s v="Cappuccino"/>
  </r>
  <r>
    <s v="C1457"/>
    <n v="25"/>
    <s v="[18-30]"/>
    <s v="Male"/>
    <s v="Cappuccino"/>
  </r>
  <r>
    <s v="C1458"/>
    <n v="22"/>
    <s v="[18-30]"/>
    <s v="Male"/>
    <s v="Sandwich"/>
  </r>
  <r>
    <s v="C1459"/>
    <n v="62"/>
    <s v="[57 Above]"/>
    <s v="Female"/>
    <s v="Latte"/>
  </r>
  <r>
    <s v="C1460"/>
    <n v="27"/>
    <s v="[18-30]"/>
    <s v="Male"/>
    <s v="Cappuccino"/>
  </r>
  <r>
    <s v="C1461"/>
    <n v="52"/>
    <s v="[44-56]"/>
    <s v="Male"/>
    <s v="Latte"/>
  </r>
  <r>
    <s v="C1462"/>
    <n v="20"/>
    <s v="[18-30]"/>
    <s v="Male"/>
    <s v="Cappuccino"/>
  </r>
  <r>
    <s v="C1463"/>
    <n v="41"/>
    <s v="[31-43]"/>
    <s v="Male"/>
    <s v="Muffin"/>
  </r>
  <r>
    <s v="C1464"/>
    <n v="55"/>
    <s v="[44-56]"/>
    <s v="Male"/>
    <s v="Iced Tea"/>
  </r>
  <r>
    <s v="C1465"/>
    <n v="53"/>
    <s v="[44-56]"/>
    <s v="Female"/>
    <s v="Iced Tea"/>
  </r>
  <r>
    <s v="C1466"/>
    <n v="27"/>
    <s v="[18-30]"/>
    <s v="Female"/>
    <s v="Muffin"/>
  </r>
  <r>
    <s v="C1467"/>
    <n v="45"/>
    <s v="[44-56]"/>
    <s v="Female"/>
    <s v="Sandwich"/>
  </r>
  <r>
    <s v="C1468"/>
    <n v="26"/>
    <s v="[18-30]"/>
    <s v="Female"/>
    <s v="Croissant"/>
  </r>
  <r>
    <s v="C1469"/>
    <n v="20"/>
    <s v="[18-30]"/>
    <s v="Male"/>
    <s v="Iced Tea"/>
  </r>
  <r>
    <s v="C1470"/>
    <n v="37"/>
    <s v="[31-43]"/>
    <s v="Female"/>
    <s v="Cappuccino"/>
  </r>
  <r>
    <s v="C1471"/>
    <n v="41"/>
    <s v="[31-43]"/>
    <s v="Female"/>
    <s v="Cappuccino"/>
  </r>
  <r>
    <s v="C1472"/>
    <n v="20"/>
    <s v="[18-30]"/>
    <s v="Female"/>
    <s v="Iced Tea"/>
  </r>
  <r>
    <s v="C1473"/>
    <n v="40"/>
    <s v="[31-43]"/>
    <s v="Male"/>
    <s v="Iced Tea"/>
  </r>
  <r>
    <s v="C1474"/>
    <n v="31"/>
    <s v="[31-43]"/>
    <s v="Male"/>
    <s v="Croissant"/>
  </r>
  <r>
    <s v="C1475"/>
    <n v="61"/>
    <s v="[57 Above]"/>
    <s v="Male"/>
    <s v="Iced Tea"/>
  </r>
  <r>
    <s v="C1476"/>
    <n v="33"/>
    <s v="[31-43]"/>
    <s v="Male"/>
    <s v="Sandwich"/>
  </r>
  <r>
    <s v="C1477"/>
    <n v="60"/>
    <s v="[57 Above]"/>
    <s v="Male"/>
    <s v="Croissant"/>
  </r>
  <r>
    <s v="C1478"/>
    <n v="24"/>
    <s v="[18-30]"/>
    <s v="Male"/>
    <s v="Muffin"/>
  </r>
  <r>
    <s v="C1479"/>
    <n v="40"/>
    <s v="[31-43]"/>
    <s v="Female"/>
    <s v="Muffin"/>
  </r>
  <r>
    <s v="C1480"/>
    <n v="53"/>
    <s v="[44-56]"/>
    <s v="Female"/>
    <s v="Iced Tea"/>
  </r>
  <r>
    <s v="C1481"/>
    <n v="44"/>
    <s v="[44-56]"/>
    <s v="Female"/>
    <s v="Cappuccino"/>
  </r>
  <r>
    <s v="C1482"/>
    <n v="57"/>
    <s v="[57 Above]"/>
    <s v="Female"/>
    <s v="Muffin"/>
  </r>
  <r>
    <s v="C1483"/>
    <n v="65"/>
    <s v="[57 Above]"/>
    <s v="Female"/>
    <s v="Iced Tea"/>
  </r>
  <r>
    <s v="C1484"/>
    <n v="27"/>
    <s v="[18-30]"/>
    <s v="Female"/>
    <s v="Sandwich"/>
  </r>
  <r>
    <s v="C1485"/>
    <n v="33"/>
    <s v="[31-43]"/>
    <s v="Female"/>
    <s v="Sandwich"/>
  </r>
  <r>
    <s v="C1486"/>
    <n v="28"/>
    <s v="[18-30]"/>
    <s v="Male"/>
    <s v="Cappuccino"/>
  </r>
  <r>
    <s v="C1487"/>
    <n v="29"/>
    <s v="[18-30]"/>
    <s v="Male"/>
    <s v="Croissant"/>
  </r>
  <r>
    <s v="C1488"/>
    <n v="44"/>
    <s v="[44-56]"/>
    <s v="Female"/>
    <s v="Cappuccino"/>
  </r>
  <r>
    <s v="C1489"/>
    <n v="19"/>
    <s v="[18-30]"/>
    <s v="Female"/>
    <s v="Iced Tea"/>
  </r>
  <r>
    <s v="C1490"/>
    <n v="29"/>
    <s v="[18-30]"/>
    <s v="Male"/>
    <s v="Cappuccino"/>
  </r>
  <r>
    <s v="C1491"/>
    <n v="65"/>
    <s v="[57 Above]"/>
    <s v="Female"/>
    <s v="Croissant"/>
  </r>
  <r>
    <s v="C1492"/>
    <n v="39"/>
    <s v="[31-43]"/>
    <s v="Female"/>
    <s v="Latte"/>
  </r>
  <r>
    <s v="C1493"/>
    <n v="44"/>
    <s v="[44-56]"/>
    <s v="Female"/>
    <s v="Cappuccino"/>
  </r>
  <r>
    <s v="C1494"/>
    <n v="60"/>
    <s v="[57 Above]"/>
    <s v="Male"/>
    <s v="Muffin"/>
  </r>
  <r>
    <s v="C1495"/>
    <n v="65"/>
    <s v="[57 Above]"/>
    <s v="Male"/>
    <s v="Croissant"/>
  </r>
  <r>
    <s v="C1496"/>
    <n v="33"/>
    <s v="[31-43]"/>
    <s v="Female"/>
    <s v="Latte"/>
  </r>
  <r>
    <s v="C1497"/>
    <n v="35"/>
    <s v="[31-43]"/>
    <s v="Male"/>
    <s v="Croissant"/>
  </r>
  <r>
    <s v="C1498"/>
    <n v="28"/>
    <s v="[18-30]"/>
    <s v="Male"/>
    <s v="Croissant"/>
  </r>
  <r>
    <s v="C1499"/>
    <n v="62"/>
    <s v="[57 Above]"/>
    <s v="Male"/>
    <s v="Muffin"/>
  </r>
  <r>
    <s v="C1500"/>
    <n v="24"/>
    <s v="[18-30]"/>
    <s v="Female"/>
    <s v="Latte"/>
  </r>
  <r>
    <s v="C1501"/>
    <n v="42"/>
    <s v="[31-43]"/>
    <s v="Male"/>
    <s v="Cappuccino"/>
  </r>
  <r>
    <s v="C1502"/>
    <n v="20"/>
    <s v="[18-30]"/>
    <s v="Male"/>
    <s v="Latte"/>
  </r>
  <r>
    <s v="C1503"/>
    <n v="48"/>
    <s v="[44-56]"/>
    <s v="Female"/>
    <s v="Cappuccino"/>
  </r>
  <r>
    <s v="C1504"/>
    <n v="32"/>
    <s v="[31-43]"/>
    <s v="Female"/>
    <s v="Muffin"/>
  </r>
  <r>
    <s v="C1505"/>
    <n v="30"/>
    <s v="[18-30]"/>
    <s v="Female"/>
    <s v="Croissant"/>
  </r>
  <r>
    <s v="C1506"/>
    <n v="47"/>
    <s v="[44-56]"/>
    <s v="Male"/>
    <s v="Cappuccino"/>
  </r>
  <r>
    <s v="C1507"/>
    <n v="40"/>
    <s v="[31-43]"/>
    <s v="Male"/>
    <s v="Sandwich"/>
  </r>
  <r>
    <s v="C1508"/>
    <n v="37"/>
    <s v="[31-43]"/>
    <s v="Female"/>
    <s v="Latte"/>
  </r>
  <r>
    <s v="C1509"/>
    <n v="32"/>
    <s v="[31-43]"/>
    <s v="Female"/>
    <s v="Latte"/>
  </r>
  <r>
    <s v="C1510"/>
    <n v="32"/>
    <s v="[31-43]"/>
    <s v="Male"/>
    <s v="Iced Tea"/>
  </r>
  <r>
    <s v="C1511"/>
    <n v="19"/>
    <s v="[18-30]"/>
    <s v="Male"/>
    <s v="Croissant"/>
  </r>
  <r>
    <s v="C1512"/>
    <n v="60"/>
    <s v="[57 Above]"/>
    <s v="Female"/>
    <s v="Croissant"/>
  </r>
  <r>
    <s v="C1513"/>
    <n v="30"/>
    <s v="[18-30]"/>
    <s v="Male"/>
    <s v="Muffin"/>
  </r>
  <r>
    <s v="C1514"/>
    <n v="43"/>
    <s v="[31-43]"/>
    <s v="Female"/>
    <s v="Cappuccino"/>
  </r>
  <r>
    <s v="C1515"/>
    <n v="39"/>
    <s v="[31-43]"/>
    <s v="Male"/>
    <s v="Muffin"/>
  </r>
  <r>
    <s v="C1516"/>
    <n v="35"/>
    <s v="[31-43]"/>
    <s v="Female"/>
    <s v="Muffin"/>
  </r>
  <r>
    <s v="C1517"/>
    <n v="22"/>
    <s v="[18-30]"/>
    <s v="Male"/>
    <s v="Sandwich"/>
  </r>
  <r>
    <s v="C1518"/>
    <n v="35"/>
    <s v="[31-43]"/>
    <s v="Female"/>
    <s v="Croissant"/>
  </r>
  <r>
    <s v="C1519"/>
    <n v="40"/>
    <s v="[31-43]"/>
    <s v="Male"/>
    <s v="Sandwich"/>
  </r>
  <r>
    <s v="C1520"/>
    <n v="59"/>
    <s v="[57 Above]"/>
    <s v="Female"/>
    <s v="Iced Tea"/>
  </r>
  <r>
    <s v="C1521"/>
    <n v="50"/>
    <s v="[44-56]"/>
    <s v="Male"/>
    <s v="Latte"/>
  </r>
  <r>
    <s v="C1522"/>
    <n v="43"/>
    <s v="[31-43]"/>
    <s v="Female"/>
    <s v="Muffin"/>
  </r>
  <r>
    <s v="C1523"/>
    <n v="61"/>
    <s v="[57 Above]"/>
    <s v="Female"/>
    <s v="Muffin"/>
  </r>
  <r>
    <s v="C1524"/>
    <n v="52"/>
    <s v="[44-56]"/>
    <s v="Female"/>
    <s v="Sandwich"/>
  </r>
  <r>
    <s v="C1525"/>
    <n v="39"/>
    <s v="[31-43]"/>
    <s v="Female"/>
    <s v="Croissant"/>
  </r>
  <r>
    <s v="C1526"/>
    <n v="19"/>
    <s v="[18-30]"/>
    <s v="Female"/>
    <s v="Latte"/>
  </r>
  <r>
    <s v="C1527"/>
    <n v="25"/>
    <s v="[18-30]"/>
    <s v="Male"/>
    <s v="Muffin"/>
  </r>
  <r>
    <s v="C1528"/>
    <n v="34"/>
    <s v="[31-43]"/>
    <s v="Female"/>
    <s v="Sandwich"/>
  </r>
  <r>
    <s v="C1529"/>
    <n v="29"/>
    <s v="[18-30]"/>
    <s v="Male"/>
    <s v="Sandwich"/>
  </r>
  <r>
    <s v="C1530"/>
    <n v="55"/>
    <s v="[44-56]"/>
    <s v="Female"/>
    <s v="Cappuccino"/>
  </r>
  <r>
    <s v="C1531"/>
    <n v="34"/>
    <s v="[31-43]"/>
    <s v="Male"/>
    <s v="Latte"/>
  </r>
  <r>
    <s v="C1532"/>
    <n v="20"/>
    <s v="[18-30]"/>
    <s v="Female"/>
    <s v="Sandwich"/>
  </r>
  <r>
    <s v="C1533"/>
    <n v="24"/>
    <s v="[18-30]"/>
    <s v="Female"/>
    <s v="Cappuccino"/>
  </r>
  <r>
    <s v="C1534"/>
    <n v="56"/>
    <s v="[44-56]"/>
    <s v="Male"/>
    <s v="Croissant"/>
  </r>
  <r>
    <s v="C1535"/>
    <n v="45"/>
    <s v="[44-56]"/>
    <s v="Female"/>
    <s v="Sandwich"/>
  </r>
  <r>
    <s v="C1536"/>
    <n v="40"/>
    <s v="[31-43]"/>
    <s v="Male"/>
    <s v="Cappuccino"/>
  </r>
  <r>
    <s v="C1537"/>
    <n v="64"/>
    <s v="[57 Above]"/>
    <s v="Male"/>
    <s v="Cappuccino"/>
  </r>
  <r>
    <s v="C1538"/>
    <n v="38"/>
    <s v="[31-43]"/>
    <s v="Female"/>
    <s v="Latte"/>
  </r>
  <r>
    <s v="C1539"/>
    <n v="45"/>
    <s v="[44-56]"/>
    <s v="Female"/>
    <s v="Muffin"/>
  </r>
  <r>
    <s v="C1540"/>
    <n v="56"/>
    <s v="[44-56]"/>
    <s v="Male"/>
    <s v="Cappuccino"/>
  </r>
  <r>
    <s v="C1541"/>
    <n v="50"/>
    <s v="[44-56]"/>
    <s v="Female"/>
    <s v="Sandwich"/>
  </r>
  <r>
    <s v="C1542"/>
    <n v="25"/>
    <s v="[18-30]"/>
    <s v="Female"/>
    <s v="Iced Tea"/>
  </r>
  <r>
    <s v="C1543"/>
    <n v="42"/>
    <s v="[31-43]"/>
    <s v="Female"/>
    <s v="Croissant"/>
  </r>
  <r>
    <s v="C1544"/>
    <n v="54"/>
    <s v="[44-56]"/>
    <s v="Male"/>
    <s v="Sandwich"/>
  </r>
  <r>
    <s v="C1545"/>
    <n v="30"/>
    <s v="[18-30]"/>
    <s v="Female"/>
    <s v="Sandwich"/>
  </r>
  <r>
    <s v="C1546"/>
    <n v="34"/>
    <s v="[31-43]"/>
    <s v="Male"/>
    <s v="Croissant"/>
  </r>
  <r>
    <s v="C1547"/>
    <n v="20"/>
    <s v="[18-30]"/>
    <s v="Male"/>
    <s v="Croissant"/>
  </r>
  <r>
    <s v="C1548"/>
    <n v="63"/>
    <s v="[57 Above]"/>
    <s v="Male"/>
    <s v="Cappuccino"/>
  </r>
  <r>
    <s v="C1549"/>
    <n v="45"/>
    <s v="[44-56]"/>
    <s v="Male"/>
    <s v="Sandwich"/>
  </r>
  <r>
    <s v="C1550"/>
    <n v="18"/>
    <s v="[18-30]"/>
    <s v="Female"/>
    <s v="Cappuccino"/>
  </r>
  <r>
    <s v="C1551"/>
    <n v="51"/>
    <s v="[44-56]"/>
    <s v="Female"/>
    <s v="Latte"/>
  </r>
  <r>
    <s v="C1552"/>
    <n v="52"/>
    <s v="[44-56]"/>
    <s v="Male"/>
    <s v="Cappuccino"/>
  </r>
  <r>
    <s v="C1553"/>
    <n v="61"/>
    <s v="[57 Above]"/>
    <s v="Male"/>
    <s v="Latte"/>
  </r>
  <r>
    <s v="C1554"/>
    <n v="64"/>
    <s v="[57 Above]"/>
    <s v="Male"/>
    <s v="Muffin"/>
  </r>
  <r>
    <s v="C1555"/>
    <n v="65"/>
    <s v="[57 Above]"/>
    <s v="Male"/>
    <s v="Iced Tea"/>
  </r>
  <r>
    <s v="C1556"/>
    <n v="65"/>
    <s v="[57 Above]"/>
    <s v="Female"/>
    <s v="Sandwich"/>
  </r>
  <r>
    <s v="C1557"/>
    <n v="60"/>
    <s v="[57 Above]"/>
    <s v="Male"/>
    <s v="Latte"/>
  </r>
  <r>
    <s v="C1558"/>
    <n v="30"/>
    <s v="[18-30]"/>
    <s v="Male"/>
    <s v="Iced Tea"/>
  </r>
  <r>
    <s v="C1559"/>
    <n v="41"/>
    <s v="[31-43]"/>
    <s v="Male"/>
    <s v="Croissant"/>
  </r>
  <r>
    <s v="C1560"/>
    <n v="45"/>
    <s v="[44-56]"/>
    <s v="Male"/>
    <s v="Muffin"/>
  </r>
  <r>
    <s v="C1561"/>
    <n v="22"/>
    <s v="[18-30]"/>
    <s v="Male"/>
    <s v="Cappuccino"/>
  </r>
  <r>
    <s v="C1562"/>
    <n v="60"/>
    <s v="[57 Above]"/>
    <s v="Female"/>
    <s v="Iced Tea"/>
  </r>
  <r>
    <s v="C1563"/>
    <n v="39"/>
    <s v="[31-43]"/>
    <s v="Female"/>
    <s v="Latte"/>
  </r>
  <r>
    <s v="C1564"/>
    <n v="57"/>
    <s v="[57 Above]"/>
    <s v="Female"/>
    <s v="Sandwich"/>
  </r>
  <r>
    <s v="C1565"/>
    <n v="38"/>
    <s v="[31-43]"/>
    <s v="Female"/>
    <s v="Muffin"/>
  </r>
  <r>
    <s v="C1566"/>
    <n v="60"/>
    <s v="[57 Above]"/>
    <s v="Female"/>
    <s v="Croissant"/>
  </r>
  <r>
    <s v="C1567"/>
    <n v="25"/>
    <s v="[18-30]"/>
    <s v="Male"/>
    <s v="Croissant"/>
  </r>
  <r>
    <s v="C1568"/>
    <n v="64"/>
    <s v="[57 Above]"/>
    <s v="Female"/>
    <s v="Iced Tea"/>
  </r>
  <r>
    <s v="C1569"/>
    <n v="37"/>
    <s v="[31-43]"/>
    <s v="Male"/>
    <s v="Iced Tea"/>
  </r>
  <r>
    <s v="C1570"/>
    <n v="50"/>
    <s v="[44-56]"/>
    <s v="Female"/>
    <s v="Cappuccino"/>
  </r>
  <r>
    <s v="C1571"/>
    <n v="37"/>
    <s v="[31-43]"/>
    <s v="Female"/>
    <s v="Croissant"/>
  </r>
  <r>
    <s v="C1572"/>
    <n v="60"/>
    <s v="[57 Above]"/>
    <s v="Female"/>
    <s v="Muffin"/>
  </r>
  <r>
    <s v="C1573"/>
    <n v="44"/>
    <s v="[44-56]"/>
    <s v="Female"/>
    <s v="Muffin"/>
  </r>
  <r>
    <s v="C1574"/>
    <n v="38"/>
    <s v="[31-43]"/>
    <s v="Male"/>
    <s v="Croissant"/>
  </r>
  <r>
    <s v="C1575"/>
    <n v="43"/>
    <s v="[31-43]"/>
    <s v="Female"/>
    <s v="Cappuccino"/>
  </r>
  <r>
    <s v="C1576"/>
    <n v="62"/>
    <s v="[57 Above]"/>
    <s v="Male"/>
    <s v="Sandwich"/>
  </r>
  <r>
    <s v="C1577"/>
    <n v="36"/>
    <s v="[31-43]"/>
    <s v="Female"/>
    <s v="Cappuccino"/>
  </r>
  <r>
    <s v="C1578"/>
    <n v="53"/>
    <s v="[44-56]"/>
    <s v="Female"/>
    <s v="Latte"/>
  </r>
  <r>
    <s v="C1579"/>
    <n v="26"/>
    <s v="[18-30]"/>
    <s v="Female"/>
    <s v="Latte"/>
  </r>
  <r>
    <s v="C1580"/>
    <n v="30"/>
    <s v="[18-30]"/>
    <s v="Male"/>
    <s v="Iced Tea"/>
  </r>
  <r>
    <s v="C1581"/>
    <n v="44"/>
    <s v="[44-56]"/>
    <s v="Male"/>
    <s v="Cappuccino"/>
  </r>
  <r>
    <s v="C1582"/>
    <n v="60"/>
    <s v="[57 Above]"/>
    <s v="Female"/>
    <s v="Cappuccino"/>
  </r>
  <r>
    <s v="C1583"/>
    <n v="42"/>
    <s v="[31-43]"/>
    <s v="Female"/>
    <s v="Muffin"/>
  </r>
  <r>
    <s v="C1584"/>
    <n v="61"/>
    <s v="[57 Above]"/>
    <s v="Male"/>
    <s v="Iced Tea"/>
  </r>
  <r>
    <s v="C1585"/>
    <n v="65"/>
    <s v="[57 Above]"/>
    <s v="Male"/>
    <s v="Muffin"/>
  </r>
  <r>
    <s v="C1586"/>
    <n v="29"/>
    <s v="[18-30]"/>
    <s v="Female"/>
    <s v="Sandwich"/>
  </r>
  <r>
    <s v="C1587"/>
    <n v="57"/>
    <s v="[57 Above]"/>
    <s v="Female"/>
    <s v="Cappuccino"/>
  </r>
  <r>
    <s v="C1588"/>
    <n v="54"/>
    <s v="[44-56]"/>
    <s v="Male"/>
    <s v="Muffin"/>
  </r>
  <r>
    <s v="C1589"/>
    <n v="37"/>
    <s v="[31-43]"/>
    <s v="Female"/>
    <s v="Croissant"/>
  </r>
  <r>
    <s v="C1590"/>
    <n v="43"/>
    <s v="[31-43]"/>
    <s v="Male"/>
    <s v="Muffin"/>
  </r>
  <r>
    <s v="C1591"/>
    <n v="53"/>
    <s v="[44-56]"/>
    <s v="Female"/>
    <s v="Cappuccino"/>
  </r>
  <r>
    <s v="C1592"/>
    <n v="18"/>
    <s v="[18-30]"/>
    <s v="Female"/>
    <s v="Sandwich"/>
  </r>
  <r>
    <s v="C1593"/>
    <n v="37"/>
    <s v="[31-43]"/>
    <s v="Male"/>
    <s v="Cappuccino"/>
  </r>
  <r>
    <s v="C1594"/>
    <n v="36"/>
    <s v="[31-43]"/>
    <s v="Male"/>
    <s v="Croissant"/>
  </r>
  <r>
    <s v="C1595"/>
    <n v="31"/>
    <s v="[31-43]"/>
    <s v="Female"/>
    <s v="Latte"/>
  </r>
  <r>
    <s v="C1596"/>
    <n v="45"/>
    <s v="[44-56]"/>
    <s v="Male"/>
    <s v="Latte"/>
  </r>
  <r>
    <s v="C1597"/>
    <n v="55"/>
    <s v="[44-56]"/>
    <s v="Female"/>
    <s v="Sandwich"/>
  </r>
  <r>
    <s v="C1598"/>
    <n v="56"/>
    <s v="[44-56]"/>
    <s v="Male"/>
    <s v="Sandwich"/>
  </r>
  <r>
    <s v="C1599"/>
    <n v="59"/>
    <s v="[57 Above]"/>
    <s v="Male"/>
    <s v="Croissant"/>
  </r>
  <r>
    <s v="C1600"/>
    <n v="38"/>
    <s v="[31-43]"/>
    <s v="Male"/>
    <s v="Muffin"/>
  </r>
  <r>
    <s v="C1601"/>
    <n v="47"/>
    <s v="[44-56]"/>
    <s v="Male"/>
    <s v="Latte"/>
  </r>
  <r>
    <s v="C1602"/>
    <n v="46"/>
    <s v="[44-56]"/>
    <s v="Female"/>
    <s v="Latte"/>
  </r>
  <r>
    <s v="C1603"/>
    <n v="46"/>
    <s v="[44-56]"/>
    <s v="Female"/>
    <s v="Latte"/>
  </r>
  <r>
    <s v="C1604"/>
    <n v="61"/>
    <s v="[57 Above]"/>
    <s v="Male"/>
    <s v="Latte"/>
  </r>
  <r>
    <s v="C1605"/>
    <n v="31"/>
    <s v="[31-43]"/>
    <s v="Female"/>
    <s v="Croissant"/>
  </r>
  <r>
    <s v="C1606"/>
    <n v="50"/>
    <s v="[44-56]"/>
    <s v="Female"/>
    <s v="Sandwich"/>
  </r>
  <r>
    <s v="C1607"/>
    <n v="48"/>
    <s v="[44-56]"/>
    <s v="Female"/>
    <s v="Sandwich"/>
  </r>
  <r>
    <s v="C1608"/>
    <n v="65"/>
    <s v="[57 Above]"/>
    <s v="Female"/>
    <s v="Iced Tea"/>
  </r>
  <r>
    <s v="C1609"/>
    <n v="28"/>
    <s v="[18-30]"/>
    <s v="Female"/>
    <s v="Muffin"/>
  </r>
  <r>
    <s v="C1610"/>
    <n v="60"/>
    <s v="[57 Above]"/>
    <s v="Female"/>
    <s v="Sandwich"/>
  </r>
  <r>
    <s v="C1611"/>
    <n v="23"/>
    <s v="[18-30]"/>
    <s v="Male"/>
    <s v="Latte"/>
  </r>
  <r>
    <s v="C1612"/>
    <n v="36"/>
    <s v="[31-43]"/>
    <s v="Female"/>
    <s v="Cappuccino"/>
  </r>
  <r>
    <s v="C1613"/>
    <n v="50"/>
    <s v="[44-56]"/>
    <s v="Male"/>
    <s v="Latte"/>
  </r>
  <r>
    <s v="C1614"/>
    <n v="60"/>
    <s v="[57 Above]"/>
    <s v="Female"/>
    <s v="Latte"/>
  </r>
  <r>
    <s v="C1615"/>
    <n v="58"/>
    <s v="[57 Above]"/>
    <s v="Male"/>
    <s v="Sandwich"/>
  </r>
  <r>
    <s v="C1616"/>
    <n v="57"/>
    <s v="[57 Above]"/>
    <s v="Female"/>
    <s v="Iced Tea"/>
  </r>
  <r>
    <s v="C1617"/>
    <n v="39"/>
    <s v="[31-43]"/>
    <s v="Female"/>
    <s v="Croissant"/>
  </r>
  <r>
    <s v="C1618"/>
    <n v="23"/>
    <s v="[18-30]"/>
    <s v="Female"/>
    <s v="Cappuccino"/>
  </r>
  <r>
    <s v="C1619"/>
    <n v="33"/>
    <s v="[31-43]"/>
    <s v="Male"/>
    <s v="Muffin"/>
  </r>
  <r>
    <s v="C1620"/>
    <n v="61"/>
    <s v="[57 Above]"/>
    <s v="Female"/>
    <s v="Cappuccino"/>
  </r>
  <r>
    <s v="C1621"/>
    <n v="37"/>
    <s v="[31-43]"/>
    <s v="Male"/>
    <s v="Iced Tea"/>
  </r>
  <r>
    <s v="C1622"/>
    <n v="32"/>
    <s v="[31-43]"/>
    <s v="Male"/>
    <s v="Latte"/>
  </r>
  <r>
    <s v="C1623"/>
    <n v="30"/>
    <s v="[18-30]"/>
    <s v="Female"/>
    <s v="Croissant"/>
  </r>
  <r>
    <s v="C1624"/>
    <n v="27"/>
    <s v="[18-30]"/>
    <s v="Female"/>
    <s v="Croissant"/>
  </r>
  <r>
    <s v="C1625"/>
    <n v="19"/>
    <s v="[18-30]"/>
    <s v="Female"/>
    <s v="Croissant"/>
  </r>
  <r>
    <s v="C1626"/>
    <n v="20"/>
    <s v="[18-30]"/>
    <s v="Male"/>
    <s v="Muffin"/>
  </r>
  <r>
    <s v="C1627"/>
    <n v="33"/>
    <s v="[31-43]"/>
    <s v="Male"/>
    <s v="Sandwich"/>
  </r>
  <r>
    <s v="C1628"/>
    <n v="48"/>
    <s v="[44-56]"/>
    <s v="Female"/>
    <s v="Latte"/>
  </r>
  <r>
    <s v="C1629"/>
    <n v="57"/>
    <s v="[57 Above]"/>
    <s v="Female"/>
    <s v="Cappuccino"/>
  </r>
  <r>
    <s v="C1630"/>
    <n v="22"/>
    <s v="[18-30]"/>
    <s v="Female"/>
    <s v="Cappuccino"/>
  </r>
  <r>
    <s v="C1631"/>
    <n v="47"/>
    <s v="[44-56]"/>
    <s v="Male"/>
    <s v="Latte"/>
  </r>
  <r>
    <s v="C1632"/>
    <n v="44"/>
    <s v="[44-56]"/>
    <s v="Male"/>
    <s v="Cappuccino"/>
  </r>
  <r>
    <s v="C1633"/>
    <n v="58"/>
    <s v="[57 Above]"/>
    <s v="Female"/>
    <s v="Sandwich"/>
  </r>
  <r>
    <s v="C1634"/>
    <n v="54"/>
    <s v="[44-56]"/>
    <s v="Female"/>
    <s v="Croissant"/>
  </r>
  <r>
    <s v="C1635"/>
    <n v="30"/>
    <s v="[18-30]"/>
    <s v="Male"/>
    <s v="Cappuccino"/>
  </r>
  <r>
    <s v="C1636"/>
    <n v="63"/>
    <s v="[57 Above]"/>
    <s v="Female"/>
    <s v="Sandwich"/>
  </r>
  <r>
    <s v="C1637"/>
    <n v="62"/>
    <s v="[57 Above]"/>
    <s v="Female"/>
    <s v="Croissant"/>
  </r>
  <r>
    <s v="C1638"/>
    <n v="42"/>
    <s v="[31-43]"/>
    <s v="Male"/>
    <s v="Muffin"/>
  </r>
  <r>
    <s v="C1639"/>
    <n v="49"/>
    <s v="[44-56]"/>
    <s v="Male"/>
    <s v="Muffin"/>
  </r>
  <r>
    <s v="C1640"/>
    <n v="43"/>
    <s v="[31-43]"/>
    <s v="Female"/>
    <s v="Latte"/>
  </r>
  <r>
    <s v="C1641"/>
    <n v="33"/>
    <s v="[31-43]"/>
    <s v="Female"/>
    <s v="Latte"/>
  </r>
  <r>
    <s v="C1642"/>
    <n v="27"/>
    <s v="[18-30]"/>
    <s v="Male"/>
    <s v="Sandwich"/>
  </r>
  <r>
    <s v="C1643"/>
    <n v="59"/>
    <s v="[57 Above]"/>
    <s v="Male"/>
    <s v="Muffin"/>
  </r>
  <r>
    <s v="C1644"/>
    <n v="62"/>
    <s v="[57 Above]"/>
    <s v="Male"/>
    <s v="Muffin"/>
  </r>
  <r>
    <s v="C1645"/>
    <n v="18"/>
    <s v="[18-30]"/>
    <s v="Male"/>
    <s v="Muffin"/>
  </r>
  <r>
    <s v="C1646"/>
    <n v="24"/>
    <s v="[18-30]"/>
    <s v="Male"/>
    <s v="Sandwich"/>
  </r>
  <r>
    <s v="C1647"/>
    <n v="45"/>
    <s v="[44-56]"/>
    <s v="Female"/>
    <s v="Sandwich"/>
  </r>
  <r>
    <s v="C1648"/>
    <n v="32"/>
    <s v="[31-43]"/>
    <s v="Male"/>
    <s v="Cappuccino"/>
  </r>
  <r>
    <s v="C1649"/>
    <n v="29"/>
    <s v="[18-30]"/>
    <s v="Male"/>
    <s v="Muffin"/>
  </r>
  <r>
    <s v="C1650"/>
    <n v="62"/>
    <s v="[57 Above]"/>
    <s v="Female"/>
    <s v="Latte"/>
  </r>
  <r>
    <s v="C1651"/>
    <n v="51"/>
    <s v="[44-56]"/>
    <s v="Male"/>
    <s v="Cappuccino"/>
  </r>
  <r>
    <s v="C1652"/>
    <n v="47"/>
    <s v="[44-56]"/>
    <s v="Female"/>
    <s v="Cappuccino"/>
  </r>
  <r>
    <s v="C1653"/>
    <n v="21"/>
    <s v="[18-30]"/>
    <s v="Male"/>
    <s v="Muffin"/>
  </r>
  <r>
    <s v="C1654"/>
    <n v="53"/>
    <s v="[44-56]"/>
    <s v="Male"/>
    <s v="Croissant"/>
  </r>
  <r>
    <s v="C1655"/>
    <n v="33"/>
    <s v="[31-43]"/>
    <s v="Male"/>
    <s v="Sandwich"/>
  </r>
  <r>
    <s v="C1656"/>
    <n v="25"/>
    <s v="[18-30]"/>
    <s v="Male"/>
    <s v="Cappuccino"/>
  </r>
  <r>
    <s v="C1657"/>
    <n v="47"/>
    <s v="[44-56]"/>
    <s v="Female"/>
    <s v="Croissant"/>
  </r>
  <r>
    <s v="C1658"/>
    <n v="26"/>
    <s v="[18-30]"/>
    <s v="Male"/>
    <s v="Muffin"/>
  </r>
  <r>
    <s v="C1659"/>
    <n v="47"/>
    <s v="[44-56]"/>
    <s v="Female"/>
    <s v="Iced Tea"/>
  </r>
  <r>
    <s v="C1660"/>
    <n v="60"/>
    <s v="[57 Above]"/>
    <s v="Female"/>
    <s v="Croissant"/>
  </r>
  <r>
    <s v="C1661"/>
    <n v="51"/>
    <s v="[44-56]"/>
    <s v="Male"/>
    <s v="Iced Tea"/>
  </r>
  <r>
    <s v="C1662"/>
    <n v="53"/>
    <s v="[44-56]"/>
    <s v="Female"/>
    <s v="Iced Tea"/>
  </r>
  <r>
    <s v="C1663"/>
    <n v="56"/>
    <s v="[44-56]"/>
    <s v="Female"/>
    <s v="Muffin"/>
  </r>
  <r>
    <s v="C1664"/>
    <n v="38"/>
    <s v="[31-43]"/>
    <s v="Female"/>
    <s v="Iced Tea"/>
  </r>
  <r>
    <s v="C1665"/>
    <n v="46"/>
    <s v="[44-56]"/>
    <s v="Male"/>
    <s v="Iced Tea"/>
  </r>
  <r>
    <s v="C1666"/>
    <n v="57"/>
    <s v="[57 Above]"/>
    <s v="Male"/>
    <s v="Sandwich"/>
  </r>
  <r>
    <s v="C1667"/>
    <n v="64"/>
    <s v="[57 Above]"/>
    <s v="Female"/>
    <s v="Cappuccino"/>
  </r>
  <r>
    <s v="C1668"/>
    <n v="50"/>
    <s v="[44-56]"/>
    <s v="Female"/>
    <s v="Muffin"/>
  </r>
  <r>
    <s v="C1669"/>
    <n v="45"/>
    <s v="[44-56]"/>
    <s v="Male"/>
    <s v="Cappuccino"/>
  </r>
  <r>
    <s v="C1670"/>
    <n v="53"/>
    <s v="[44-56]"/>
    <s v="Female"/>
    <s v="Iced Tea"/>
  </r>
  <r>
    <s v="C1671"/>
    <n v="46"/>
    <s v="[44-56]"/>
    <s v="Female"/>
    <s v="Muffin"/>
  </r>
  <r>
    <s v="C1672"/>
    <n v="28"/>
    <s v="[18-30]"/>
    <s v="Female"/>
    <s v="Cappuccino"/>
  </r>
  <r>
    <s v="C1673"/>
    <n v="65"/>
    <s v="[57 Above]"/>
    <s v="Female"/>
    <s v="Iced Tea"/>
  </r>
  <r>
    <s v="C1674"/>
    <n v="48"/>
    <s v="[44-56]"/>
    <s v="Female"/>
    <s v="Cappuccino"/>
  </r>
  <r>
    <s v="C1675"/>
    <n v="46"/>
    <s v="[44-56]"/>
    <s v="Female"/>
    <s v="Croissant"/>
  </r>
  <r>
    <s v="C1676"/>
    <n v="34"/>
    <s v="[31-43]"/>
    <s v="Male"/>
    <s v="Sandwich"/>
  </r>
  <r>
    <s v="C1677"/>
    <n v="33"/>
    <s v="[31-43]"/>
    <s v="Male"/>
    <s v="Latte"/>
  </r>
  <r>
    <s v="C1678"/>
    <n v="58"/>
    <s v="[57 Above]"/>
    <s v="Male"/>
    <s v="Iced Tea"/>
  </r>
  <r>
    <s v="C1679"/>
    <n v="35"/>
    <s v="[31-43]"/>
    <s v="Female"/>
    <s v="Croissant"/>
  </r>
  <r>
    <s v="C1680"/>
    <n v="51"/>
    <s v="[44-56]"/>
    <s v="Male"/>
    <s v="Muffin"/>
  </r>
  <r>
    <s v="C1681"/>
    <n v="49"/>
    <s v="[44-56]"/>
    <s v="Female"/>
    <s v="Muffin"/>
  </r>
  <r>
    <s v="C1682"/>
    <n v="58"/>
    <s v="[57 Above]"/>
    <s v="Female"/>
    <s v="Croissant"/>
  </r>
  <r>
    <s v="C1683"/>
    <n v="33"/>
    <s v="[31-43]"/>
    <s v="Male"/>
    <s v="Sandwich"/>
  </r>
  <r>
    <s v="C1684"/>
    <n v="35"/>
    <s v="[31-43]"/>
    <s v="Male"/>
    <s v="Muffin"/>
  </r>
  <r>
    <s v="C1685"/>
    <n v="46"/>
    <s v="[44-56]"/>
    <s v="Female"/>
    <s v="Sandwich"/>
  </r>
  <r>
    <s v="C1686"/>
    <n v="22"/>
    <s v="[18-30]"/>
    <s v="Male"/>
    <s v="Iced Tea"/>
  </r>
  <r>
    <s v="C1687"/>
    <n v="63"/>
    <s v="[57 Above]"/>
    <s v="Male"/>
    <s v="Iced Tea"/>
  </r>
  <r>
    <s v="C1688"/>
    <n v="36"/>
    <s v="[31-43]"/>
    <s v="Female"/>
    <s v="Croissant"/>
  </r>
  <r>
    <s v="C1689"/>
    <n v="33"/>
    <s v="[31-43]"/>
    <s v="Female"/>
    <s v="Croissant"/>
  </r>
  <r>
    <s v="C1690"/>
    <n v="35"/>
    <s v="[31-43]"/>
    <s v="Male"/>
    <s v="Sandwich"/>
  </r>
  <r>
    <s v="C1691"/>
    <n v="39"/>
    <s v="[31-43]"/>
    <s v="Female"/>
    <s v="Iced Tea"/>
  </r>
  <r>
    <s v="C1692"/>
    <n v="38"/>
    <s v="[31-43]"/>
    <s v="Male"/>
    <s v="Iced Tea"/>
  </r>
  <r>
    <s v="C1693"/>
    <n v="52"/>
    <s v="[44-56]"/>
    <s v="Male"/>
    <s v="Croissant"/>
  </r>
  <r>
    <s v="C1694"/>
    <n v="23"/>
    <s v="[18-30]"/>
    <s v="Female"/>
    <s v="Muffin"/>
  </r>
  <r>
    <s v="C1695"/>
    <n v="26"/>
    <s v="[18-30]"/>
    <s v="Female"/>
    <s v="Latte"/>
  </r>
  <r>
    <s v="C1696"/>
    <n v="27"/>
    <s v="[18-30]"/>
    <s v="Male"/>
    <s v="Croissant"/>
  </r>
  <r>
    <s v="C1697"/>
    <n v="32"/>
    <s v="[31-43]"/>
    <s v="Female"/>
    <s v="Latte"/>
  </r>
  <r>
    <s v="C1698"/>
    <n v="42"/>
    <s v="[31-43]"/>
    <s v="Male"/>
    <s v="Iced Tea"/>
  </r>
  <r>
    <s v="C1699"/>
    <n v="62"/>
    <s v="[57 Above]"/>
    <s v="Female"/>
    <s v="Croissant"/>
  </r>
  <r>
    <s v="C1700"/>
    <n v="27"/>
    <s v="[18-30]"/>
    <s v="Female"/>
    <s v="Muffin"/>
  </r>
  <r>
    <s v="C1701"/>
    <n v="63"/>
    <s v="[57 Above]"/>
    <s v="Male"/>
    <s v="Muffin"/>
  </r>
  <r>
    <s v="C1702"/>
    <n v="31"/>
    <s v="[31-43]"/>
    <s v="Female"/>
    <s v="Sandwich"/>
  </r>
  <r>
    <s v="C1703"/>
    <n v="22"/>
    <s v="[18-30]"/>
    <s v="Male"/>
    <s v="Cappuccino"/>
  </r>
  <r>
    <s v="C1704"/>
    <n v="44"/>
    <s v="[44-56]"/>
    <s v="Female"/>
    <s v="Iced Tea"/>
  </r>
  <r>
    <s v="C1705"/>
    <n v="44"/>
    <s v="[44-56]"/>
    <s v="Male"/>
    <s v="Iced Tea"/>
  </r>
  <r>
    <s v="C1706"/>
    <n v="39"/>
    <s v="[31-43]"/>
    <s v="Male"/>
    <s v="Croissant"/>
  </r>
  <r>
    <s v="C1707"/>
    <n v="52"/>
    <s v="[44-56]"/>
    <s v="Female"/>
    <s v="Cappuccino"/>
  </r>
  <r>
    <s v="C1708"/>
    <n v="47"/>
    <s v="[44-56]"/>
    <s v="Male"/>
    <s v="Cappuccino"/>
  </r>
  <r>
    <s v="C1709"/>
    <n v="44"/>
    <s v="[44-56]"/>
    <s v="Female"/>
    <s v="Cappuccino"/>
  </r>
  <r>
    <s v="C1710"/>
    <n v="21"/>
    <s v="[18-30]"/>
    <s v="Male"/>
    <s v="Croissant"/>
  </r>
  <r>
    <s v="C1711"/>
    <n v="31"/>
    <s v="[31-43]"/>
    <s v="Male"/>
    <s v="Croissant"/>
  </r>
  <r>
    <s v="C1712"/>
    <n v="44"/>
    <s v="[44-56]"/>
    <s v="Male"/>
    <s v="Latte"/>
  </r>
  <r>
    <s v="C1713"/>
    <n v="42"/>
    <s v="[31-43]"/>
    <s v="Female"/>
    <s v="Latte"/>
  </r>
  <r>
    <s v="C1714"/>
    <n v="55"/>
    <s v="[44-56]"/>
    <s v="Female"/>
    <s v="Latte"/>
  </r>
  <r>
    <s v="C1715"/>
    <n v="62"/>
    <s v="[57 Above]"/>
    <s v="Male"/>
    <s v="Sandwich"/>
  </r>
  <r>
    <s v="C1716"/>
    <n v="19"/>
    <s v="[18-30]"/>
    <s v="Female"/>
    <s v="Iced Tea"/>
  </r>
  <r>
    <s v="C1717"/>
    <n v="54"/>
    <s v="[44-56]"/>
    <s v="Female"/>
    <s v="Latte"/>
  </r>
  <r>
    <s v="C1718"/>
    <n v="42"/>
    <s v="[31-43]"/>
    <s v="Male"/>
    <s v="Sandwich"/>
  </r>
  <r>
    <s v="C1719"/>
    <n v="48"/>
    <s v="[44-56]"/>
    <s v="Male"/>
    <s v="Sandwich"/>
  </r>
  <r>
    <s v="C1720"/>
    <n v="18"/>
    <s v="[18-30]"/>
    <s v="Male"/>
    <s v="Croissant"/>
  </r>
  <r>
    <s v="C1721"/>
    <n v="40"/>
    <s v="[31-43]"/>
    <s v="Female"/>
    <s v="Cappuccino"/>
  </r>
  <r>
    <s v="C1722"/>
    <n v="37"/>
    <s v="[31-43]"/>
    <s v="Male"/>
    <s v="Muffin"/>
  </r>
  <r>
    <s v="C1723"/>
    <n v="42"/>
    <s v="[31-43]"/>
    <s v="Male"/>
    <s v="Cappuccino"/>
  </r>
  <r>
    <s v="C1724"/>
    <n v="44"/>
    <s v="[44-56]"/>
    <s v="Female"/>
    <s v="Latte"/>
  </r>
  <r>
    <s v="C1725"/>
    <n v="52"/>
    <s v="[44-56]"/>
    <s v="Male"/>
    <s v="Muffin"/>
  </r>
  <r>
    <s v="C1726"/>
    <n v="65"/>
    <s v="[57 Above]"/>
    <s v="Female"/>
    <s v="Iced Tea"/>
  </r>
  <r>
    <s v="C1727"/>
    <n v="65"/>
    <s v="[57 Above]"/>
    <s v="Male"/>
    <s v="Muffin"/>
  </r>
  <r>
    <s v="C1728"/>
    <n v="52"/>
    <s v="[44-56]"/>
    <s v="Female"/>
    <s v="Muffin"/>
  </r>
  <r>
    <s v="C1729"/>
    <n v="56"/>
    <s v="[44-56]"/>
    <s v="Male"/>
    <s v="Iced Tea"/>
  </r>
  <r>
    <s v="C1730"/>
    <n v="32"/>
    <s v="[31-43]"/>
    <s v="Male"/>
    <s v="Iced Tea"/>
  </r>
  <r>
    <s v="C1731"/>
    <n v="49"/>
    <s v="[44-56]"/>
    <s v="Male"/>
    <s v="Sandwich"/>
  </r>
  <r>
    <s v="C1732"/>
    <n v="32"/>
    <s v="[31-43]"/>
    <s v="Female"/>
    <s v="Sandwich"/>
  </r>
  <r>
    <s v="C1733"/>
    <n v="35"/>
    <s v="[31-43]"/>
    <s v="Female"/>
    <s v="Sandwich"/>
  </r>
  <r>
    <s v="C1734"/>
    <n v="45"/>
    <s v="[44-56]"/>
    <s v="Male"/>
    <s v="Croissant"/>
  </r>
  <r>
    <s v="C1735"/>
    <n v="49"/>
    <s v="[44-56]"/>
    <s v="Male"/>
    <s v="Sandwich"/>
  </r>
  <r>
    <s v="C1736"/>
    <n v="19"/>
    <s v="[18-30]"/>
    <s v="Female"/>
    <s v="Iced Tea"/>
  </r>
  <r>
    <s v="C1737"/>
    <n v="42"/>
    <s v="[31-43]"/>
    <s v="Male"/>
    <s v="Muffin"/>
  </r>
  <r>
    <s v="C1738"/>
    <n v="39"/>
    <s v="[31-43]"/>
    <s v="Male"/>
    <s v="Iced Tea"/>
  </r>
  <r>
    <s v="C1739"/>
    <n v="60"/>
    <s v="[57 Above]"/>
    <s v="Male"/>
    <s v="Muffin"/>
  </r>
  <r>
    <s v="C1740"/>
    <n v="61"/>
    <s v="[57 Above]"/>
    <s v="Female"/>
    <s v="Cappuccino"/>
  </r>
  <r>
    <s v="C1741"/>
    <n v="43"/>
    <s v="[31-43]"/>
    <s v="Female"/>
    <s v="Iced Tea"/>
  </r>
  <r>
    <s v="C1742"/>
    <n v="64"/>
    <s v="[57 Above]"/>
    <s v="Male"/>
    <s v="Sandwich"/>
  </r>
  <r>
    <s v="C1743"/>
    <n v="28"/>
    <s v="[18-30]"/>
    <s v="Female"/>
    <s v="Sandwich"/>
  </r>
  <r>
    <s v="C1744"/>
    <n v="47"/>
    <s v="[44-56]"/>
    <s v="Male"/>
    <s v="Muffin"/>
  </r>
  <r>
    <s v="C1745"/>
    <n v="26"/>
    <s v="[18-30]"/>
    <s v="Female"/>
    <s v="Latte"/>
  </r>
  <r>
    <s v="C1746"/>
    <n v="57"/>
    <s v="[57 Above]"/>
    <s v="Male"/>
    <s v="Croissant"/>
  </r>
  <r>
    <s v="C1747"/>
    <n v="52"/>
    <s v="[44-56]"/>
    <s v="Male"/>
    <s v="Iced Tea"/>
  </r>
  <r>
    <s v="C1748"/>
    <n v="19"/>
    <s v="[18-30]"/>
    <s v="Female"/>
    <s v="Croissant"/>
  </r>
  <r>
    <s v="C1749"/>
    <n v="43"/>
    <s v="[31-43]"/>
    <s v="Male"/>
    <s v="Iced Tea"/>
  </r>
  <r>
    <s v="C1750"/>
    <n v="55"/>
    <s v="[44-56]"/>
    <s v="Male"/>
    <s v="Cappuccino"/>
  </r>
  <r>
    <s v="C1751"/>
    <n v="54"/>
    <s v="[44-56]"/>
    <s v="Female"/>
    <s v="Cappuccino"/>
  </r>
  <r>
    <s v="C1752"/>
    <n v="60"/>
    <s v="[57 Above]"/>
    <s v="Female"/>
    <s v="Muffin"/>
  </r>
  <r>
    <s v="C1753"/>
    <n v="19"/>
    <s v="[18-30]"/>
    <s v="Male"/>
    <s v="Croissant"/>
  </r>
  <r>
    <s v="C1754"/>
    <n v="23"/>
    <s v="[18-30]"/>
    <s v="Female"/>
    <s v="Sandwich"/>
  </r>
  <r>
    <s v="C1755"/>
    <n v="59"/>
    <s v="[57 Above]"/>
    <s v="Female"/>
    <s v="Latte"/>
  </r>
  <r>
    <s v="C1756"/>
    <n v="45"/>
    <s v="[44-56]"/>
    <s v="Female"/>
    <s v="Iced Tea"/>
  </r>
  <r>
    <s v="C1757"/>
    <n v="26"/>
    <s v="[18-30]"/>
    <s v="Male"/>
    <s v="Iced Tea"/>
  </r>
  <r>
    <s v="C1758"/>
    <n v="47"/>
    <s v="[44-56]"/>
    <s v="Female"/>
    <s v="Muffin"/>
  </r>
  <r>
    <s v="C1759"/>
    <n v="29"/>
    <s v="[18-30]"/>
    <s v="Male"/>
    <s v="Latte"/>
  </r>
  <r>
    <s v="C1760"/>
    <n v="21"/>
    <s v="[18-30]"/>
    <s v="Female"/>
    <s v="Croissant"/>
  </r>
  <r>
    <s v="C1761"/>
    <n v="34"/>
    <s v="[31-43]"/>
    <s v="Male"/>
    <s v="Croissant"/>
  </r>
  <r>
    <s v="C1762"/>
    <n v="42"/>
    <s v="[31-43]"/>
    <s v="Male"/>
    <s v="Muffin"/>
  </r>
  <r>
    <s v="C1763"/>
    <n v="38"/>
    <s v="[31-43]"/>
    <s v="Female"/>
    <s v="Iced Tea"/>
  </r>
  <r>
    <s v="C1764"/>
    <n v="31"/>
    <s v="[31-43]"/>
    <s v="Male"/>
    <s v="Cappuccino"/>
  </r>
  <r>
    <s v="C1765"/>
    <n v="47"/>
    <s v="[44-56]"/>
    <s v="Male"/>
    <s v="Latte"/>
  </r>
  <r>
    <s v="C1766"/>
    <n v="38"/>
    <s v="[31-43]"/>
    <s v="Female"/>
    <s v="Iced Tea"/>
  </r>
  <r>
    <s v="C1767"/>
    <n v="39"/>
    <s v="[31-43]"/>
    <s v="Female"/>
    <s v="Cappuccino"/>
  </r>
  <r>
    <s v="C1768"/>
    <n v="42"/>
    <s v="[31-43]"/>
    <s v="Male"/>
    <s v="Croissant"/>
  </r>
  <r>
    <s v="C1769"/>
    <n v="35"/>
    <s v="[31-43]"/>
    <s v="Female"/>
    <s v="Cappuccino"/>
  </r>
  <r>
    <s v="C1770"/>
    <n v="44"/>
    <s v="[44-56]"/>
    <s v="Female"/>
    <s v="Muffin"/>
  </r>
  <r>
    <s v="C1771"/>
    <n v="34"/>
    <s v="[31-43]"/>
    <s v="Male"/>
    <s v="Sandwich"/>
  </r>
  <r>
    <s v="C1772"/>
    <n v="23"/>
    <s v="[18-30]"/>
    <s v="Male"/>
    <s v="Iced Tea"/>
  </r>
  <r>
    <s v="C1773"/>
    <n v="48"/>
    <s v="[44-56]"/>
    <s v="Male"/>
    <s v="Latte"/>
  </r>
  <r>
    <s v="C1774"/>
    <n v="19"/>
    <s v="[18-30]"/>
    <s v="Female"/>
    <s v="Cappuccino"/>
  </r>
  <r>
    <s v="C1775"/>
    <n v="65"/>
    <s v="[57 Above]"/>
    <s v="Male"/>
    <s v="Croissant"/>
  </r>
  <r>
    <s v="C1776"/>
    <n v="52"/>
    <s v="[44-56]"/>
    <s v="Female"/>
    <s v="Cappuccino"/>
  </r>
  <r>
    <s v="C1777"/>
    <n v="21"/>
    <s v="[18-30]"/>
    <s v="Male"/>
    <s v="Croissant"/>
  </r>
  <r>
    <s v="C1778"/>
    <n v="40"/>
    <s v="[31-43]"/>
    <s v="Male"/>
    <s v="Sandwich"/>
  </r>
  <r>
    <s v="C1779"/>
    <n v="32"/>
    <s v="[31-43]"/>
    <s v="Male"/>
    <s v="Muffin"/>
  </r>
  <r>
    <s v="C1780"/>
    <n v="59"/>
    <s v="[57 Above]"/>
    <s v="Male"/>
    <s v="Croissant"/>
  </r>
  <r>
    <s v="C1781"/>
    <n v="22"/>
    <s v="[18-30]"/>
    <s v="Female"/>
    <s v="Latte"/>
  </r>
  <r>
    <s v="C1782"/>
    <n v="59"/>
    <s v="[57 Above]"/>
    <s v="Female"/>
    <s v="Sandwich"/>
  </r>
  <r>
    <s v="C1783"/>
    <n v="20"/>
    <s v="[18-30]"/>
    <s v="Female"/>
    <s v="Muffin"/>
  </r>
  <r>
    <s v="C1784"/>
    <n v="19"/>
    <s v="[18-30]"/>
    <s v="Female"/>
    <s v="Cappuccino"/>
  </r>
  <r>
    <s v="C1785"/>
    <n v="33"/>
    <s v="[31-43]"/>
    <s v="Female"/>
    <s v="Muffin"/>
  </r>
  <r>
    <s v="C1786"/>
    <n v="30"/>
    <s v="[18-30]"/>
    <s v="Male"/>
    <s v="Muffin"/>
  </r>
  <r>
    <s v="C1787"/>
    <n v="19"/>
    <s v="[18-30]"/>
    <s v="Male"/>
    <s v="Iced Tea"/>
  </r>
  <r>
    <s v="C1788"/>
    <n v="57"/>
    <s v="[57 Above]"/>
    <s v="Female"/>
    <s v="Croissant"/>
  </r>
  <r>
    <s v="C1789"/>
    <n v="27"/>
    <s v="[18-30]"/>
    <s v="Female"/>
    <s v="Muffin"/>
  </r>
  <r>
    <s v="C1790"/>
    <n v="33"/>
    <s v="[31-43]"/>
    <s v="Male"/>
    <s v="Latte"/>
  </r>
  <r>
    <s v="C1791"/>
    <n v="26"/>
    <s v="[18-30]"/>
    <s v="Female"/>
    <s v="Iced Tea"/>
  </r>
  <r>
    <s v="C1792"/>
    <n v="48"/>
    <s v="[44-56]"/>
    <s v="Female"/>
    <s v="Iced Tea"/>
  </r>
  <r>
    <s v="C1793"/>
    <n v="60"/>
    <s v="[57 Above]"/>
    <s v="Male"/>
    <s v="Sandwich"/>
  </r>
  <r>
    <s v="C1794"/>
    <n v="25"/>
    <s v="[18-30]"/>
    <s v="Female"/>
    <s v="Cappuccino"/>
  </r>
  <r>
    <s v="C1795"/>
    <n v="54"/>
    <s v="[44-56]"/>
    <s v="Female"/>
    <s v="Iced Tea"/>
  </r>
  <r>
    <s v="C1796"/>
    <n v="31"/>
    <s v="[31-43]"/>
    <s v="Female"/>
    <s v="Latte"/>
  </r>
  <r>
    <s v="C1797"/>
    <n v="47"/>
    <s v="[44-56]"/>
    <s v="Female"/>
    <s v="Croissant"/>
  </r>
  <r>
    <s v="C1798"/>
    <n v="62"/>
    <s v="[57 Above]"/>
    <s v="Female"/>
    <s v="Croissant"/>
  </r>
  <r>
    <s v="C1799"/>
    <n v="34"/>
    <s v="[31-43]"/>
    <s v="Female"/>
    <s v="Croissant"/>
  </r>
  <r>
    <s v="C1800"/>
    <n v="41"/>
    <s v="[31-43]"/>
    <s v="Male"/>
    <s v="Sandwich"/>
  </r>
  <r>
    <s v="C1801"/>
    <n v="28"/>
    <s v="[18-30]"/>
    <s v="Female"/>
    <s v="Latte"/>
  </r>
  <r>
    <s v="C1802"/>
    <n v="56"/>
    <s v="[44-56]"/>
    <s v="Female"/>
    <s v="Iced Tea"/>
  </r>
  <r>
    <s v="C1803"/>
    <n v="56"/>
    <s v="[44-56]"/>
    <s v="Female"/>
    <s v="Muffin"/>
  </r>
  <r>
    <s v="C1804"/>
    <n v="65"/>
    <s v="[57 Above]"/>
    <s v="Female"/>
    <s v="Latte"/>
  </r>
  <r>
    <s v="C1805"/>
    <n v="63"/>
    <s v="[57 Above]"/>
    <s v="Male"/>
    <s v="Sandwich"/>
  </r>
  <r>
    <s v="C1806"/>
    <n v="25"/>
    <s v="[18-30]"/>
    <s v="Female"/>
    <s v="Sandwich"/>
  </r>
  <r>
    <s v="C1807"/>
    <n v="28"/>
    <s v="[18-30]"/>
    <s v="Male"/>
    <s v="Cappuccino"/>
  </r>
  <r>
    <s v="C1808"/>
    <n v="37"/>
    <s v="[31-43]"/>
    <s v="Female"/>
    <s v="Latte"/>
  </r>
  <r>
    <s v="C1809"/>
    <n v="24"/>
    <s v="[18-30]"/>
    <s v="Male"/>
    <s v="Croissant"/>
  </r>
  <r>
    <s v="C1810"/>
    <n v="55"/>
    <s v="[44-56]"/>
    <s v="Female"/>
    <s v="Sandwich"/>
  </r>
  <r>
    <s v="C1811"/>
    <n v="19"/>
    <s v="[18-30]"/>
    <s v="Female"/>
    <s v="Sandwich"/>
  </r>
  <r>
    <s v="C1812"/>
    <n v="37"/>
    <s v="[31-43]"/>
    <s v="Male"/>
    <s v="Cappuccino"/>
  </r>
  <r>
    <s v="C1813"/>
    <n v="54"/>
    <s v="[44-56]"/>
    <s v="Male"/>
    <s v="Muffin"/>
  </r>
  <r>
    <s v="C1814"/>
    <n v="61"/>
    <s v="[57 Above]"/>
    <s v="Female"/>
    <s v="Croissant"/>
  </r>
  <r>
    <s v="C1815"/>
    <n v="42"/>
    <s v="[31-43]"/>
    <s v="Female"/>
    <s v="Muffin"/>
  </r>
  <r>
    <s v="C1816"/>
    <n v="43"/>
    <s v="[31-43]"/>
    <s v="Female"/>
    <s v="Sandwich"/>
  </r>
  <r>
    <s v="C1817"/>
    <n v="63"/>
    <s v="[57 Above]"/>
    <s v="Female"/>
    <s v="Iced Tea"/>
  </r>
  <r>
    <s v="C1818"/>
    <n v="30"/>
    <s v="[18-30]"/>
    <s v="Female"/>
    <s v="Croissant"/>
  </r>
  <r>
    <s v="C1819"/>
    <n v="22"/>
    <s v="[18-30]"/>
    <s v="Male"/>
    <s v="Latte"/>
  </r>
  <r>
    <s v="C1820"/>
    <n v="55"/>
    <s v="[44-56]"/>
    <s v="Female"/>
    <s v="Cappuccino"/>
  </r>
  <r>
    <s v="C1821"/>
    <n v="62"/>
    <s v="[57 Above]"/>
    <s v="Female"/>
    <s v="Muffin"/>
  </r>
  <r>
    <s v="C1822"/>
    <n v="58"/>
    <s v="[57 Above]"/>
    <s v="Female"/>
    <s v="Iced Tea"/>
  </r>
  <r>
    <s v="C1823"/>
    <n v="33"/>
    <s v="[31-43]"/>
    <s v="Male"/>
    <s v="Iced Tea"/>
  </r>
  <r>
    <s v="C1824"/>
    <n v="24"/>
    <s v="[18-30]"/>
    <s v="Female"/>
    <s v="Latte"/>
  </r>
  <r>
    <s v="C1825"/>
    <n v="62"/>
    <s v="[57 Above]"/>
    <s v="Female"/>
    <s v="Cappuccino"/>
  </r>
  <r>
    <s v="C1826"/>
    <n v="37"/>
    <s v="[31-43]"/>
    <s v="Female"/>
    <s v="Sandwich"/>
  </r>
  <r>
    <s v="C1827"/>
    <n v="61"/>
    <s v="[57 Above]"/>
    <s v="Male"/>
    <s v="Muffin"/>
  </r>
  <r>
    <s v="C1828"/>
    <n v="56"/>
    <s v="[44-56]"/>
    <s v="Male"/>
    <s v="Muffin"/>
  </r>
  <r>
    <s v="C1829"/>
    <n v="25"/>
    <s v="[18-30]"/>
    <s v="Female"/>
    <s v="Cappuccino"/>
  </r>
  <r>
    <s v="C1830"/>
    <n v="54"/>
    <s v="[44-56]"/>
    <s v="Female"/>
    <s v="Muffin"/>
  </r>
  <r>
    <s v="C1831"/>
    <n v="20"/>
    <s v="[18-30]"/>
    <s v="Male"/>
    <s v="Sandwich"/>
  </r>
  <r>
    <s v="C1832"/>
    <n v="40"/>
    <s v="[31-43]"/>
    <s v="Male"/>
    <s v="Latte"/>
  </r>
  <r>
    <s v="C1833"/>
    <n v="52"/>
    <s v="[44-56]"/>
    <s v="Male"/>
    <s v="Latte"/>
  </r>
  <r>
    <s v="C1834"/>
    <n v="45"/>
    <s v="[44-56]"/>
    <s v="Female"/>
    <s v="Iced Tea"/>
  </r>
  <r>
    <s v="C1835"/>
    <n v="60"/>
    <s v="[57 Above]"/>
    <s v="Male"/>
    <s v="Iced Tea"/>
  </r>
  <r>
    <s v="C1836"/>
    <n v="41"/>
    <s v="[31-43]"/>
    <s v="Male"/>
    <s v="Iced Tea"/>
  </r>
  <r>
    <s v="C1837"/>
    <n v="22"/>
    <s v="[18-30]"/>
    <s v="Male"/>
    <s v="Latte"/>
  </r>
  <r>
    <s v="C1838"/>
    <n v="50"/>
    <s v="[44-56]"/>
    <s v="Male"/>
    <s v="Sandwich"/>
  </r>
  <r>
    <s v="C1839"/>
    <n v="59"/>
    <s v="[57 Above]"/>
    <s v="Female"/>
    <s v="Latte"/>
  </r>
  <r>
    <s v="C1840"/>
    <n v="39"/>
    <s v="[31-43]"/>
    <s v="Female"/>
    <s v="Latte"/>
  </r>
  <r>
    <s v="C1841"/>
    <n v="18"/>
    <s v="[18-30]"/>
    <s v="Female"/>
    <s v="Iced Tea"/>
  </r>
  <r>
    <s v="C1842"/>
    <n v="44"/>
    <s v="[44-56]"/>
    <s v="Male"/>
    <s v="Cappuccino"/>
  </r>
  <r>
    <s v="C1843"/>
    <n v="49"/>
    <s v="[44-56]"/>
    <s v="Male"/>
    <s v="Iced Tea"/>
  </r>
  <r>
    <s v="C1844"/>
    <n v="24"/>
    <s v="[18-30]"/>
    <s v="Female"/>
    <s v="Cappuccino"/>
  </r>
  <r>
    <s v="C1845"/>
    <n v="45"/>
    <s v="[44-56]"/>
    <s v="Female"/>
    <s v="Sandwich"/>
  </r>
  <r>
    <s v="C1846"/>
    <n v="41"/>
    <s v="[31-43]"/>
    <s v="Female"/>
    <s v="Sandwich"/>
  </r>
  <r>
    <s v="C1847"/>
    <n v="58"/>
    <s v="[57 Above]"/>
    <s v="Female"/>
    <s v="Croissant"/>
  </r>
  <r>
    <s v="C1848"/>
    <n v="47"/>
    <s v="[44-56]"/>
    <s v="Male"/>
    <s v="Croissant"/>
  </r>
  <r>
    <s v="C1849"/>
    <n v="63"/>
    <s v="[57 Above]"/>
    <s v="Male"/>
    <s v="Croissant"/>
  </r>
  <r>
    <s v="C1850"/>
    <n v="27"/>
    <s v="[18-30]"/>
    <s v="Female"/>
    <s v="Sandwich"/>
  </r>
  <r>
    <s v="C1851"/>
    <n v="45"/>
    <s v="[44-56]"/>
    <s v="Female"/>
    <s v="Iced Tea"/>
  </r>
  <r>
    <s v="C1852"/>
    <n v="29"/>
    <s v="[18-30]"/>
    <s v="Female"/>
    <s v="Iced Tea"/>
  </r>
  <r>
    <s v="C1853"/>
    <n v="64"/>
    <s v="[57 Above]"/>
    <s v="Female"/>
    <s v="Iced Tea"/>
  </r>
  <r>
    <s v="C1854"/>
    <n v="51"/>
    <s v="[44-56]"/>
    <s v="Male"/>
    <s v="Latte"/>
  </r>
  <r>
    <s v="C1855"/>
    <n v="59"/>
    <s v="[57 Above]"/>
    <s v="Male"/>
    <s v="Croissant"/>
  </r>
  <r>
    <s v="C1856"/>
    <n v="35"/>
    <s v="[31-43]"/>
    <s v="Male"/>
    <s v="Iced Tea"/>
  </r>
  <r>
    <s v="C1857"/>
    <n v="57"/>
    <s v="[57 Above]"/>
    <s v="Male"/>
    <s v="Croissant"/>
  </r>
  <r>
    <s v="C1858"/>
    <n v="52"/>
    <s v="[44-56]"/>
    <s v="Female"/>
    <s v="Croissant"/>
  </r>
  <r>
    <s v="C1859"/>
    <n v="48"/>
    <s v="[44-56]"/>
    <s v="Female"/>
    <s v="Latte"/>
  </r>
  <r>
    <s v="C1860"/>
    <n v="47"/>
    <s v="[44-56]"/>
    <s v="Male"/>
    <s v="Sandwich"/>
  </r>
  <r>
    <s v="C1861"/>
    <n v="45"/>
    <s v="[44-56]"/>
    <s v="Female"/>
    <s v="Iced Tea"/>
  </r>
  <r>
    <s v="C1862"/>
    <n v="64"/>
    <s v="[57 Above]"/>
    <s v="Female"/>
    <s v="Latte"/>
  </r>
  <r>
    <s v="C1863"/>
    <n v="55"/>
    <s v="[44-56]"/>
    <s v="Female"/>
    <s v="Sandwich"/>
  </r>
  <r>
    <s v="C1864"/>
    <n v="35"/>
    <s v="[31-43]"/>
    <s v="Male"/>
    <s v="Sandwich"/>
  </r>
  <r>
    <s v="C1865"/>
    <n v="38"/>
    <s v="[31-43]"/>
    <s v="Female"/>
    <s v="Iced Tea"/>
  </r>
  <r>
    <s v="C1866"/>
    <n v="33"/>
    <s v="[31-43]"/>
    <s v="Female"/>
    <s v="Muffin"/>
  </r>
  <r>
    <s v="C1867"/>
    <n v="23"/>
    <s v="[18-30]"/>
    <s v="Male"/>
    <s v="Croissant"/>
  </r>
  <r>
    <s v="C1868"/>
    <n v="35"/>
    <s v="[31-43]"/>
    <s v="Male"/>
    <s v="Cappuccino"/>
  </r>
  <r>
    <s v="C1869"/>
    <n v="46"/>
    <s v="[44-56]"/>
    <s v="Male"/>
    <s v="Croissant"/>
  </r>
  <r>
    <s v="C1870"/>
    <n v="33"/>
    <s v="[31-43]"/>
    <s v="Male"/>
    <s v="Croissant"/>
  </r>
  <r>
    <s v="C1871"/>
    <n v="47"/>
    <s v="[44-56]"/>
    <s v="Female"/>
    <s v="Cappuccino"/>
  </r>
  <r>
    <s v="C1872"/>
    <n v="54"/>
    <s v="[44-56]"/>
    <s v="Male"/>
    <s v="Muffin"/>
  </r>
  <r>
    <s v="C1873"/>
    <n v="57"/>
    <s v="[57 Above]"/>
    <s v="Female"/>
    <s v="Sandwich"/>
  </r>
  <r>
    <s v="C1874"/>
    <n v="60"/>
    <s v="[57 Above]"/>
    <s v="Male"/>
    <s v="Cappuccino"/>
  </r>
  <r>
    <s v="C1875"/>
    <n v="42"/>
    <s v="[31-43]"/>
    <s v="Female"/>
    <s v="Cappuccino"/>
  </r>
  <r>
    <s v="C1876"/>
    <n v="39"/>
    <s v="[31-43]"/>
    <s v="Female"/>
    <s v="Latte"/>
  </r>
  <r>
    <s v="C1877"/>
    <n v="19"/>
    <s v="[18-30]"/>
    <s v="Male"/>
    <s v="Latte"/>
  </r>
  <r>
    <s v="C1878"/>
    <n v="49"/>
    <s v="[44-56]"/>
    <s v="Female"/>
    <s v="Latte"/>
  </r>
  <r>
    <s v="C1879"/>
    <n v="38"/>
    <s v="[31-43]"/>
    <s v="Female"/>
    <s v="Sandwich"/>
  </r>
  <r>
    <s v="C1880"/>
    <n v="29"/>
    <s v="[18-30]"/>
    <s v="Male"/>
    <s v="Cappuccino"/>
  </r>
  <r>
    <s v="C1881"/>
    <n v="49"/>
    <s v="[44-56]"/>
    <s v="Male"/>
    <s v="Iced Tea"/>
  </r>
  <r>
    <s v="C1882"/>
    <n v="31"/>
    <s v="[31-43]"/>
    <s v="Female"/>
    <s v="Cappuccino"/>
  </r>
  <r>
    <s v="C1883"/>
    <n v="40"/>
    <s v="[31-43]"/>
    <s v="Male"/>
    <s v="Sandwich"/>
  </r>
  <r>
    <s v="C1884"/>
    <n v="34"/>
    <s v="[31-43]"/>
    <s v="Male"/>
    <s v="Latte"/>
  </r>
  <r>
    <s v="C1885"/>
    <n v="39"/>
    <s v="[31-43]"/>
    <s v="Male"/>
    <s v="Sandwich"/>
  </r>
  <r>
    <s v="C1886"/>
    <n v="35"/>
    <s v="[31-43]"/>
    <s v="Male"/>
    <s v="Latte"/>
  </r>
  <r>
    <s v="C1887"/>
    <n v="56"/>
    <s v="[44-56]"/>
    <s v="Male"/>
    <s v="Sandwich"/>
  </r>
  <r>
    <s v="C1888"/>
    <n v="62"/>
    <s v="[57 Above]"/>
    <s v="Female"/>
    <s v="Iced Tea"/>
  </r>
  <r>
    <s v="C1889"/>
    <n v="35"/>
    <s v="[31-43]"/>
    <s v="Male"/>
    <s v="Latte"/>
  </r>
  <r>
    <s v="C1890"/>
    <n v="53"/>
    <s v="[44-56]"/>
    <s v="Female"/>
    <s v="Latte"/>
  </r>
  <r>
    <s v="C1891"/>
    <n v="18"/>
    <s v="[18-30]"/>
    <s v="Female"/>
    <s v="Cappuccino"/>
  </r>
  <r>
    <s v="C1892"/>
    <n v="51"/>
    <s v="[44-56]"/>
    <s v="Female"/>
    <s v="Muffin"/>
  </r>
  <r>
    <s v="C1893"/>
    <n v="30"/>
    <s v="[18-30]"/>
    <s v="Male"/>
    <s v="Muffin"/>
  </r>
  <r>
    <s v="C1894"/>
    <n v="23"/>
    <s v="[18-30]"/>
    <s v="Male"/>
    <s v="Sandwich"/>
  </r>
  <r>
    <s v="C1895"/>
    <n v="33"/>
    <s v="[31-43]"/>
    <s v="Male"/>
    <s v="Croissant"/>
  </r>
  <r>
    <s v="C1896"/>
    <n v="64"/>
    <s v="[57 Above]"/>
    <s v="Female"/>
    <s v="Croissant"/>
  </r>
  <r>
    <s v="C1897"/>
    <n v="44"/>
    <s v="[44-56]"/>
    <s v="Female"/>
    <s v="Cappuccino"/>
  </r>
  <r>
    <s v="C1898"/>
    <n v="49"/>
    <s v="[44-56]"/>
    <s v="Female"/>
    <s v="Sandwich"/>
  </r>
  <r>
    <s v="C1899"/>
    <n v="53"/>
    <s v="[44-56]"/>
    <s v="Female"/>
    <s v="Iced Tea"/>
  </r>
  <r>
    <s v="C1900"/>
    <n v="33"/>
    <s v="[31-43]"/>
    <s v="Female"/>
    <s v="Cappuccino"/>
  </r>
  <r>
    <s v="C1901"/>
    <n v="62"/>
    <s v="[57 Above]"/>
    <s v="Male"/>
    <s v="Latte"/>
  </r>
  <r>
    <s v="C1902"/>
    <n v="48"/>
    <s v="[44-56]"/>
    <s v="Male"/>
    <s v="Iced Tea"/>
  </r>
  <r>
    <s v="C1903"/>
    <n v="59"/>
    <s v="[57 Above]"/>
    <s v="Female"/>
    <s v="Sandwich"/>
  </r>
  <r>
    <s v="C1904"/>
    <n v="63"/>
    <s v="[57 Above]"/>
    <s v="Male"/>
    <s v="Latte"/>
  </r>
  <r>
    <s v="C1905"/>
    <n v="49"/>
    <s v="[44-56]"/>
    <s v="Female"/>
    <s v="Croissant"/>
  </r>
  <r>
    <s v="C1906"/>
    <n v="46"/>
    <s v="[44-56]"/>
    <s v="Female"/>
    <s v="Sandwich"/>
  </r>
  <r>
    <s v="C1907"/>
    <n v="19"/>
    <s v="[18-30]"/>
    <s v="Female"/>
    <s v="Latte"/>
  </r>
  <r>
    <s v="C1908"/>
    <n v="23"/>
    <s v="[18-30]"/>
    <s v="Male"/>
    <s v="Sandwich"/>
  </r>
  <r>
    <s v="C1909"/>
    <n v="36"/>
    <s v="[31-43]"/>
    <s v="Male"/>
    <s v="Latte"/>
  </r>
  <r>
    <s v="C1910"/>
    <n v="32"/>
    <s v="[31-43]"/>
    <s v="Male"/>
    <s v="Sandwich"/>
  </r>
  <r>
    <s v="C1911"/>
    <n v="43"/>
    <s v="[31-43]"/>
    <s v="Female"/>
    <s v="Muffin"/>
  </r>
  <r>
    <s v="C1912"/>
    <n v="62"/>
    <s v="[57 Above]"/>
    <s v="Male"/>
    <s v="Croissant"/>
  </r>
  <r>
    <s v="C1913"/>
    <n v="33"/>
    <s v="[31-43]"/>
    <s v="Male"/>
    <s v="Cappuccino"/>
  </r>
  <r>
    <s v="C1914"/>
    <n v="37"/>
    <s v="[31-43]"/>
    <s v="Male"/>
    <s v="Latte"/>
  </r>
  <r>
    <s v="C1915"/>
    <n v="60"/>
    <s v="[57 Above]"/>
    <s v="Female"/>
    <s v="Latte"/>
  </r>
  <r>
    <s v="C1916"/>
    <n v="55"/>
    <s v="[44-56]"/>
    <s v="Male"/>
    <s v="Croissant"/>
  </r>
  <r>
    <s v="C1917"/>
    <n v="41"/>
    <s v="[31-43]"/>
    <s v="Male"/>
    <s v="Muffin"/>
  </r>
  <r>
    <s v="C1918"/>
    <n v="48"/>
    <s v="[44-56]"/>
    <s v="Female"/>
    <s v="Cappuccino"/>
  </r>
  <r>
    <s v="C1919"/>
    <n v="53"/>
    <s v="[44-56]"/>
    <s v="Male"/>
    <s v="Sandwich"/>
  </r>
  <r>
    <s v="C1920"/>
    <n v="51"/>
    <s v="[44-56]"/>
    <s v="Female"/>
    <s v="Latte"/>
  </r>
  <r>
    <s v="C1921"/>
    <n v="40"/>
    <s v="[31-43]"/>
    <s v="Female"/>
    <s v="Cappuccino"/>
  </r>
  <r>
    <s v="C1922"/>
    <n v="45"/>
    <s v="[44-56]"/>
    <s v="Male"/>
    <s v="Sandwich"/>
  </r>
  <r>
    <s v="C1923"/>
    <n v="65"/>
    <s v="[57 Above]"/>
    <s v="Female"/>
    <s v="Latte"/>
  </r>
  <r>
    <s v="C1924"/>
    <n v="53"/>
    <s v="[44-56]"/>
    <s v="Male"/>
    <s v="Latte"/>
  </r>
  <r>
    <s v="C1925"/>
    <n v="39"/>
    <s v="[31-43]"/>
    <s v="Female"/>
    <s v="Muffin"/>
  </r>
  <r>
    <s v="C1926"/>
    <n v="40"/>
    <s v="[31-43]"/>
    <s v="Male"/>
    <s v="Muffin"/>
  </r>
  <r>
    <s v="C1927"/>
    <n v="62"/>
    <s v="[57 Above]"/>
    <s v="Female"/>
    <s v="Muffin"/>
  </r>
  <r>
    <s v="C1928"/>
    <n v="47"/>
    <s v="[44-56]"/>
    <s v="Male"/>
    <s v="Sandwich"/>
  </r>
  <r>
    <s v="C1929"/>
    <n v="35"/>
    <s v="[31-43]"/>
    <s v="Male"/>
    <s v="Croissant"/>
  </r>
  <r>
    <s v="C1930"/>
    <n v="37"/>
    <s v="[31-43]"/>
    <s v="Male"/>
    <s v="Cappuccino"/>
  </r>
  <r>
    <s v="C1931"/>
    <n v="34"/>
    <s v="[31-43]"/>
    <s v="Male"/>
    <s v="Latte"/>
  </r>
  <r>
    <s v="C1932"/>
    <n v="32"/>
    <s v="[31-43]"/>
    <s v="Female"/>
    <s v="Sandwich"/>
  </r>
  <r>
    <s v="C1933"/>
    <n v="25"/>
    <s v="[18-30]"/>
    <s v="Male"/>
    <s v="Latte"/>
  </r>
  <r>
    <s v="C1934"/>
    <n v="64"/>
    <s v="[57 Above]"/>
    <s v="Male"/>
    <s v="Sandwich"/>
  </r>
  <r>
    <s v="C1935"/>
    <n v="30"/>
    <s v="[18-30]"/>
    <s v="Male"/>
    <s v="Latte"/>
  </r>
  <r>
    <s v="C1936"/>
    <n v="38"/>
    <s v="[31-43]"/>
    <s v="Male"/>
    <s v="Iced Tea"/>
  </r>
  <r>
    <s v="C1937"/>
    <n v="25"/>
    <s v="[18-30]"/>
    <s v="Female"/>
    <s v="Croissant"/>
  </r>
  <r>
    <s v="C1938"/>
    <n v="65"/>
    <s v="[57 Above]"/>
    <s v="Male"/>
    <s v="Cappuccino"/>
  </r>
  <r>
    <s v="C1939"/>
    <n v="52"/>
    <s v="[44-56]"/>
    <s v="Female"/>
    <s v="Croissant"/>
  </r>
  <r>
    <s v="C1940"/>
    <n v="62"/>
    <s v="[57 Above]"/>
    <s v="Male"/>
    <s v="Croissant"/>
  </r>
  <r>
    <s v="C1941"/>
    <n v="29"/>
    <s v="[18-30]"/>
    <s v="Female"/>
    <s v="Cappuccino"/>
  </r>
  <r>
    <s v="C1942"/>
    <n v="30"/>
    <s v="[18-30]"/>
    <s v="Female"/>
    <s v="Muffin"/>
  </r>
  <r>
    <s v="C1943"/>
    <n v="31"/>
    <s v="[31-43]"/>
    <s v="Female"/>
    <s v="Croissant"/>
  </r>
  <r>
    <s v="C1944"/>
    <n v="65"/>
    <s v="[57 Above]"/>
    <s v="Female"/>
    <s v="Iced Tea"/>
  </r>
  <r>
    <s v="C1945"/>
    <n v="48"/>
    <s v="[44-56]"/>
    <s v="Male"/>
    <s v="Muffin"/>
  </r>
  <r>
    <s v="C1946"/>
    <n v="35"/>
    <s v="[31-43]"/>
    <s v="Female"/>
    <s v="Sandwich"/>
  </r>
  <r>
    <s v="C1947"/>
    <n v="64"/>
    <s v="[57 Above]"/>
    <s v="Female"/>
    <s v="Muffin"/>
  </r>
  <r>
    <s v="C1948"/>
    <n v="55"/>
    <s v="[44-56]"/>
    <s v="Female"/>
    <s v="Cappuccino"/>
  </r>
  <r>
    <s v="C1949"/>
    <n v="51"/>
    <s v="[44-56]"/>
    <s v="Male"/>
    <s v="Sandwich"/>
  </r>
  <r>
    <s v="C1950"/>
    <n v="56"/>
    <s v="[44-56]"/>
    <s v="Male"/>
    <s v="Latte"/>
  </r>
  <r>
    <s v="C1951"/>
    <n v="36"/>
    <s v="[31-43]"/>
    <s v="Male"/>
    <s v="Muffin"/>
  </r>
  <r>
    <s v="C1952"/>
    <n v="24"/>
    <s v="[18-30]"/>
    <s v="Female"/>
    <s v="Iced Tea"/>
  </r>
  <r>
    <s v="C1953"/>
    <n v="30"/>
    <s v="[18-30]"/>
    <s v="Female"/>
    <s v="Sandwich"/>
  </r>
  <r>
    <s v="C1954"/>
    <n v="36"/>
    <s v="[31-43]"/>
    <s v="Female"/>
    <s v="Muffin"/>
  </r>
  <r>
    <s v="C1955"/>
    <n v="32"/>
    <s v="[31-43]"/>
    <s v="Female"/>
    <s v="Sandwich"/>
  </r>
  <r>
    <s v="C1956"/>
    <n v="41"/>
    <s v="[31-43]"/>
    <s v="Male"/>
    <s v="Cappuccino"/>
  </r>
  <r>
    <s v="C1957"/>
    <n v="29"/>
    <s v="[18-30]"/>
    <s v="Female"/>
    <s v="Muffin"/>
  </r>
  <r>
    <s v="C1958"/>
    <n v="37"/>
    <s v="[31-43]"/>
    <s v="Male"/>
    <s v="Latte"/>
  </r>
  <r>
    <s v="C1959"/>
    <n v="18"/>
    <s v="[18-30]"/>
    <s v="Female"/>
    <s v="Cappuccino"/>
  </r>
  <r>
    <s v="C1960"/>
    <n v="63"/>
    <s v="[57 Above]"/>
    <s v="Female"/>
    <s v="Latte"/>
  </r>
  <r>
    <s v="C1961"/>
    <n v="52"/>
    <s v="[44-56]"/>
    <s v="Female"/>
    <s v="Muffin"/>
  </r>
  <r>
    <s v="C1962"/>
    <n v="26"/>
    <s v="[18-30]"/>
    <s v="Female"/>
    <s v="Cappuccino"/>
  </r>
  <r>
    <s v="C1963"/>
    <n v="35"/>
    <s v="[31-43]"/>
    <s v="Male"/>
    <s v="Muffin"/>
  </r>
  <r>
    <s v="C1964"/>
    <n v="20"/>
    <s v="[18-30]"/>
    <s v="Female"/>
    <s v="Sandwich"/>
  </r>
  <r>
    <s v="C1965"/>
    <n v="21"/>
    <s v="[18-30]"/>
    <s v="Male"/>
    <s v="Sandwich"/>
  </r>
  <r>
    <s v="C1966"/>
    <n v="53"/>
    <s v="[44-56]"/>
    <s v="Female"/>
    <s v="Iced Tea"/>
  </r>
  <r>
    <s v="C1967"/>
    <n v="36"/>
    <s v="[31-43]"/>
    <s v="Male"/>
    <s v="Sandwich"/>
  </r>
  <r>
    <s v="C1968"/>
    <n v="62"/>
    <s v="[57 Above]"/>
    <s v="Female"/>
    <s v="Croissant"/>
  </r>
  <r>
    <s v="C1969"/>
    <n v="26"/>
    <s v="[18-30]"/>
    <s v="Male"/>
    <s v="Sandwich"/>
  </r>
  <r>
    <s v="C1970"/>
    <n v="58"/>
    <s v="[57 Above]"/>
    <s v="Female"/>
    <s v="Croissant"/>
  </r>
  <r>
    <s v="C1971"/>
    <n v="49"/>
    <s v="[44-56]"/>
    <s v="Female"/>
    <s v="Sandwich"/>
  </r>
  <r>
    <s v="C1972"/>
    <n v="24"/>
    <s v="[18-30]"/>
    <s v="Male"/>
    <s v="Croissant"/>
  </r>
  <r>
    <s v="C1973"/>
    <n v="18"/>
    <s v="[18-30]"/>
    <s v="Male"/>
    <s v="Croissant"/>
  </r>
  <r>
    <s v="C1974"/>
    <n v="54"/>
    <s v="[44-56]"/>
    <s v="Male"/>
    <s v="Muffin"/>
  </r>
  <r>
    <s v="C1975"/>
    <n v="36"/>
    <s v="[31-43]"/>
    <s v="Male"/>
    <s v="Sandwich"/>
  </r>
  <r>
    <s v="C1976"/>
    <n v="48"/>
    <s v="[44-56]"/>
    <s v="Female"/>
    <s v="Croissant"/>
  </r>
  <r>
    <s v="C1977"/>
    <n v="48"/>
    <s v="[44-56]"/>
    <s v="Female"/>
    <s v="Iced Tea"/>
  </r>
  <r>
    <s v="C1978"/>
    <n v="46"/>
    <s v="[44-56]"/>
    <s v="Female"/>
    <s v="Latte"/>
  </r>
  <r>
    <s v="C1979"/>
    <n v="39"/>
    <s v="[31-43]"/>
    <s v="Male"/>
    <s v="Muffin"/>
  </r>
  <r>
    <s v="C1980"/>
    <n v="29"/>
    <s v="[18-30]"/>
    <s v="Male"/>
    <s v="Croissant"/>
  </r>
  <r>
    <s v="C1981"/>
    <n v="21"/>
    <s v="[18-30]"/>
    <s v="Female"/>
    <s v="Croissant"/>
  </r>
  <r>
    <s v="C1982"/>
    <n v="34"/>
    <s v="[31-43]"/>
    <s v="Female"/>
    <s v="Muffin"/>
  </r>
  <r>
    <s v="C1983"/>
    <n v="48"/>
    <s v="[44-56]"/>
    <s v="Male"/>
    <s v="Iced Tea"/>
  </r>
  <r>
    <s v="C1984"/>
    <n v="25"/>
    <s v="[18-30]"/>
    <s v="Male"/>
    <s v="Iced Tea"/>
  </r>
  <r>
    <s v="C1985"/>
    <n v="22"/>
    <s v="[18-30]"/>
    <s v="Female"/>
    <s v="Cappuccino"/>
  </r>
  <r>
    <s v="C1986"/>
    <n v="43"/>
    <s v="[31-43]"/>
    <s v="Female"/>
    <s v="Muffin"/>
  </r>
  <r>
    <s v="C1987"/>
    <n v="49"/>
    <s v="[44-56]"/>
    <s v="Female"/>
    <s v="Muffin"/>
  </r>
  <r>
    <s v="C1988"/>
    <n v="22"/>
    <s v="[18-30]"/>
    <s v="Female"/>
    <s v="Latte"/>
  </r>
  <r>
    <s v="C1989"/>
    <n v="54"/>
    <s v="[44-56]"/>
    <s v="Female"/>
    <s v="Cappuccino"/>
  </r>
  <r>
    <s v="C1990"/>
    <n v="58"/>
    <s v="[57 Above]"/>
    <s v="Male"/>
    <s v="Muffin"/>
  </r>
  <r>
    <s v="C1991"/>
    <n v="61"/>
    <s v="[57 Above]"/>
    <s v="Male"/>
    <s v="Croissant"/>
  </r>
  <r>
    <s v="C1992"/>
    <n v="21"/>
    <s v="[18-30]"/>
    <s v="Female"/>
    <s v="Iced Tea"/>
  </r>
  <r>
    <s v="C1993"/>
    <n v="27"/>
    <s v="[18-30]"/>
    <s v="Female"/>
    <s v="Croissant"/>
  </r>
  <r>
    <s v="C1994"/>
    <n v="27"/>
    <s v="[18-30]"/>
    <s v="Male"/>
    <s v="Muffin"/>
  </r>
  <r>
    <s v="C1995"/>
    <n v="54"/>
    <s v="[44-56]"/>
    <s v="Male"/>
    <s v="Muffin"/>
  </r>
  <r>
    <s v="C1996"/>
    <n v="37"/>
    <s v="[31-43]"/>
    <s v="Female"/>
    <s v="Muffin"/>
  </r>
  <r>
    <s v="C1997"/>
    <n v="23"/>
    <s v="[18-30]"/>
    <s v="Male"/>
    <s v="Sandwich"/>
  </r>
  <r>
    <s v="C1998"/>
    <n v="33"/>
    <s v="[31-43]"/>
    <s v="Male"/>
    <s v="Latte"/>
  </r>
  <r>
    <s v="C1999"/>
    <n v="25"/>
    <s v="[18-30]"/>
    <s v="Female"/>
    <s v="Sandwich"/>
  </r>
  <r>
    <s v="C1997"/>
    <n v="44"/>
    <s v="[44-56]"/>
    <s v="Female"/>
    <s v="Cappuccino"/>
  </r>
  <r>
    <s v="C1998"/>
    <n v="47"/>
    <s v="[44-56]"/>
    <s v="Male"/>
    <s v="Latte"/>
  </r>
  <r>
    <s v="C1999"/>
    <n v="36"/>
    <s v="[31-43]"/>
    <s v="Male"/>
    <s v="Croissant"/>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F1000"/>
    <s v="C1346"/>
    <s v="Negative"/>
    <s v="Could be better"/>
    <n v="2"/>
  </r>
  <r>
    <s v="F1001"/>
    <s v="C1607"/>
    <s v="Negative"/>
    <s v="Great product!"/>
    <n v="5"/>
  </r>
  <r>
    <s v="F1002"/>
    <s v="C1793"/>
    <s v="Positive"/>
    <s v="Could be better"/>
    <n v="4"/>
  </r>
  <r>
    <s v="F1003"/>
    <s v="C1520"/>
    <s v="Negative"/>
    <s v="Could be better"/>
    <n v="1"/>
  </r>
  <r>
    <s v="F1004"/>
    <s v="C1374"/>
    <s v="Positive"/>
    <s v="Could be better"/>
    <n v="3"/>
  </r>
  <r>
    <s v="F1005"/>
    <s v="C1817"/>
    <s v="Negative"/>
    <s v="Could be better"/>
    <n v="3"/>
  </r>
  <r>
    <s v="F1006"/>
    <s v="C1603"/>
    <s v="Neutral"/>
    <s v="Could be better"/>
    <n v="1"/>
  </r>
  <r>
    <s v="F1007"/>
    <s v="C1976"/>
    <s v="Negative"/>
    <s v="Great product!"/>
    <n v="1"/>
  </r>
  <r>
    <s v="F1008"/>
    <s v="C1371"/>
    <s v="Neutral"/>
    <s v="Could be better"/>
    <n v="3"/>
  </r>
  <r>
    <s v="F1009"/>
    <s v="C1389"/>
    <s v="Neutral"/>
    <s v="Could be better"/>
    <n v="1"/>
  </r>
  <r>
    <s v="F1010"/>
    <s v="C1388"/>
    <s v="Positive"/>
    <s v="Could be better"/>
    <n v="2"/>
  </r>
  <r>
    <s v="F1011"/>
    <s v="C1705"/>
    <s v="Negative"/>
    <s v="Could be better"/>
    <n v="2"/>
  </r>
  <r>
    <s v="F1012"/>
    <s v="C1230"/>
    <s v="Negative"/>
    <s v="Great product!"/>
    <n v="1"/>
  </r>
  <r>
    <s v="F1013"/>
    <s v="C1781"/>
    <s v="Negative"/>
    <s v="Great product!"/>
    <n v="2"/>
  </r>
  <r>
    <s v="F1014"/>
    <s v="C1370"/>
    <s v="Negative"/>
    <s v="Great product!"/>
    <n v="2"/>
  </r>
  <r>
    <s v="F1015"/>
    <s v="C1842"/>
    <s v="Neutral"/>
    <s v="Could be better"/>
    <n v="5"/>
  </r>
  <r>
    <s v="F1016"/>
    <s v="C1912"/>
    <s v="Negative"/>
    <s v="Could be better"/>
    <n v="2"/>
  </r>
  <r>
    <s v="F1017"/>
    <s v="C1699"/>
    <s v="Neutral"/>
    <s v="Could be better"/>
    <n v="2"/>
  </r>
  <r>
    <s v="F1018"/>
    <s v="C1110"/>
    <s v="Negative"/>
    <s v="Great product!"/>
    <n v="3"/>
  </r>
  <r>
    <s v="F1019"/>
    <s v="C1118"/>
    <s v="Positive"/>
    <s v="Great product!"/>
    <n v="4"/>
  </r>
  <r>
    <s v="F1020"/>
    <s v="C1452"/>
    <s v="Positive"/>
    <s v="Could be better"/>
    <n v="2"/>
  </r>
  <r>
    <s v="F1021"/>
    <s v="C1500"/>
    <s v="Neutral"/>
    <s v="Great product!"/>
    <n v="1"/>
  </r>
  <r>
    <s v="F1022"/>
    <s v="C1506"/>
    <s v="Neutral"/>
    <s v="Great product!"/>
    <n v="5"/>
  </r>
  <r>
    <s v="F1023"/>
    <s v="C1087"/>
    <s v="Negative"/>
    <s v="Great product!"/>
    <n v="5"/>
  </r>
  <r>
    <s v="F1024"/>
    <s v="C1051"/>
    <s v="Negative"/>
    <s v="Could be better"/>
    <n v="5"/>
  </r>
  <r>
    <s v="F1025"/>
    <s v="C1183"/>
    <s v="Neutral"/>
    <s v="Great product!"/>
    <n v="5"/>
  </r>
  <r>
    <s v="F1026"/>
    <s v="C1207"/>
    <s v="Negative"/>
    <s v="Could be better"/>
    <n v="1"/>
  </r>
  <r>
    <s v="F1027"/>
    <s v="C1262"/>
    <s v="Positive"/>
    <s v="Could be better"/>
    <n v="4"/>
  </r>
  <r>
    <s v="F1028"/>
    <s v="C1602"/>
    <s v="Neutral"/>
    <s v="Could be better"/>
    <n v="3"/>
  </r>
  <r>
    <s v="F1029"/>
    <s v="C1300"/>
    <s v="Positive"/>
    <s v="Could be better"/>
    <n v="5"/>
  </r>
  <r>
    <s v="F1030"/>
    <s v="C1847"/>
    <s v="Negative"/>
    <s v="Great product!"/>
    <n v="1"/>
  </r>
  <r>
    <s v="F1031"/>
    <s v="C1282"/>
    <s v="Positive"/>
    <s v="Great product!"/>
    <n v="1"/>
  </r>
  <r>
    <s v="F1032"/>
    <s v="C1098"/>
    <s v="Neutral"/>
    <s v="Great product!"/>
    <n v="4"/>
  </r>
  <r>
    <s v="F1033"/>
    <s v="C1356"/>
    <s v="Positive"/>
    <s v="Great product!"/>
    <n v="2"/>
  </r>
  <r>
    <s v="F1034"/>
    <s v="C1887"/>
    <s v="Negative"/>
    <s v="Could be better"/>
    <n v="1"/>
  </r>
  <r>
    <s v="F1035"/>
    <s v="C1780"/>
    <s v="Negative"/>
    <s v="Great product!"/>
    <n v="4"/>
  </r>
  <r>
    <s v="F1036"/>
    <s v="C1227"/>
    <s v="Positive"/>
    <s v="Great product!"/>
    <n v="1"/>
  </r>
  <r>
    <s v="F1037"/>
    <s v="C1073"/>
    <s v="Positive"/>
    <s v="Could be better"/>
    <n v="5"/>
  </r>
  <r>
    <s v="F1038"/>
    <s v="C1096"/>
    <s v="Neutral"/>
    <s v="Great product!"/>
    <n v="4"/>
  </r>
  <r>
    <s v="F1039"/>
    <s v="C1705"/>
    <s v="Negative"/>
    <s v="Could be better"/>
    <n v="4"/>
  </r>
  <r>
    <s v="F1040"/>
    <s v="C1554"/>
    <s v="Positive"/>
    <s v="Could be better"/>
    <n v="3"/>
  </r>
  <r>
    <s v="F1041"/>
    <s v="C1612"/>
    <s v="Neutral"/>
    <s v="Could be better"/>
    <n v="2"/>
  </r>
  <r>
    <s v="F1042"/>
    <s v="C1287"/>
    <s v="Negative"/>
    <s v="Could be better"/>
    <n v="5"/>
  </r>
  <r>
    <s v="F1043"/>
    <s v="C1850"/>
    <s v="Positive"/>
    <s v="Could be better"/>
    <n v="4"/>
  </r>
  <r>
    <s v="F1044"/>
    <s v="C1346"/>
    <s v="Negative"/>
    <s v="Great product!"/>
    <n v="4"/>
  </r>
  <r>
    <s v="F1045"/>
    <s v="C1785"/>
    <s v="Neutral"/>
    <s v="Could be better"/>
    <n v="3"/>
  </r>
  <r>
    <s v="F1046"/>
    <s v="C1257"/>
    <s v="Negative"/>
    <s v="Could be better"/>
    <n v="5"/>
  </r>
  <r>
    <s v="F1047"/>
    <s v="C1884"/>
    <s v="Positive"/>
    <s v="Could be better"/>
    <n v="1"/>
  </r>
  <r>
    <s v="F1048"/>
    <s v="C1328"/>
    <s v="Neutral"/>
    <s v="Could be better"/>
    <n v="5"/>
  </r>
  <r>
    <s v="F1049"/>
    <s v="C1012"/>
    <s v="Neutral"/>
    <s v="Could be better"/>
    <n v="5"/>
  </r>
  <r>
    <s v="F1050"/>
    <s v="C1815"/>
    <s v="Neutral"/>
    <s v="Could be better"/>
    <n v="3"/>
  </r>
  <r>
    <s v="F1051"/>
    <s v="C1726"/>
    <s v="Negative"/>
    <s v="Great product!"/>
    <n v="5"/>
  </r>
  <r>
    <s v="F1052"/>
    <s v="C1599"/>
    <s v="Negative"/>
    <s v="Could be better"/>
    <n v="4"/>
  </r>
  <r>
    <s v="F1053"/>
    <s v="C1430"/>
    <s v="Neutral"/>
    <s v="Could be better"/>
    <n v="2"/>
  </r>
  <r>
    <s v="F1054"/>
    <s v="C1075"/>
    <s v="Negative"/>
    <s v="Could be better"/>
    <n v="4"/>
  </r>
  <r>
    <s v="F1055"/>
    <s v="C1585"/>
    <s v="Neutral"/>
    <s v="Could be better"/>
    <n v="1"/>
  </r>
  <r>
    <s v="F1056"/>
    <s v="C1374"/>
    <s v="Negative"/>
    <s v="Could be better"/>
    <n v="3"/>
  </r>
  <r>
    <s v="F1057"/>
    <s v="C1927"/>
    <s v="Negative"/>
    <s v="Could be better"/>
    <n v="3"/>
  </r>
  <r>
    <s v="F1058"/>
    <s v="C1262"/>
    <s v="Negative"/>
    <s v="Could be better"/>
    <n v="5"/>
  </r>
  <r>
    <s v="F1059"/>
    <s v="C1314"/>
    <s v="Positive"/>
    <s v="Could be better"/>
    <n v="4"/>
  </r>
  <r>
    <s v="F1060"/>
    <s v="C1667"/>
    <s v="Neutral"/>
    <s v="Could be better"/>
    <n v="5"/>
  </r>
  <r>
    <s v="F1061"/>
    <s v="C1030"/>
    <s v="Neutral"/>
    <s v="Could be better"/>
    <n v="1"/>
  </r>
  <r>
    <s v="F1062"/>
    <s v="C1726"/>
    <s v="Negative"/>
    <s v="Could be better"/>
    <n v="1"/>
  </r>
  <r>
    <s v="F1063"/>
    <s v="C1787"/>
    <s v="Negative"/>
    <s v="Great product!"/>
    <n v="1"/>
  </r>
  <r>
    <s v="F1064"/>
    <s v="C1611"/>
    <s v="Neutral"/>
    <s v="Could be better"/>
    <n v="2"/>
  </r>
  <r>
    <s v="F1065"/>
    <s v="C1663"/>
    <s v="Negative"/>
    <s v="Could be better"/>
    <n v="4"/>
  </r>
  <r>
    <s v="F1066"/>
    <s v="C1296"/>
    <s v="Neutral"/>
    <s v="Could be better"/>
    <n v="4"/>
  </r>
  <r>
    <s v="F1067"/>
    <s v="C1518"/>
    <s v="Neutral"/>
    <s v="Great product!"/>
    <n v="1"/>
  </r>
  <r>
    <s v="F1068"/>
    <s v="C1925"/>
    <s v="Negative"/>
    <s v="Could be better"/>
    <n v="5"/>
  </r>
  <r>
    <s v="F1069"/>
    <s v="C1605"/>
    <s v="Positive"/>
    <s v="Great product!"/>
    <n v="4"/>
  </r>
  <r>
    <s v="F1070"/>
    <s v="C1523"/>
    <s v="Neutral"/>
    <s v="Could be better"/>
    <n v="4"/>
  </r>
  <r>
    <s v="F1071"/>
    <s v="C1912"/>
    <s v="Positive"/>
    <s v="Great product!"/>
    <n v="1"/>
  </r>
  <r>
    <s v="F1072"/>
    <s v="C1864"/>
    <s v="Positive"/>
    <s v="Could be better"/>
    <n v="5"/>
  </r>
  <r>
    <s v="F1073"/>
    <s v="C1619"/>
    <s v="Negative"/>
    <s v="Could be better"/>
    <n v="4"/>
  </r>
  <r>
    <s v="F1074"/>
    <s v="C1294"/>
    <s v="Neutral"/>
    <s v="Could be better"/>
    <n v="5"/>
  </r>
  <r>
    <s v="F1075"/>
    <s v="C1575"/>
    <s v="Negative"/>
    <s v="Could be better"/>
    <n v="3"/>
  </r>
  <r>
    <s v="F1076"/>
    <s v="C1875"/>
    <s v="Negative"/>
    <s v="Great product!"/>
    <n v="1"/>
  </r>
  <r>
    <s v="F1077"/>
    <s v="C1262"/>
    <s v="Neutral"/>
    <s v="Could be better"/>
    <n v="3"/>
  </r>
  <r>
    <s v="F1078"/>
    <s v="C1707"/>
    <s v="Neutral"/>
    <s v="Could be better"/>
    <n v="1"/>
  </r>
  <r>
    <s v="F1079"/>
    <s v="C1362"/>
    <s v="Neutral"/>
    <s v="Could be better"/>
    <n v="5"/>
  </r>
  <r>
    <s v="F1080"/>
    <s v="C1245"/>
    <s v="Negative"/>
    <s v="Could be better"/>
    <n v="2"/>
  </r>
  <r>
    <s v="F1081"/>
    <s v="C1173"/>
    <s v="Neutral"/>
    <s v="Could be better"/>
    <n v="1"/>
  </r>
  <r>
    <s v="F1082"/>
    <s v="C1328"/>
    <s v="Neutral"/>
    <s v="Could be better"/>
    <n v="2"/>
  </r>
  <r>
    <s v="F1083"/>
    <s v="C1437"/>
    <s v="Positive"/>
    <s v="Great product!"/>
    <n v="1"/>
  </r>
  <r>
    <s v="F1084"/>
    <s v="C1355"/>
    <s v="Positive"/>
    <s v="Could be better"/>
    <n v="2"/>
  </r>
  <r>
    <s v="F1085"/>
    <s v="C1084"/>
    <s v="Negative"/>
    <s v="Great product!"/>
    <n v="5"/>
  </r>
  <r>
    <s v="F1086"/>
    <s v="C1604"/>
    <s v="Neutral"/>
    <s v="Great product!"/>
    <n v="4"/>
  </r>
  <r>
    <s v="F1087"/>
    <s v="C1847"/>
    <s v="Positive"/>
    <s v="Could be better"/>
    <n v="2"/>
  </r>
  <r>
    <s v="F1088"/>
    <s v="C1104"/>
    <s v="Positive"/>
    <s v="Could be better"/>
    <n v="3"/>
  </r>
  <r>
    <s v="F1089"/>
    <s v="C1651"/>
    <s v="Negative"/>
    <s v="Could be better"/>
    <n v="1"/>
  </r>
  <r>
    <s v="F1090"/>
    <s v="C1478"/>
    <s v="Positive"/>
    <s v="Great product!"/>
    <n v="3"/>
  </r>
  <r>
    <s v="F1091"/>
    <s v="C1277"/>
    <s v="Negative"/>
    <s v="Could be better"/>
    <n v="3"/>
  </r>
  <r>
    <s v="F1092"/>
    <s v="C1732"/>
    <s v="Negative"/>
    <s v="Could be better"/>
    <n v="4"/>
  </r>
  <r>
    <s v="F1093"/>
    <s v="C1898"/>
    <s v="Positive"/>
    <s v="Great product!"/>
    <n v="4"/>
  </r>
  <r>
    <s v="F1094"/>
    <s v="C1330"/>
    <s v="Positive"/>
    <s v="Could be better"/>
    <n v="4"/>
  </r>
  <r>
    <s v="F1095"/>
    <s v="C1302"/>
    <s v="Neutral"/>
    <s v="Could be better"/>
    <n v="2"/>
  </r>
  <r>
    <s v="F1096"/>
    <s v="C1270"/>
    <s v="Negative"/>
    <s v="Could be better"/>
    <n v="3"/>
  </r>
  <r>
    <s v="F1097"/>
    <s v="C1023"/>
    <s v="Negative"/>
    <s v="Could be better"/>
    <n v="3"/>
  </r>
  <r>
    <s v="F1098"/>
    <s v="C1134"/>
    <s v="Positive"/>
    <s v="Great product!"/>
    <n v="4"/>
  </r>
  <r>
    <s v="F1099"/>
    <s v="C1308"/>
    <s v="Positive"/>
    <s v="Great product!"/>
    <n v="4"/>
  </r>
  <r>
    <s v="F1100"/>
    <s v="C1890"/>
    <s v="Negative"/>
    <s v="Could be better"/>
    <n v="5"/>
  </r>
  <r>
    <s v="F1101"/>
    <s v="C1569"/>
    <s v="Neutral"/>
    <s v="Could be better"/>
    <n v="2"/>
  </r>
  <r>
    <s v="F1102"/>
    <s v="C1771"/>
    <s v="Positive"/>
    <s v="Could be better"/>
    <n v="5"/>
  </r>
  <r>
    <s v="F1103"/>
    <s v="C1791"/>
    <s v="Negative"/>
    <s v="Great product!"/>
    <n v="5"/>
  </r>
  <r>
    <s v="F1104"/>
    <s v="C1519"/>
    <s v="Neutral"/>
    <s v="Could be better"/>
    <n v="4"/>
  </r>
  <r>
    <s v="F1105"/>
    <s v="C1484"/>
    <s v="Positive"/>
    <s v="Could be better"/>
    <n v="5"/>
  </r>
  <r>
    <s v="F1106"/>
    <s v="C1373"/>
    <s v="Positive"/>
    <s v="Could be better"/>
    <n v="2"/>
  </r>
  <r>
    <s v="F1107"/>
    <s v="C1697"/>
    <s v="Negative"/>
    <s v="Could be better"/>
    <n v="5"/>
  </r>
  <r>
    <s v="F1108"/>
    <s v="C1758"/>
    <s v="Positive"/>
    <s v="Could be better"/>
    <n v="4"/>
  </r>
  <r>
    <s v="F1109"/>
    <s v="C1511"/>
    <s v="Positive"/>
    <s v="Could be better"/>
    <n v="3"/>
  </r>
  <r>
    <s v="F1110"/>
    <s v="C1391"/>
    <s v="Neutral"/>
    <s v="Could be better"/>
    <n v="4"/>
  </r>
  <r>
    <s v="F1111"/>
    <s v="C1433"/>
    <s v="Negative"/>
    <s v="Could be better"/>
    <n v="4"/>
  </r>
  <r>
    <s v="F1112"/>
    <s v="C1325"/>
    <s v="Neutral"/>
    <s v="Could be better"/>
    <n v="1"/>
  </r>
  <r>
    <s v="F1113"/>
    <s v="C1999"/>
    <s v="Positive"/>
    <s v="Could be better"/>
    <n v="1"/>
  </r>
  <r>
    <s v="F1114"/>
    <s v="C1729"/>
    <s v="Negative"/>
    <s v="Could be better"/>
    <n v="1"/>
  </r>
  <r>
    <s v="F1115"/>
    <s v="C1331"/>
    <s v="Neutral"/>
    <s v="Great product!"/>
    <n v="1"/>
  </r>
  <r>
    <s v="F1116"/>
    <s v="C1771"/>
    <s v="Negative"/>
    <s v="Could be better"/>
    <n v="2"/>
  </r>
  <r>
    <s v="F1117"/>
    <s v="C1840"/>
    <s v="Negative"/>
    <s v="Could be better"/>
    <n v="3"/>
  </r>
  <r>
    <s v="F1118"/>
    <s v="C1367"/>
    <s v="Neutral"/>
    <s v="Could be better"/>
    <n v="1"/>
  </r>
  <r>
    <s v="F1119"/>
    <s v="C1156"/>
    <s v="Negative"/>
    <s v="Could be better"/>
    <n v="2"/>
  </r>
  <r>
    <s v="F1120"/>
    <s v="C1414"/>
    <s v="Negative"/>
    <s v="Could be better"/>
    <n v="3"/>
  </r>
  <r>
    <s v="F1121"/>
    <s v="C1359"/>
    <s v="Positive"/>
    <s v="Could be better"/>
    <n v="2"/>
  </r>
  <r>
    <s v="F1122"/>
    <s v="C1925"/>
    <s v="Neutral"/>
    <s v="Could be better"/>
    <n v="3"/>
  </r>
  <r>
    <s v="F1123"/>
    <s v="C1493"/>
    <s v="Negative"/>
    <s v="Could be better"/>
    <n v="5"/>
  </r>
  <r>
    <s v="F1124"/>
    <s v="C1259"/>
    <s v="Negative"/>
    <s v="Could be better"/>
    <n v="5"/>
  </r>
  <r>
    <s v="F1125"/>
    <s v="C1833"/>
    <s v="Negative"/>
    <s v="Could be better"/>
    <n v="3"/>
  </r>
  <r>
    <s v="F1126"/>
    <s v="C1876"/>
    <s v="Negative"/>
    <s v="Could be better"/>
    <n v="1"/>
  </r>
  <r>
    <s v="F1127"/>
    <s v="C1664"/>
    <s v="Positive"/>
    <s v="Could be better"/>
    <n v="1"/>
  </r>
  <r>
    <s v="F1128"/>
    <s v="C1363"/>
    <s v="Neutral"/>
    <s v="Could be better"/>
    <n v="4"/>
  </r>
  <r>
    <s v="F1129"/>
    <s v="C1769"/>
    <s v="Neutral"/>
    <s v="Great product!"/>
    <n v="2"/>
  </r>
  <r>
    <s v="F1130"/>
    <s v="C1322"/>
    <s v="Neutral"/>
    <s v="Could be better"/>
    <n v="4"/>
  </r>
  <r>
    <s v="F1131"/>
    <s v="C1085"/>
    <s v="Neutral"/>
    <s v="Could be better"/>
    <n v="2"/>
  </r>
  <r>
    <s v="F1132"/>
    <s v="C1369"/>
    <s v="Positive"/>
    <s v="Could be better"/>
    <n v="5"/>
  </r>
  <r>
    <s v="F1133"/>
    <s v="C1744"/>
    <s v="Neutral"/>
    <s v="Could be better"/>
    <n v="3"/>
  </r>
  <r>
    <s v="F1134"/>
    <s v="C1977"/>
    <s v="Positive"/>
    <s v="Great product!"/>
    <n v="1"/>
  </r>
  <r>
    <s v="F1135"/>
    <s v="C1086"/>
    <s v="Neutral"/>
    <s v="Could be better"/>
    <n v="2"/>
  </r>
  <r>
    <s v="F1136"/>
    <s v="C1455"/>
    <s v="Negative"/>
    <s v="Could be better"/>
    <n v="3"/>
  </r>
  <r>
    <s v="F1137"/>
    <s v="C1250"/>
    <s v="Neutral"/>
    <s v="Could be better"/>
    <n v="1"/>
  </r>
  <r>
    <s v="F1138"/>
    <s v="C1393"/>
    <s v="Negative"/>
    <s v="Could be better"/>
    <n v="3"/>
  </r>
  <r>
    <s v="F1139"/>
    <s v="C1921"/>
    <s v="Neutral"/>
    <s v="Could be better"/>
    <n v="5"/>
  </r>
  <r>
    <s v="F1140"/>
    <s v="C1552"/>
    <s v="Positive"/>
    <s v="Could be better"/>
    <n v="4"/>
  </r>
  <r>
    <s v="F1141"/>
    <s v="C1492"/>
    <s v="Positive"/>
    <s v="Could be better"/>
    <n v="3"/>
  </r>
  <r>
    <s v="F1142"/>
    <s v="C1663"/>
    <s v="Negative"/>
    <s v="Could be better"/>
    <n v="1"/>
  </r>
  <r>
    <s v="F1143"/>
    <s v="C1551"/>
    <s v="Neutral"/>
    <s v="Great product!"/>
    <n v="5"/>
  </r>
  <r>
    <s v="F1144"/>
    <s v="C1229"/>
    <s v="Neutral"/>
    <s v="Great product!"/>
    <n v="5"/>
  </r>
  <r>
    <s v="F1145"/>
    <s v="C1726"/>
    <s v="Negative"/>
    <s v="Great product!"/>
    <n v="3"/>
  </r>
  <r>
    <s v="F1146"/>
    <s v="C1115"/>
    <s v="Neutral"/>
    <s v="Great product!"/>
    <n v="2"/>
  </r>
  <r>
    <s v="F1147"/>
    <s v="C1897"/>
    <s v="Neutral"/>
    <s v="Great product!"/>
    <n v="5"/>
  </r>
  <r>
    <s v="F1148"/>
    <s v="C1999"/>
    <s v="Positive"/>
    <s v="Could be better"/>
    <n v="4"/>
  </r>
  <r>
    <s v="F1149"/>
    <s v="C1058"/>
    <s v="Positive"/>
    <s v="Great product!"/>
    <n v="5"/>
  </r>
  <r>
    <s v="F1150"/>
    <s v="C1672"/>
    <s v="Positive"/>
    <s v="Could be better"/>
    <n v="2"/>
  </r>
  <r>
    <s v="F1151"/>
    <s v="C1317"/>
    <s v="Neutral"/>
    <s v="Could be better"/>
    <n v="3"/>
  </r>
  <r>
    <s v="F1152"/>
    <s v="C1860"/>
    <s v="Negative"/>
    <s v="Could be better"/>
    <n v="5"/>
  </r>
  <r>
    <s v="F1153"/>
    <s v="C1119"/>
    <s v="Negative"/>
    <s v="Could be better"/>
    <n v="1"/>
  </r>
  <r>
    <s v="F1154"/>
    <s v="C1022"/>
    <s v="Neutral"/>
    <s v="Great product!"/>
    <n v="4"/>
  </r>
  <r>
    <s v="F1155"/>
    <s v="C1298"/>
    <s v="Negative"/>
    <s v="Great product!"/>
    <n v="2"/>
  </r>
  <r>
    <s v="F1156"/>
    <s v="C1984"/>
    <s v="Neutral"/>
    <s v="Could be better"/>
    <n v="3"/>
  </r>
  <r>
    <s v="F1157"/>
    <s v="C1874"/>
    <s v="Negative"/>
    <s v="Could be better"/>
    <n v="1"/>
  </r>
  <r>
    <s v="F1158"/>
    <s v="C1460"/>
    <s v="Neutral"/>
    <s v="Could be better"/>
    <n v="5"/>
  </r>
  <r>
    <s v="F1159"/>
    <s v="C1544"/>
    <s v="Negative"/>
    <s v="Great product!"/>
    <n v="5"/>
  </r>
  <r>
    <s v="F1160"/>
    <s v="C1696"/>
    <s v="Positive"/>
    <s v="Could be better"/>
    <n v="5"/>
  </r>
  <r>
    <s v="F1161"/>
    <s v="C1789"/>
    <s v="Positive"/>
    <s v="Could be better"/>
    <n v="5"/>
  </r>
  <r>
    <s v="F1162"/>
    <s v="C1634"/>
    <s v="Negative"/>
    <s v="Could be better"/>
    <n v="2"/>
  </r>
  <r>
    <s v="F1163"/>
    <s v="C1635"/>
    <s v="Neutral"/>
    <s v="Could be better"/>
    <n v="1"/>
  </r>
  <r>
    <s v="F1164"/>
    <s v="C1869"/>
    <s v="Negative"/>
    <s v="Could be better"/>
    <n v="2"/>
  </r>
  <r>
    <s v="F1165"/>
    <s v="C1068"/>
    <s v="Negative"/>
    <s v="Could be better"/>
    <n v="1"/>
  </r>
  <r>
    <s v="F1166"/>
    <s v="C1639"/>
    <s v="Neutral"/>
    <s v="Could be better"/>
    <n v="4"/>
  </r>
  <r>
    <s v="F1167"/>
    <s v="C1816"/>
    <s v="Negative"/>
    <s v="Could be better"/>
    <n v="4"/>
  </r>
  <r>
    <s v="F1168"/>
    <s v="C1849"/>
    <s v="Neutral"/>
    <s v="Great product!"/>
    <n v="2"/>
  </r>
  <r>
    <s v="F1169"/>
    <s v="C1864"/>
    <s v="Negative"/>
    <s v="Could be better"/>
    <n v="3"/>
  </r>
  <r>
    <s v="F1170"/>
    <s v="C1968"/>
    <s v="Neutral"/>
    <s v="Could be better"/>
    <n v="4"/>
  </r>
  <r>
    <s v="F1171"/>
    <s v="C1723"/>
    <s v="Negative"/>
    <s v="Could be better"/>
    <n v="2"/>
  </r>
  <r>
    <s v="F1172"/>
    <s v="C1106"/>
    <s v="Neutral"/>
    <s v="Could be better"/>
    <n v="2"/>
  </r>
  <r>
    <s v="F1173"/>
    <s v="C1976"/>
    <s v="Positive"/>
    <s v="Could be better"/>
    <n v="2"/>
  </r>
  <r>
    <s v="F1174"/>
    <s v="C1635"/>
    <s v="Negative"/>
    <s v="Could be better"/>
    <n v="4"/>
  </r>
  <r>
    <s v="F1175"/>
    <s v="C1287"/>
    <s v="Negative"/>
    <s v="Great product!"/>
    <n v="4"/>
  </r>
  <r>
    <s v="F1176"/>
    <s v="C1467"/>
    <s v="Positive"/>
    <s v="Could be better"/>
    <n v="5"/>
  </r>
  <r>
    <s v="F1177"/>
    <s v="C1430"/>
    <s v="Negative"/>
    <s v="Could be better"/>
    <n v="1"/>
  </r>
  <r>
    <s v="F1178"/>
    <s v="C1072"/>
    <s v="Neutral"/>
    <s v="Could be better"/>
    <n v="1"/>
  </r>
  <r>
    <s v="F1179"/>
    <s v="C1169"/>
    <s v="Positive"/>
    <s v="Could be better"/>
    <n v="3"/>
  </r>
  <r>
    <s v="F1180"/>
    <s v="C1377"/>
    <s v="Negative"/>
    <s v="Great product!"/>
    <n v="3"/>
  </r>
  <r>
    <s v="F1181"/>
    <s v="C1166"/>
    <s v="Negative"/>
    <s v="Great product!"/>
    <n v="5"/>
  </r>
  <r>
    <s v="F1182"/>
    <s v="C1646"/>
    <s v="Positive"/>
    <s v="Could be better"/>
    <n v="1"/>
  </r>
  <r>
    <s v="F1183"/>
    <s v="C1440"/>
    <s v="Positive"/>
    <s v="Great product!"/>
    <n v="4"/>
  </r>
  <r>
    <s v="F1184"/>
    <s v="C1146"/>
    <s v="Positive"/>
    <s v="Great product!"/>
    <n v="1"/>
  </r>
  <r>
    <s v="F1185"/>
    <s v="C1429"/>
    <s v="Positive"/>
    <s v="Could be better"/>
    <n v="1"/>
  </r>
  <r>
    <s v="F1186"/>
    <s v="C1462"/>
    <s v="Negative"/>
    <s v="Could be better"/>
    <n v="2"/>
  </r>
  <r>
    <s v="F1187"/>
    <s v="C1320"/>
    <s v="Negative"/>
    <s v="Great product!"/>
    <n v="3"/>
  </r>
  <r>
    <s v="F1188"/>
    <s v="C1687"/>
    <s v="Negative"/>
    <s v="Could be better"/>
    <n v="3"/>
  </r>
  <r>
    <s v="F1189"/>
    <s v="C1273"/>
    <s v="Neutral"/>
    <s v="Could be better"/>
    <n v="5"/>
  </r>
  <r>
    <s v="F1190"/>
    <s v="C1106"/>
    <s v="Negative"/>
    <s v="Could be better"/>
    <n v="2"/>
  </r>
  <r>
    <s v="F1191"/>
    <s v="C1705"/>
    <s v="Negative"/>
    <s v="Could be better"/>
    <n v="1"/>
  </r>
  <r>
    <s v="F1192"/>
    <s v="C1191"/>
    <s v="Neutral"/>
    <s v="Could be better"/>
    <n v="4"/>
  </r>
  <r>
    <s v="F1193"/>
    <s v="C1444"/>
    <s v="Negative"/>
    <s v="Could be better"/>
    <n v="4"/>
  </r>
  <r>
    <s v="F1194"/>
    <s v="C1354"/>
    <s v="Positive"/>
    <s v="Great product!"/>
    <n v="4"/>
  </r>
  <r>
    <s v="F1195"/>
    <s v="C1696"/>
    <s v="Negative"/>
    <s v="Could be better"/>
    <n v="1"/>
  </r>
  <r>
    <s v="F1196"/>
    <s v="C1565"/>
    <s v="Neutral"/>
    <s v="Great product!"/>
    <n v="4"/>
  </r>
  <r>
    <s v="F1197"/>
    <s v="C1251"/>
    <s v="Negative"/>
    <s v="Could be better"/>
    <n v="5"/>
  </r>
  <r>
    <s v="F1198"/>
    <s v="C1309"/>
    <s v="Neutral"/>
    <s v="Great product!"/>
    <n v="3"/>
  </r>
  <r>
    <s v="F1199"/>
    <s v="C1361"/>
    <s v="Positive"/>
    <s v="Great product!"/>
    <n v="1"/>
  </r>
  <r>
    <s v="F1200"/>
    <s v="C1653"/>
    <s v="Positive"/>
    <s v="Great product!"/>
    <n v="4"/>
  </r>
  <r>
    <s v="F1201"/>
    <s v="C1700"/>
    <s v="Negative"/>
    <s v="Could be better"/>
    <n v="1"/>
  </r>
  <r>
    <s v="F1202"/>
    <s v="C1837"/>
    <s v="Negative"/>
    <s v="Could be better"/>
    <n v="2"/>
  </r>
  <r>
    <s v="F1203"/>
    <s v="C1078"/>
    <s v="Positive"/>
    <s v="Great product!"/>
    <n v="2"/>
  </r>
  <r>
    <s v="F1204"/>
    <s v="C1965"/>
    <s v="Positive"/>
    <s v="Could be better"/>
    <n v="2"/>
  </r>
  <r>
    <s v="F1205"/>
    <s v="C1567"/>
    <s v="Positive"/>
    <s v="Great product!"/>
    <n v="2"/>
  </r>
  <r>
    <s v="F1206"/>
    <s v="C1316"/>
    <s v="Positive"/>
    <s v="Could be better"/>
    <n v="5"/>
  </r>
  <r>
    <s v="F1207"/>
    <s v="C1383"/>
    <s v="Negative"/>
    <s v="Could be better"/>
    <n v="5"/>
  </r>
  <r>
    <s v="F1208"/>
    <s v="C1760"/>
    <s v="Positive"/>
    <s v="Great product!"/>
    <n v="3"/>
  </r>
  <r>
    <s v="F1209"/>
    <s v="C1307"/>
    <s v="Negative"/>
    <s v="Could be better"/>
    <n v="5"/>
  </r>
  <r>
    <s v="F1210"/>
    <s v="C1529"/>
    <s v="Neutral"/>
    <s v="Great product!"/>
    <n v="5"/>
  </r>
  <r>
    <s v="F1211"/>
    <s v="C1496"/>
    <s v="Neutral"/>
    <s v="Great product!"/>
    <n v="3"/>
  </r>
  <r>
    <s v="F1212"/>
    <s v="C1794"/>
    <s v="Neutral"/>
    <s v="Could be better"/>
    <n v="4"/>
  </r>
  <r>
    <s v="F1213"/>
    <s v="C1402"/>
    <s v="Negative"/>
    <s v="Great product!"/>
    <n v="5"/>
  </r>
  <r>
    <s v="F1214"/>
    <s v="C1290"/>
    <s v="Negative"/>
    <s v="Could be better"/>
    <n v="5"/>
  </r>
  <r>
    <s v="F1215"/>
    <s v="C1647"/>
    <s v="Negative"/>
    <s v="Could be better"/>
    <n v="1"/>
  </r>
  <r>
    <s v="F1216"/>
    <s v="C1744"/>
    <s v="Positive"/>
    <s v="Could be better"/>
    <n v="4"/>
  </r>
  <r>
    <s v="F1217"/>
    <s v="C1183"/>
    <s v="Negative"/>
    <s v="Could be better"/>
    <n v="2"/>
  </r>
  <r>
    <s v="F1218"/>
    <s v="C1537"/>
    <s v="Negative"/>
    <s v="Great product!"/>
    <n v="3"/>
  </r>
  <r>
    <s v="F1219"/>
    <s v="C1878"/>
    <s v="Positive"/>
    <s v="Could be better"/>
    <n v="1"/>
  </r>
  <r>
    <s v="F1220"/>
    <s v="C1638"/>
    <s v="Positive"/>
    <s v="Could be better"/>
    <n v="2"/>
  </r>
  <r>
    <s v="F1221"/>
    <s v="C1287"/>
    <s v="Neutral"/>
    <s v="Great product!"/>
    <n v="1"/>
  </r>
  <r>
    <s v="F1222"/>
    <s v="C1794"/>
    <s v="Negative"/>
    <s v="Great product!"/>
    <n v="2"/>
  </r>
  <r>
    <s v="F1223"/>
    <s v="C1876"/>
    <s v="Negative"/>
    <s v="Great product!"/>
    <n v="4"/>
  </r>
  <r>
    <s v="F1224"/>
    <s v="C1818"/>
    <s v="Negative"/>
    <s v="Could be better"/>
    <n v="3"/>
  </r>
  <r>
    <s v="F1225"/>
    <s v="C1903"/>
    <s v="Neutral"/>
    <s v="Great product!"/>
    <n v="1"/>
  </r>
  <r>
    <s v="F1226"/>
    <s v="C1982"/>
    <s v="Negative"/>
    <s v="Could be better"/>
    <n v="3"/>
  </r>
  <r>
    <s v="F1227"/>
    <s v="C1049"/>
    <s v="Negative"/>
    <s v="Could be better"/>
    <n v="1"/>
  </r>
  <r>
    <s v="F1228"/>
    <s v="C1035"/>
    <s v="Positive"/>
    <s v="Could be better"/>
    <n v="3"/>
  </r>
  <r>
    <s v="F1229"/>
    <s v="C1163"/>
    <s v="Positive"/>
    <s v="Great product!"/>
    <n v="5"/>
  </r>
  <r>
    <s v="F1230"/>
    <s v="C1310"/>
    <s v="Neutral"/>
    <s v="Great product!"/>
    <n v="3"/>
  </r>
  <r>
    <s v="F1231"/>
    <s v="C1352"/>
    <s v="Negative"/>
    <s v="Could be better"/>
    <n v="1"/>
  </r>
  <r>
    <s v="F1232"/>
    <s v="C1640"/>
    <s v="Neutral"/>
    <s v="Could be better"/>
    <n v="4"/>
  </r>
  <r>
    <s v="F1233"/>
    <s v="C1975"/>
    <s v="Neutral"/>
    <s v="Could be better"/>
    <n v="4"/>
  </r>
  <r>
    <s v="F1234"/>
    <s v="C1774"/>
    <s v="Neutral"/>
    <s v="Could be better"/>
    <n v="2"/>
  </r>
  <r>
    <s v="F1235"/>
    <s v="C1576"/>
    <s v="Neutral"/>
    <s v="Could be better"/>
    <n v="2"/>
  </r>
  <r>
    <s v="F1236"/>
    <s v="C1414"/>
    <s v="Negative"/>
    <s v="Great product!"/>
    <n v="2"/>
  </r>
  <r>
    <s v="F1237"/>
    <s v="C1470"/>
    <s v="Neutral"/>
    <s v="Great product!"/>
    <n v="1"/>
  </r>
  <r>
    <s v="F1238"/>
    <s v="C1150"/>
    <s v="Neutral"/>
    <s v="Could be better"/>
    <n v="2"/>
  </r>
  <r>
    <s v="F1239"/>
    <s v="C1818"/>
    <s v="Negative"/>
    <s v="Could be better"/>
    <n v="5"/>
  </r>
  <r>
    <s v="F1240"/>
    <s v="C1990"/>
    <s v="Positive"/>
    <s v="Could be better"/>
    <n v="4"/>
  </r>
  <r>
    <s v="F1241"/>
    <s v="C1015"/>
    <s v="Negative"/>
    <s v="Could be better"/>
    <n v="3"/>
  </r>
  <r>
    <s v="F1242"/>
    <s v="C1853"/>
    <s v="Positive"/>
    <s v="Great product!"/>
    <n v="3"/>
  </r>
  <r>
    <s v="F1243"/>
    <s v="C1196"/>
    <s v="Negative"/>
    <s v="Could be better"/>
    <n v="2"/>
  </r>
  <r>
    <s v="F1244"/>
    <s v="C1979"/>
    <s v="Negative"/>
    <s v="Could be better"/>
    <n v="4"/>
  </r>
  <r>
    <s v="F1245"/>
    <s v="C1356"/>
    <s v="Negative"/>
    <s v="Could be better"/>
    <n v="1"/>
  </r>
  <r>
    <s v="F1246"/>
    <s v="C1147"/>
    <s v="Neutral"/>
    <s v="Could be better"/>
    <n v="4"/>
  </r>
  <r>
    <s v="F1247"/>
    <s v="C1901"/>
    <s v="Neutral"/>
    <s v="Could be better"/>
    <n v="3"/>
  </r>
  <r>
    <s v="F1248"/>
    <s v="C1915"/>
    <s v="Positive"/>
    <s v="Great product!"/>
    <n v="1"/>
  </r>
  <r>
    <s v="F1249"/>
    <s v="C1845"/>
    <s v="Negative"/>
    <s v="Could be better"/>
    <n v="1"/>
  </r>
  <r>
    <s v="F1250"/>
    <s v="C1786"/>
    <s v="Positive"/>
    <s v="Could be better"/>
    <n v="3"/>
  </r>
  <r>
    <s v="F1251"/>
    <s v="C1216"/>
    <s v="Positive"/>
    <s v="Great product!"/>
    <n v="5"/>
  </r>
  <r>
    <s v="F1252"/>
    <s v="C1307"/>
    <s v="Negative"/>
    <s v="Could be better"/>
    <n v="2"/>
  </r>
  <r>
    <s v="F1253"/>
    <s v="C1285"/>
    <s v="Neutral"/>
    <s v="Could be better"/>
    <n v="1"/>
  </r>
  <r>
    <s v="F1254"/>
    <s v="C1119"/>
    <s v="Neutral"/>
    <s v="Could be better"/>
    <n v="5"/>
  </r>
  <r>
    <s v="F1255"/>
    <s v="C1884"/>
    <s v="Negative"/>
    <s v="Could be better"/>
    <n v="2"/>
  </r>
  <r>
    <s v="F1256"/>
    <s v="C1687"/>
    <s v="Neutral"/>
    <s v="Great product!"/>
    <n v="3"/>
  </r>
  <r>
    <s v="F1257"/>
    <s v="C1266"/>
    <s v="Positive"/>
    <s v="Great product!"/>
    <n v="4"/>
  </r>
  <r>
    <s v="F1258"/>
    <s v="C1810"/>
    <s v="Neutral"/>
    <s v="Could be better"/>
    <n v="3"/>
  </r>
  <r>
    <s v="F1259"/>
    <s v="C1969"/>
    <s v="Negative"/>
    <s v="Could be better"/>
    <n v="2"/>
  </r>
  <r>
    <s v="F1260"/>
    <s v="C1194"/>
    <s v="Negative"/>
    <s v="Great product!"/>
    <n v="2"/>
  </r>
  <r>
    <s v="F1261"/>
    <s v="C1972"/>
    <s v="Neutral"/>
    <s v="Could be better"/>
    <n v="4"/>
  </r>
  <r>
    <s v="F1262"/>
    <s v="C1774"/>
    <s v="Negative"/>
    <s v="Could be better"/>
    <n v="3"/>
  </r>
  <r>
    <s v="F1263"/>
    <s v="C1789"/>
    <s v="Positive"/>
    <s v="Could be better"/>
    <n v="4"/>
  </r>
  <r>
    <s v="F1264"/>
    <s v="C1225"/>
    <s v="Negative"/>
    <s v="Great product!"/>
    <n v="5"/>
  </r>
  <r>
    <s v="F1265"/>
    <s v="C1368"/>
    <s v="Negative"/>
    <s v="Could be better"/>
    <n v="3"/>
  </r>
  <r>
    <s v="F1266"/>
    <s v="C1294"/>
    <s v="Positive"/>
    <s v="Great product!"/>
    <n v="4"/>
  </r>
  <r>
    <s v="F1267"/>
    <s v="C1618"/>
    <s v="Negative"/>
    <s v="Great product!"/>
    <n v="2"/>
  </r>
  <r>
    <s v="F1268"/>
    <s v="C1698"/>
    <s v="Positive"/>
    <s v="Could be better"/>
    <n v="3"/>
  </r>
  <r>
    <s v="F1269"/>
    <s v="C1587"/>
    <s v="Positive"/>
    <s v="Could be better"/>
    <n v="3"/>
  </r>
  <r>
    <s v="F1270"/>
    <s v="C1959"/>
    <s v="Positive"/>
    <s v="Could be better"/>
    <n v="1"/>
  </r>
  <r>
    <s v="F1271"/>
    <s v="C1967"/>
    <s v="Neutral"/>
    <s v="Could be better"/>
    <n v="5"/>
  </r>
  <r>
    <s v="F1272"/>
    <s v="C1743"/>
    <s v="Neutral"/>
    <s v="Could be better"/>
    <n v="5"/>
  </r>
  <r>
    <s v="F1273"/>
    <s v="C1945"/>
    <s v="Negative"/>
    <s v="Could be better"/>
    <n v="5"/>
  </r>
  <r>
    <s v="F1274"/>
    <s v="C1872"/>
    <s v="Positive"/>
    <s v="Great product!"/>
    <n v="3"/>
  </r>
  <r>
    <s v="F1275"/>
    <s v="C1550"/>
    <s v="Positive"/>
    <s v="Could be better"/>
    <n v="5"/>
  </r>
  <r>
    <s v="F1276"/>
    <s v="C1146"/>
    <s v="Neutral"/>
    <s v="Could be better"/>
    <n v="1"/>
  </r>
  <r>
    <s v="F1277"/>
    <s v="C1261"/>
    <s v="Positive"/>
    <s v="Could be better"/>
    <n v="4"/>
  </r>
  <r>
    <s v="F1278"/>
    <s v="C1985"/>
    <s v="Neutral"/>
    <s v="Could be better"/>
    <n v="4"/>
  </r>
  <r>
    <s v="F1279"/>
    <s v="C1926"/>
    <s v="Neutral"/>
    <s v="Could be better"/>
    <n v="4"/>
  </r>
  <r>
    <s v="F1280"/>
    <s v="C1844"/>
    <s v="Positive"/>
    <s v="Could be better"/>
    <n v="3"/>
  </r>
  <r>
    <s v="F1281"/>
    <s v="C1158"/>
    <s v="Negative"/>
    <s v="Could be better"/>
    <n v="2"/>
  </r>
  <r>
    <s v="F1282"/>
    <s v="C1320"/>
    <s v="Neutral"/>
    <s v="Could be better"/>
    <n v="4"/>
  </r>
  <r>
    <s v="F1283"/>
    <s v="C1711"/>
    <s v="Neutral"/>
    <s v="Could be better"/>
    <n v="2"/>
  </r>
  <r>
    <s v="F1284"/>
    <s v="C1079"/>
    <s v="Neutral"/>
    <s v="Great product!"/>
    <n v="3"/>
  </r>
  <r>
    <s v="F1285"/>
    <s v="C1313"/>
    <s v="Negative"/>
    <s v="Great product!"/>
    <n v="1"/>
  </r>
  <r>
    <s v="F1286"/>
    <s v="C1860"/>
    <s v="Neutral"/>
    <s v="Could be better"/>
    <n v="4"/>
  </r>
  <r>
    <s v="F1287"/>
    <s v="C1707"/>
    <s v="Positive"/>
    <s v="Great product!"/>
    <n v="1"/>
  </r>
  <r>
    <s v="F1288"/>
    <s v="C1394"/>
    <s v="Positive"/>
    <s v="Great product!"/>
    <n v="4"/>
  </r>
  <r>
    <s v="F1289"/>
    <s v="C1996"/>
    <s v="Neutral"/>
    <s v="Could be better"/>
    <n v="4"/>
  </r>
  <r>
    <s v="F1290"/>
    <s v="C1667"/>
    <s v="Neutral"/>
    <s v="Could be better"/>
    <n v="2"/>
  </r>
  <r>
    <s v="F1291"/>
    <s v="C1444"/>
    <s v="Positive"/>
    <s v="Could be better"/>
    <n v="5"/>
  </r>
  <r>
    <s v="F1292"/>
    <s v="C1329"/>
    <s v="Positive"/>
    <s v="Could be better"/>
    <n v="5"/>
  </r>
  <r>
    <s v="F1293"/>
    <s v="C1025"/>
    <s v="Neutral"/>
    <s v="Great product!"/>
    <n v="4"/>
  </r>
  <r>
    <s v="F1294"/>
    <s v="C1649"/>
    <s v="Negative"/>
    <s v="Could be better"/>
    <n v="2"/>
  </r>
  <r>
    <s v="F1295"/>
    <s v="C1194"/>
    <s v="Negative"/>
    <s v="Could be better"/>
    <n v="2"/>
  </r>
  <r>
    <s v="F1296"/>
    <s v="C1478"/>
    <s v="Negative"/>
    <s v="Could be better"/>
    <n v="2"/>
  </r>
  <r>
    <s v="F1297"/>
    <s v="C1117"/>
    <s v="Neutral"/>
    <s v="Could be better"/>
    <n v="5"/>
  </r>
  <r>
    <s v="F1298"/>
    <s v="C1015"/>
    <s v="Neutral"/>
    <s v="Could be better"/>
    <n v="2"/>
  </r>
  <r>
    <s v="F1299"/>
    <s v="C1988"/>
    <s v="Neutral"/>
    <s v="Great product!"/>
    <n v="4"/>
  </r>
  <r>
    <s v="F1300"/>
    <s v="C1265"/>
    <s v="Negative"/>
    <s v="Could be better"/>
    <n v="1"/>
  </r>
  <r>
    <s v="F1301"/>
    <s v="C1619"/>
    <s v="Neutral"/>
    <s v="Could be better"/>
    <n v="3"/>
  </r>
  <r>
    <s v="F1302"/>
    <s v="C1569"/>
    <s v="Neutral"/>
    <s v="Great product!"/>
    <n v="5"/>
  </r>
  <r>
    <s v="F1303"/>
    <s v="C1391"/>
    <s v="Neutral"/>
    <s v="Could be better"/>
    <n v="4"/>
  </r>
  <r>
    <s v="F1304"/>
    <s v="C1229"/>
    <s v="Negative"/>
    <s v="Could be better"/>
    <n v="1"/>
  </r>
  <r>
    <s v="F1305"/>
    <s v="C1177"/>
    <s v="Negative"/>
    <s v="Could be better"/>
    <n v="4"/>
  </r>
  <r>
    <s v="F1306"/>
    <s v="C1907"/>
    <s v="Neutral"/>
    <s v="Great product!"/>
    <n v="5"/>
  </r>
  <r>
    <s v="F1307"/>
    <s v="C1322"/>
    <s v="Positive"/>
    <s v="Could be better"/>
    <n v="3"/>
  </r>
  <r>
    <s v="F1308"/>
    <s v="C1558"/>
    <s v="Positive"/>
    <s v="Could be better"/>
    <n v="4"/>
  </r>
  <r>
    <s v="F1309"/>
    <s v="C1458"/>
    <s v="Positive"/>
    <s v="Could be better"/>
    <n v="2"/>
  </r>
  <r>
    <s v="F1310"/>
    <s v="C1341"/>
    <s v="Neutral"/>
    <s v="Could be better"/>
    <n v="2"/>
  </r>
  <r>
    <s v="F1311"/>
    <s v="C1081"/>
    <s v="Neutral"/>
    <s v="Great product!"/>
    <n v="2"/>
  </r>
  <r>
    <s v="F1312"/>
    <s v="C1393"/>
    <s v="Negative"/>
    <s v="Could be better"/>
    <n v="5"/>
  </r>
  <r>
    <s v="F1313"/>
    <s v="C1263"/>
    <s v="Positive"/>
    <s v="Could be better"/>
    <n v="5"/>
  </r>
  <r>
    <s v="F1314"/>
    <s v="C1627"/>
    <s v="Neutral"/>
    <s v="Could be better"/>
    <n v="4"/>
  </r>
  <r>
    <s v="F1315"/>
    <s v="C1921"/>
    <s v="Positive"/>
    <s v="Could be better"/>
    <n v="2"/>
  </r>
  <r>
    <s v="F1316"/>
    <s v="C1341"/>
    <s v="Negative"/>
    <s v="Great product!"/>
    <n v="3"/>
  </r>
  <r>
    <s v="F1317"/>
    <s v="C1574"/>
    <s v="Neutral"/>
    <s v="Great product!"/>
    <n v="4"/>
  </r>
  <r>
    <s v="F1318"/>
    <s v="C1225"/>
    <s v="Positive"/>
    <s v="Could be better"/>
    <n v="4"/>
  </r>
  <r>
    <s v="F1319"/>
    <s v="C1290"/>
    <s v="Neutral"/>
    <s v="Could be better"/>
    <n v="1"/>
  </r>
  <r>
    <s v="F1320"/>
    <s v="C1308"/>
    <s v="Positive"/>
    <s v="Could be better"/>
    <n v="5"/>
  </r>
  <r>
    <s v="F1321"/>
    <s v="C1320"/>
    <s v="Neutral"/>
    <s v="Could be better"/>
    <n v="3"/>
  </r>
  <r>
    <s v="F1322"/>
    <s v="C1171"/>
    <s v="Neutral"/>
    <s v="Great product!"/>
    <n v="3"/>
  </r>
  <r>
    <s v="F1323"/>
    <s v="C1149"/>
    <s v="Neutral"/>
    <s v="Great product!"/>
    <n v="5"/>
  </r>
  <r>
    <s v="F1324"/>
    <s v="C1810"/>
    <s v="Negative"/>
    <s v="Could be better"/>
    <n v="2"/>
  </r>
  <r>
    <s v="F1325"/>
    <s v="C1896"/>
    <s v="Neutral"/>
    <s v="Could be better"/>
    <n v="4"/>
  </r>
  <r>
    <s v="F1326"/>
    <s v="C1164"/>
    <s v="Neutral"/>
    <s v="Could be better"/>
    <n v="3"/>
  </r>
  <r>
    <s v="F1327"/>
    <s v="C1076"/>
    <s v="Neutral"/>
    <s v="Could be better"/>
    <n v="5"/>
  </r>
  <r>
    <s v="F1328"/>
    <s v="C1854"/>
    <s v="Negative"/>
    <s v="Could be better"/>
    <n v="2"/>
  </r>
  <r>
    <s v="F1329"/>
    <s v="C1040"/>
    <s v="Negative"/>
    <s v="Great product!"/>
    <n v="3"/>
  </r>
  <r>
    <s v="F1330"/>
    <s v="C1932"/>
    <s v="Neutral"/>
    <s v="Could be better"/>
    <n v="2"/>
  </r>
  <r>
    <s v="F1331"/>
    <s v="C1308"/>
    <s v="Positive"/>
    <s v="Could be better"/>
    <n v="5"/>
  </r>
  <r>
    <s v="F1332"/>
    <s v="C1150"/>
    <s v="Neutral"/>
    <s v="Could be better"/>
    <n v="3"/>
  </r>
  <r>
    <s v="F1333"/>
    <s v="C1103"/>
    <s v="Neutral"/>
    <s v="Could be better"/>
    <n v="5"/>
  </r>
  <r>
    <s v="F1334"/>
    <s v="C1560"/>
    <s v="Neutral"/>
    <s v="Could be better"/>
    <n v="4"/>
  </r>
  <r>
    <s v="F1335"/>
    <s v="C1010"/>
    <s v="Neutral"/>
    <s v="Could be better"/>
    <n v="2"/>
  </r>
  <r>
    <s v="F1336"/>
    <s v="C1762"/>
    <s v="Neutral"/>
    <s v="Could be better"/>
    <n v="3"/>
  </r>
  <r>
    <s v="F1337"/>
    <s v="C1699"/>
    <s v="Positive"/>
    <s v="Great product!"/>
    <n v="4"/>
  </r>
  <r>
    <s v="F1338"/>
    <s v="C1096"/>
    <s v="Neutral"/>
    <s v="Great product!"/>
    <n v="3"/>
  </r>
  <r>
    <s v="F1339"/>
    <s v="C1499"/>
    <s v="Positive"/>
    <s v="Great product!"/>
    <n v="2"/>
  </r>
  <r>
    <s v="F1340"/>
    <s v="C1420"/>
    <s v="Negative"/>
    <s v="Great product!"/>
    <n v="3"/>
  </r>
  <r>
    <s v="F1341"/>
    <s v="C1375"/>
    <s v="Positive"/>
    <s v="Great product!"/>
    <n v="5"/>
  </r>
  <r>
    <s v="F1342"/>
    <s v="C1589"/>
    <s v="Negative"/>
    <s v="Could be better"/>
    <n v="5"/>
  </r>
  <r>
    <s v="F1343"/>
    <s v="C1662"/>
    <s v="Neutral"/>
    <s v="Could be better"/>
    <n v="2"/>
  </r>
  <r>
    <s v="F1344"/>
    <s v="C1982"/>
    <s v="Positive"/>
    <s v="Could be better"/>
    <n v="3"/>
  </r>
  <r>
    <s v="F1345"/>
    <s v="C1478"/>
    <s v="Negative"/>
    <s v="Could be better"/>
    <n v="2"/>
  </r>
  <r>
    <s v="F1346"/>
    <s v="C1134"/>
    <s v="Neutral"/>
    <s v="Could be better"/>
    <n v="4"/>
  </r>
  <r>
    <s v="F1347"/>
    <s v="C1156"/>
    <s v="Negative"/>
    <s v="Could be better"/>
    <n v="4"/>
  </r>
  <r>
    <s v="F1348"/>
    <s v="C1945"/>
    <s v="Neutral"/>
    <s v="Could be better"/>
    <n v="4"/>
  </r>
  <r>
    <s v="F1349"/>
    <s v="C1253"/>
    <s v="Positive"/>
    <s v="Could be better"/>
    <n v="1"/>
  </r>
  <r>
    <s v="F1350"/>
    <s v="C1551"/>
    <s v="Negative"/>
    <s v="Could be better"/>
    <n v="4"/>
  </r>
  <r>
    <s v="F1351"/>
    <s v="C1922"/>
    <s v="Positive"/>
    <s v="Could be better"/>
    <n v="4"/>
  </r>
  <r>
    <s v="F1352"/>
    <s v="C1521"/>
    <s v="Negative"/>
    <s v="Could be better"/>
    <n v="2"/>
  </r>
  <r>
    <s v="F1353"/>
    <s v="C1000"/>
    <s v="Neutral"/>
    <s v="Could be better"/>
    <n v="1"/>
  </r>
  <r>
    <s v="F1354"/>
    <s v="C1028"/>
    <s v="Neutral"/>
    <s v="Great product!"/>
    <n v="2"/>
  </r>
  <r>
    <s v="F1355"/>
    <s v="C1047"/>
    <s v="Neutral"/>
    <s v="Could be better"/>
    <n v="5"/>
  </r>
  <r>
    <s v="F1356"/>
    <s v="C1622"/>
    <s v="Neutral"/>
    <s v="Could be better"/>
    <n v="5"/>
  </r>
  <r>
    <s v="F1357"/>
    <s v="C1868"/>
    <s v="Negative"/>
    <s v="Could be better"/>
    <n v="2"/>
  </r>
  <r>
    <s v="F1358"/>
    <s v="C1061"/>
    <s v="Negative"/>
    <s v="Could be better"/>
    <n v="5"/>
  </r>
  <r>
    <s v="F1359"/>
    <s v="C1299"/>
    <s v="Positive"/>
    <s v="Could be better"/>
    <n v="3"/>
  </r>
  <r>
    <s v="F1360"/>
    <s v="C1540"/>
    <s v="Negative"/>
    <s v="Great product!"/>
    <n v="1"/>
  </r>
  <r>
    <s v="F1361"/>
    <s v="C1690"/>
    <s v="Neutral"/>
    <s v="Could be better"/>
    <n v="4"/>
  </r>
  <r>
    <s v="F1362"/>
    <s v="C1612"/>
    <s v="Neutral"/>
    <s v="Could be better"/>
    <n v="5"/>
  </r>
  <r>
    <s v="F1363"/>
    <s v="C1680"/>
    <s v="Positive"/>
    <s v="Could be better"/>
    <n v="1"/>
  </r>
  <r>
    <s v="F1364"/>
    <s v="C1555"/>
    <s v="Neutral"/>
    <s v="Could be better"/>
    <n v="3"/>
  </r>
  <r>
    <s v="F1365"/>
    <s v="C1722"/>
    <s v="Negative"/>
    <s v="Great product!"/>
    <n v="3"/>
  </r>
  <r>
    <s v="F1366"/>
    <s v="C1707"/>
    <s v="Neutral"/>
    <s v="Could be better"/>
    <n v="2"/>
  </r>
  <r>
    <s v="F1367"/>
    <s v="C1323"/>
    <s v="Neutral"/>
    <s v="Great product!"/>
    <n v="4"/>
  </r>
  <r>
    <s v="F1368"/>
    <s v="C1907"/>
    <s v="Neutral"/>
    <s v="Great product!"/>
    <n v="3"/>
  </r>
  <r>
    <s v="F1369"/>
    <s v="C1245"/>
    <s v="Negative"/>
    <s v="Could be better"/>
    <n v="1"/>
  </r>
  <r>
    <s v="F1370"/>
    <s v="C1201"/>
    <s v="Negative"/>
    <s v="Great product!"/>
    <n v="3"/>
  </r>
  <r>
    <s v="F1371"/>
    <s v="C1451"/>
    <s v="Negative"/>
    <s v="Could be better"/>
    <n v="3"/>
  </r>
  <r>
    <s v="F1372"/>
    <s v="C1960"/>
    <s v="Positive"/>
    <s v="Could be better"/>
    <n v="2"/>
  </r>
  <r>
    <s v="F1373"/>
    <s v="C1945"/>
    <s v="Positive"/>
    <s v="Great product!"/>
    <n v="5"/>
  </r>
  <r>
    <s v="F1374"/>
    <s v="C1332"/>
    <s v="Negative"/>
    <s v="Could be better"/>
    <n v="2"/>
  </r>
  <r>
    <s v="F1375"/>
    <s v="C1471"/>
    <s v="Negative"/>
    <s v="Could be better"/>
    <n v="2"/>
  </r>
  <r>
    <s v="F1376"/>
    <s v="C1700"/>
    <s v="Negative"/>
    <s v="Could be better"/>
    <n v="3"/>
  </r>
  <r>
    <s v="F1377"/>
    <s v="C1524"/>
    <s v="Negative"/>
    <s v="Great product!"/>
    <n v="1"/>
  </r>
  <r>
    <s v="F1378"/>
    <s v="C1877"/>
    <s v="Positive"/>
    <s v="Could be better"/>
    <n v="4"/>
  </r>
  <r>
    <s v="F1379"/>
    <s v="C1486"/>
    <s v="Positive"/>
    <s v="Could be better"/>
    <n v="1"/>
  </r>
  <r>
    <s v="F1380"/>
    <s v="C1018"/>
    <s v="Positive"/>
    <s v="Great product!"/>
    <n v="3"/>
  </r>
  <r>
    <s v="F1381"/>
    <s v="C1206"/>
    <s v="Neutral"/>
    <s v="Great product!"/>
    <n v="1"/>
  </r>
  <r>
    <s v="F1382"/>
    <s v="C1636"/>
    <s v="Positive"/>
    <s v="Could be better"/>
    <n v="1"/>
  </r>
  <r>
    <s v="F1383"/>
    <s v="C1401"/>
    <s v="Negative"/>
    <s v="Great product!"/>
    <n v="5"/>
  </r>
  <r>
    <s v="F1384"/>
    <s v="C1233"/>
    <s v="Neutral"/>
    <s v="Could be better"/>
    <n v="4"/>
  </r>
  <r>
    <s v="F1385"/>
    <s v="C1049"/>
    <s v="Positive"/>
    <s v="Great product!"/>
    <n v="3"/>
  </r>
  <r>
    <s v="F1386"/>
    <s v="C1877"/>
    <s v="Negative"/>
    <s v="Could be better"/>
    <n v="3"/>
  </r>
  <r>
    <s v="F1387"/>
    <s v="C1090"/>
    <s v="Neutral"/>
    <s v="Great product!"/>
    <n v="5"/>
  </r>
  <r>
    <s v="F1388"/>
    <s v="C1880"/>
    <s v="Neutral"/>
    <s v="Could be better"/>
    <n v="4"/>
  </r>
  <r>
    <s v="F1389"/>
    <s v="C1429"/>
    <s v="Negative"/>
    <s v="Could be better"/>
    <n v="5"/>
  </r>
  <r>
    <s v="F1390"/>
    <s v="C1877"/>
    <s v="Positive"/>
    <s v="Could be better"/>
    <n v="4"/>
  </r>
  <r>
    <s v="F1391"/>
    <s v="C1529"/>
    <s v="Positive"/>
    <s v="Great product!"/>
    <n v="5"/>
  </r>
  <r>
    <s v="F1392"/>
    <s v="C1276"/>
    <s v="Positive"/>
    <s v="Great product!"/>
    <n v="1"/>
  </r>
  <r>
    <s v="F1393"/>
    <s v="C1346"/>
    <s v="Neutral"/>
    <s v="Could be better"/>
    <n v="1"/>
  </r>
  <r>
    <s v="F1394"/>
    <s v="C1913"/>
    <s v="Neutral"/>
    <s v="Great product!"/>
    <n v="4"/>
  </r>
  <r>
    <s v="F1395"/>
    <s v="C1654"/>
    <s v="Positive"/>
    <s v="Could be better"/>
    <n v="3"/>
  </r>
  <r>
    <s v="F1396"/>
    <s v="C1246"/>
    <s v="Neutral"/>
    <s v="Could be better"/>
    <n v="1"/>
  </r>
  <r>
    <s v="F1397"/>
    <s v="C1388"/>
    <s v="Negative"/>
    <s v="Could be better"/>
    <n v="4"/>
  </r>
  <r>
    <s v="F1398"/>
    <s v="C1117"/>
    <s v="Negative"/>
    <s v="Could be better"/>
    <n v="4"/>
  </r>
  <r>
    <s v="F1399"/>
    <s v="C1859"/>
    <s v="Positive"/>
    <s v="Great product!"/>
    <n v="2"/>
  </r>
  <r>
    <s v="F1400"/>
    <s v="C1441"/>
    <s v="Negative"/>
    <s v="Could be better"/>
    <n v="4"/>
  </r>
  <r>
    <s v="F1401"/>
    <s v="C1066"/>
    <s v="Negative"/>
    <s v="Could be better"/>
    <n v="3"/>
  </r>
  <r>
    <s v="F1402"/>
    <s v="C1622"/>
    <s v="Neutral"/>
    <s v="Could be better"/>
    <n v="5"/>
  </r>
  <r>
    <s v="F1403"/>
    <s v="C1567"/>
    <s v="Negative"/>
    <s v="Great product!"/>
    <n v="2"/>
  </r>
  <r>
    <s v="F1404"/>
    <s v="C1239"/>
    <s v="Positive"/>
    <s v="Great product!"/>
    <n v="5"/>
  </r>
  <r>
    <s v="F1405"/>
    <s v="C1982"/>
    <s v="Neutral"/>
    <s v="Could be better"/>
    <n v="3"/>
  </r>
  <r>
    <s v="F1406"/>
    <s v="C1882"/>
    <s v="Neutral"/>
    <s v="Could be better"/>
    <n v="4"/>
  </r>
  <r>
    <s v="F1407"/>
    <s v="C1570"/>
    <s v="Neutral"/>
    <s v="Could be better"/>
    <n v="2"/>
  </r>
  <r>
    <s v="F1408"/>
    <s v="C1720"/>
    <s v="Negative"/>
    <s v="Could be better"/>
    <n v="5"/>
  </r>
  <r>
    <s v="F1409"/>
    <s v="C1967"/>
    <s v="Positive"/>
    <s v="Could be better"/>
    <n v="1"/>
  </r>
  <r>
    <s v="F1410"/>
    <s v="C1487"/>
    <s v="Negative"/>
    <s v="Could be better"/>
    <n v="2"/>
  </r>
  <r>
    <s v="F1411"/>
    <s v="C1076"/>
    <s v="Negative"/>
    <s v="Could be better"/>
    <n v="1"/>
  </r>
  <r>
    <s v="F1412"/>
    <s v="C1547"/>
    <s v="Neutral"/>
    <s v="Could be better"/>
    <n v="3"/>
  </r>
  <r>
    <s v="F1413"/>
    <s v="C1451"/>
    <s v="Negative"/>
    <s v="Could be better"/>
    <n v="3"/>
  </r>
  <r>
    <s v="F1414"/>
    <s v="C1469"/>
    <s v="Positive"/>
    <s v="Great product!"/>
    <n v="2"/>
  </r>
  <r>
    <s v="F1415"/>
    <s v="C1840"/>
    <s v="Neutral"/>
    <s v="Could be better"/>
    <n v="4"/>
  </r>
  <r>
    <s v="F1416"/>
    <s v="C1485"/>
    <s v="Neutral"/>
    <s v="Could be better"/>
    <n v="3"/>
  </r>
  <r>
    <s v="F1417"/>
    <s v="C1264"/>
    <s v="Neutral"/>
    <s v="Great product!"/>
    <n v="2"/>
  </r>
  <r>
    <s v="F1418"/>
    <s v="C1291"/>
    <s v="Negative"/>
    <s v="Great product!"/>
    <n v="1"/>
  </r>
  <r>
    <s v="F1419"/>
    <s v="C1733"/>
    <s v="Neutral"/>
    <s v="Could be better"/>
    <n v="2"/>
  </r>
  <r>
    <s v="F1420"/>
    <s v="C1682"/>
    <s v="Negative"/>
    <s v="Could be better"/>
    <n v="3"/>
  </r>
  <r>
    <s v="F1421"/>
    <s v="C1815"/>
    <s v="Positive"/>
    <s v="Great product!"/>
    <n v="3"/>
  </r>
  <r>
    <s v="F1422"/>
    <s v="C1353"/>
    <s v="Negative"/>
    <s v="Great product!"/>
    <n v="1"/>
  </r>
  <r>
    <s v="F1423"/>
    <s v="C1753"/>
    <s v="Positive"/>
    <s v="Great product!"/>
    <n v="3"/>
  </r>
  <r>
    <s v="F1424"/>
    <s v="C1543"/>
    <s v="Neutral"/>
    <s v="Could be better"/>
    <n v="3"/>
  </r>
  <r>
    <s v="F1425"/>
    <s v="C1992"/>
    <s v="Positive"/>
    <s v="Great product!"/>
    <n v="3"/>
  </r>
  <r>
    <s v="F1426"/>
    <s v="C1133"/>
    <s v="Negative"/>
    <s v="Could be better"/>
    <n v="3"/>
  </r>
  <r>
    <s v="F1427"/>
    <s v="C1746"/>
    <s v="Positive"/>
    <s v="Could be better"/>
    <n v="3"/>
  </r>
  <r>
    <s v="F1428"/>
    <s v="C1145"/>
    <s v="Positive"/>
    <s v="Great product!"/>
    <n v="3"/>
  </r>
  <r>
    <s v="F1429"/>
    <s v="C1597"/>
    <s v="Negative"/>
    <s v="Could be better"/>
    <n v="2"/>
  </r>
  <r>
    <s v="F1430"/>
    <s v="C1934"/>
    <s v="Negative"/>
    <s v="Could be better"/>
    <n v="4"/>
  </r>
  <r>
    <s v="F1431"/>
    <s v="C1249"/>
    <s v="Positive"/>
    <s v="Could be better"/>
    <n v="5"/>
  </r>
  <r>
    <s v="F1432"/>
    <s v="C1110"/>
    <s v="Positive"/>
    <s v="Could be better"/>
    <n v="4"/>
  </r>
  <r>
    <s v="F1433"/>
    <s v="C1832"/>
    <s v="Neutral"/>
    <s v="Could be better"/>
    <n v="2"/>
  </r>
  <r>
    <s v="F1434"/>
    <s v="C1988"/>
    <s v="Positive"/>
    <s v="Could be better"/>
    <n v="4"/>
  </r>
  <r>
    <s v="F1435"/>
    <s v="C1394"/>
    <s v="Positive"/>
    <s v="Could be better"/>
    <n v="4"/>
  </r>
  <r>
    <s v="F1436"/>
    <s v="C1933"/>
    <s v="Positive"/>
    <s v="Could be better"/>
    <n v="4"/>
  </r>
  <r>
    <s v="F1437"/>
    <s v="C1609"/>
    <s v="Neutral"/>
    <s v="Great product!"/>
    <n v="5"/>
  </r>
  <r>
    <s v="F1438"/>
    <s v="C1042"/>
    <s v="Neutral"/>
    <s v="Could be better"/>
    <n v="3"/>
  </r>
  <r>
    <s v="F1439"/>
    <s v="C1366"/>
    <s v="Positive"/>
    <s v="Could be better"/>
    <n v="4"/>
  </r>
  <r>
    <s v="F1440"/>
    <s v="C1016"/>
    <s v="Neutral"/>
    <s v="Could be better"/>
    <n v="4"/>
  </r>
  <r>
    <s v="F1441"/>
    <s v="C1238"/>
    <s v="Neutral"/>
    <s v="Could be better"/>
    <n v="5"/>
  </r>
  <r>
    <s v="F1442"/>
    <s v="C1847"/>
    <s v="Negative"/>
    <s v="Could be better"/>
    <n v="5"/>
  </r>
  <r>
    <s v="F1443"/>
    <s v="C1876"/>
    <s v="Positive"/>
    <s v="Great product!"/>
    <n v="3"/>
  </r>
  <r>
    <s v="F1444"/>
    <s v="C1738"/>
    <s v="Negative"/>
    <s v="Great product!"/>
    <n v="1"/>
  </r>
  <r>
    <s v="F1445"/>
    <s v="C1562"/>
    <s v="Positive"/>
    <s v="Great product!"/>
    <n v="3"/>
  </r>
  <r>
    <s v="F1446"/>
    <s v="C1573"/>
    <s v="Negative"/>
    <s v="Great product!"/>
    <n v="5"/>
  </r>
  <r>
    <s v="F1447"/>
    <s v="C1299"/>
    <s v="Negative"/>
    <s v="Could be better"/>
    <n v="4"/>
  </r>
  <r>
    <s v="F1448"/>
    <s v="C1059"/>
    <s v="Neutral"/>
    <s v="Could be better"/>
    <n v="3"/>
  </r>
  <r>
    <s v="F1449"/>
    <s v="C1867"/>
    <s v="Negative"/>
    <s v="Could be better"/>
    <n v="1"/>
  </r>
  <r>
    <s v="F1450"/>
    <s v="C1898"/>
    <s v="Positive"/>
    <s v="Could be better"/>
    <n v="2"/>
  </r>
  <r>
    <s v="F1451"/>
    <s v="C1531"/>
    <s v="Negative"/>
    <s v="Great product!"/>
    <n v="4"/>
  </r>
  <r>
    <s v="F1452"/>
    <s v="C1555"/>
    <s v="Neutral"/>
    <s v="Could be better"/>
    <n v="5"/>
  </r>
  <r>
    <s v="F1453"/>
    <s v="C1755"/>
    <s v="Negative"/>
    <s v="Could be better"/>
    <n v="3"/>
  </r>
  <r>
    <s v="F1454"/>
    <s v="C1347"/>
    <s v="Positive"/>
    <s v="Could be better"/>
    <n v="5"/>
  </r>
  <r>
    <s v="F1455"/>
    <s v="C1502"/>
    <s v="Positive"/>
    <s v="Could be better"/>
    <n v="2"/>
  </r>
  <r>
    <s v="F1456"/>
    <s v="C1861"/>
    <s v="Negative"/>
    <s v="Could be better"/>
    <n v="3"/>
  </r>
  <r>
    <s v="F1457"/>
    <s v="C1562"/>
    <s v="Neutral"/>
    <s v="Great product!"/>
    <n v="5"/>
  </r>
  <r>
    <s v="F1458"/>
    <s v="C1608"/>
    <s v="Negative"/>
    <s v="Could be better"/>
    <n v="4"/>
  </r>
  <r>
    <s v="F1459"/>
    <s v="C1253"/>
    <s v="Neutral"/>
    <s v="Could be better"/>
    <n v="4"/>
  </r>
  <r>
    <s v="F1460"/>
    <s v="C1256"/>
    <s v="Negative"/>
    <s v="Could be better"/>
    <n v="2"/>
  </r>
  <r>
    <s v="F1461"/>
    <s v="C1464"/>
    <s v="Neutral"/>
    <s v="Great product!"/>
    <n v="2"/>
  </r>
  <r>
    <s v="F1462"/>
    <s v="C1550"/>
    <s v="Positive"/>
    <s v="Could be better"/>
    <n v="1"/>
  </r>
  <r>
    <s v="F1463"/>
    <s v="C1048"/>
    <s v="Negative"/>
    <s v="Could be better"/>
    <n v="5"/>
  </r>
  <r>
    <s v="F1464"/>
    <s v="C1344"/>
    <s v="Negative"/>
    <s v="Could be better"/>
    <n v="2"/>
  </r>
  <r>
    <s v="F1465"/>
    <s v="C1473"/>
    <s v="Positive"/>
    <s v="Could be better"/>
    <n v="1"/>
  </r>
  <r>
    <s v="F1466"/>
    <s v="C1540"/>
    <s v="Positive"/>
    <s v="Could be better"/>
    <n v="4"/>
  </r>
  <r>
    <s v="F1467"/>
    <s v="C1292"/>
    <s v="Neutral"/>
    <s v="Could be better"/>
    <n v="1"/>
  </r>
  <r>
    <s v="F1468"/>
    <s v="C1886"/>
    <s v="Negative"/>
    <s v="Great product!"/>
    <n v="1"/>
  </r>
  <r>
    <s v="F1469"/>
    <s v="C1012"/>
    <s v="Positive"/>
    <s v="Could be better"/>
    <n v="1"/>
  </r>
  <r>
    <s v="F1470"/>
    <s v="C1026"/>
    <s v="Neutral"/>
    <s v="Great product!"/>
    <n v="5"/>
  </r>
  <r>
    <s v="F1471"/>
    <s v="C1753"/>
    <s v="Negative"/>
    <s v="Great product!"/>
    <n v="2"/>
  </r>
  <r>
    <s v="F1472"/>
    <s v="C1382"/>
    <s v="Positive"/>
    <s v="Great product!"/>
    <n v="5"/>
  </r>
  <r>
    <s v="F1473"/>
    <s v="C1145"/>
    <s v="Positive"/>
    <s v="Could be better"/>
    <n v="5"/>
  </r>
  <r>
    <s v="F1474"/>
    <s v="C1376"/>
    <s v="Negative"/>
    <s v="Great product!"/>
    <n v="5"/>
  </r>
  <r>
    <s v="F1475"/>
    <s v="C1831"/>
    <s v="Negative"/>
    <s v="Could be better"/>
    <n v="5"/>
  </r>
  <r>
    <s v="F1476"/>
    <s v="C1809"/>
    <s v="Neutral"/>
    <s v="Great product!"/>
    <n v="3"/>
  </r>
  <r>
    <s v="F1477"/>
    <s v="C1397"/>
    <s v="Positive"/>
    <s v="Great product!"/>
    <n v="4"/>
  </r>
  <r>
    <s v="F1478"/>
    <s v="C1874"/>
    <s v="Positive"/>
    <s v="Could be better"/>
    <n v="2"/>
  </r>
  <r>
    <s v="F1479"/>
    <s v="C1653"/>
    <s v="Negative"/>
    <s v="Great product!"/>
    <n v="4"/>
  </r>
  <r>
    <s v="F1480"/>
    <s v="C1648"/>
    <s v="Neutral"/>
    <s v="Great product!"/>
    <n v="4"/>
  </r>
  <r>
    <s v="F1481"/>
    <s v="C1467"/>
    <s v="Neutral"/>
    <s v="Great product!"/>
    <n v="3"/>
  </r>
  <r>
    <s v="F1482"/>
    <s v="C1484"/>
    <s v="Positive"/>
    <s v="Great product!"/>
    <n v="4"/>
  </r>
  <r>
    <s v="F1483"/>
    <s v="C1216"/>
    <s v="Positive"/>
    <s v="Great product!"/>
    <n v="3"/>
  </r>
  <r>
    <s v="F1484"/>
    <s v="C1065"/>
    <s v="Positive"/>
    <s v="Great product!"/>
    <n v="2"/>
  </r>
  <r>
    <s v="F1485"/>
    <s v="C1779"/>
    <s v="Positive"/>
    <s v="Could be better"/>
    <n v="2"/>
  </r>
  <r>
    <s v="F1486"/>
    <s v="C1798"/>
    <s v="Negative"/>
    <s v="Great product!"/>
    <n v="4"/>
  </r>
  <r>
    <s v="F1487"/>
    <s v="C1724"/>
    <s v="Neutral"/>
    <s v="Could be better"/>
    <n v="2"/>
  </r>
  <r>
    <s v="F1488"/>
    <s v="C1869"/>
    <s v="Positive"/>
    <s v="Could be better"/>
    <n v="1"/>
  </r>
  <r>
    <s v="F1489"/>
    <s v="C1547"/>
    <s v="Neutral"/>
    <s v="Great product!"/>
    <n v="4"/>
  </r>
  <r>
    <s v="F1490"/>
    <s v="C1931"/>
    <s v="Negative"/>
    <s v="Great product!"/>
    <n v="4"/>
  </r>
  <r>
    <s v="F1491"/>
    <s v="C1164"/>
    <s v="Neutral"/>
    <s v="Could be better"/>
    <n v="3"/>
  </r>
  <r>
    <s v="F1492"/>
    <s v="C1871"/>
    <s v="Negative"/>
    <s v="Great product!"/>
    <n v="4"/>
  </r>
  <r>
    <s v="F1493"/>
    <s v="C1590"/>
    <s v="Positive"/>
    <s v="Could be better"/>
    <n v="1"/>
  </r>
  <r>
    <s v="F1494"/>
    <s v="C1158"/>
    <s v="Negative"/>
    <s v="Could be better"/>
    <n v="4"/>
  </r>
  <r>
    <s v="F1495"/>
    <s v="C1581"/>
    <s v="Negative"/>
    <s v="Could be better"/>
    <n v="1"/>
  </r>
  <r>
    <s v="F1496"/>
    <s v="C1411"/>
    <s v="Negative"/>
    <s v="Could be better"/>
    <n v="2"/>
  </r>
  <r>
    <s v="F1497"/>
    <s v="C1948"/>
    <s v="Positive"/>
    <s v="Great product!"/>
    <n v="3"/>
  </r>
  <r>
    <s v="F1498"/>
    <s v="C1805"/>
    <s v="Neutral"/>
    <s v="Could be better"/>
    <n v="5"/>
  </r>
  <r>
    <s v="F1499"/>
    <s v="C1248"/>
    <s v="Negative"/>
    <s v="Could be better"/>
    <n v="2"/>
  </r>
  <r>
    <s v="F1500"/>
    <s v="C1722"/>
    <s v="Negative"/>
    <s v="Could be better"/>
    <n v="5"/>
  </r>
  <r>
    <s v="F1501"/>
    <s v="C1203"/>
    <s v="Positive"/>
    <s v="Could be better"/>
    <n v="4"/>
  </r>
  <r>
    <s v="F1502"/>
    <s v="C1550"/>
    <s v="Positive"/>
    <s v="Could be better"/>
    <n v="2"/>
  </r>
  <r>
    <s v="F1503"/>
    <s v="C1364"/>
    <s v="Negative"/>
    <s v="Great product!"/>
    <n v="5"/>
  </r>
  <r>
    <s v="F1504"/>
    <s v="C1592"/>
    <s v="Positive"/>
    <s v="Could be better"/>
    <n v="3"/>
  </r>
  <r>
    <s v="F1505"/>
    <s v="C1837"/>
    <s v="Negative"/>
    <s v="Could be better"/>
    <n v="2"/>
  </r>
  <r>
    <s v="F1506"/>
    <s v="C1745"/>
    <s v="Neutral"/>
    <s v="Great product!"/>
    <n v="1"/>
  </r>
  <r>
    <s v="F1507"/>
    <s v="C1407"/>
    <s v="Positive"/>
    <s v="Could be better"/>
    <n v="3"/>
  </r>
  <r>
    <s v="F1508"/>
    <s v="C1894"/>
    <s v="Neutral"/>
    <s v="Could be better"/>
    <n v="1"/>
  </r>
  <r>
    <s v="F1509"/>
    <s v="C1158"/>
    <s v="Positive"/>
    <s v="Great product!"/>
    <n v="3"/>
  </r>
  <r>
    <s v="F1510"/>
    <s v="C1544"/>
    <s v="Negative"/>
    <s v="Great product!"/>
    <n v="5"/>
  </r>
  <r>
    <s v="F1511"/>
    <s v="C1619"/>
    <s v="Neutral"/>
    <s v="Could be better"/>
    <n v="5"/>
  </r>
  <r>
    <s v="F1512"/>
    <s v="C1929"/>
    <s v="Positive"/>
    <s v="Could be better"/>
    <n v="2"/>
  </r>
  <r>
    <s v="F1513"/>
    <s v="C1593"/>
    <s v="Neutral"/>
    <s v="Could be better"/>
    <n v="2"/>
  </r>
  <r>
    <s v="F1514"/>
    <s v="C1684"/>
    <s v="Positive"/>
    <s v="Great product!"/>
    <n v="3"/>
  </r>
  <r>
    <s v="F1515"/>
    <s v="C1457"/>
    <s v="Neutral"/>
    <s v="Could be better"/>
    <n v="2"/>
  </r>
  <r>
    <s v="F1516"/>
    <s v="C1036"/>
    <s v="Positive"/>
    <s v="Great product!"/>
    <n v="4"/>
  </r>
  <r>
    <s v="F1517"/>
    <s v="C1271"/>
    <s v="Negative"/>
    <s v="Great product!"/>
    <n v="2"/>
  </r>
  <r>
    <s v="F1518"/>
    <s v="C1036"/>
    <s v="Negative"/>
    <s v="Great product!"/>
    <n v="5"/>
  </r>
  <r>
    <s v="F1519"/>
    <s v="C1854"/>
    <s v="Positive"/>
    <s v="Could be better"/>
    <n v="2"/>
  </r>
  <r>
    <s v="F1520"/>
    <s v="C1808"/>
    <s v="Negative"/>
    <s v="Great product!"/>
    <n v="5"/>
  </r>
  <r>
    <s v="F1521"/>
    <s v="C1118"/>
    <s v="Positive"/>
    <s v="Great product!"/>
    <n v="1"/>
  </r>
  <r>
    <s v="F1522"/>
    <s v="C1797"/>
    <s v="Negative"/>
    <s v="Could be better"/>
    <n v="5"/>
  </r>
  <r>
    <s v="F1523"/>
    <s v="C1922"/>
    <s v="Positive"/>
    <s v="Could be better"/>
    <n v="3"/>
  </r>
  <r>
    <s v="F1524"/>
    <s v="C1224"/>
    <s v="Positive"/>
    <s v="Could be better"/>
    <n v="3"/>
  </r>
  <r>
    <s v="F1525"/>
    <s v="C1966"/>
    <s v="Negative"/>
    <s v="Great product!"/>
    <n v="4"/>
  </r>
  <r>
    <s v="F1526"/>
    <s v="C1691"/>
    <s v="Neutral"/>
    <s v="Could be better"/>
    <n v="2"/>
  </r>
  <r>
    <s v="F1527"/>
    <s v="C1414"/>
    <s v="Negative"/>
    <s v="Could be better"/>
    <n v="3"/>
  </r>
  <r>
    <s v="F1528"/>
    <s v="C1774"/>
    <s v="Neutral"/>
    <s v="Could be better"/>
    <n v="4"/>
  </r>
  <r>
    <s v="F1529"/>
    <s v="C1309"/>
    <s v="Negative"/>
    <s v="Great product!"/>
    <n v="3"/>
  </r>
  <r>
    <s v="F1530"/>
    <s v="C1950"/>
    <s v="Positive"/>
    <s v="Could be better"/>
    <n v="1"/>
  </r>
  <r>
    <s v="F1531"/>
    <s v="C1504"/>
    <s v="Negative"/>
    <s v="Could be better"/>
    <n v="4"/>
  </r>
  <r>
    <s v="F1532"/>
    <s v="C1439"/>
    <s v="Negative"/>
    <s v="Could be better"/>
    <n v="5"/>
  </r>
  <r>
    <s v="F1533"/>
    <s v="C1357"/>
    <s v="Negative"/>
    <s v="Great product!"/>
    <n v="1"/>
  </r>
  <r>
    <s v="F1534"/>
    <s v="C1042"/>
    <s v="Neutral"/>
    <s v="Could be better"/>
    <n v="4"/>
  </r>
  <r>
    <s v="F1535"/>
    <s v="C1033"/>
    <s v="Neutral"/>
    <s v="Great product!"/>
    <n v="4"/>
  </r>
  <r>
    <s v="F1536"/>
    <s v="C1083"/>
    <s v="Negative"/>
    <s v="Could be better"/>
    <n v="3"/>
  </r>
  <r>
    <s v="F1537"/>
    <s v="C1190"/>
    <s v="Positive"/>
    <s v="Could be better"/>
    <n v="2"/>
  </r>
  <r>
    <s v="F1538"/>
    <s v="C1863"/>
    <s v="Positive"/>
    <s v="Great product!"/>
    <n v="5"/>
  </r>
  <r>
    <s v="F1539"/>
    <s v="C1634"/>
    <s v="Neutral"/>
    <s v="Great product!"/>
    <n v="1"/>
  </r>
  <r>
    <s v="F1540"/>
    <s v="C1674"/>
    <s v="Positive"/>
    <s v="Could be better"/>
    <n v="4"/>
  </r>
  <r>
    <s v="F1541"/>
    <s v="C1211"/>
    <s v="Positive"/>
    <s v="Could be better"/>
    <n v="5"/>
  </r>
  <r>
    <s v="F1542"/>
    <s v="C1711"/>
    <s v="Negative"/>
    <s v="Could be better"/>
    <n v="4"/>
  </r>
  <r>
    <s v="F1543"/>
    <s v="C1769"/>
    <s v="Neutral"/>
    <s v="Great product!"/>
    <n v="5"/>
  </r>
  <r>
    <s v="F1544"/>
    <s v="C1442"/>
    <s v="Negative"/>
    <s v="Great product!"/>
    <n v="3"/>
  </r>
  <r>
    <s v="F1545"/>
    <s v="C1496"/>
    <s v="Neutral"/>
    <s v="Great product!"/>
    <n v="1"/>
  </r>
  <r>
    <s v="F1546"/>
    <s v="C1334"/>
    <s v="Neutral"/>
    <s v="Could be better"/>
    <n v="5"/>
  </r>
  <r>
    <s v="F1547"/>
    <s v="C1834"/>
    <s v="Negative"/>
    <s v="Could be better"/>
    <n v="4"/>
  </r>
  <r>
    <s v="F1548"/>
    <s v="C1729"/>
    <s v="Negative"/>
    <s v="Great product!"/>
    <n v="2"/>
  </r>
  <r>
    <s v="F1549"/>
    <s v="C1758"/>
    <s v="Neutral"/>
    <s v="Could be better"/>
    <n v="2"/>
  </r>
  <r>
    <s v="F1550"/>
    <s v="C1260"/>
    <s v="Positive"/>
    <s v="Could be better"/>
    <n v="3"/>
  </r>
  <r>
    <s v="F1551"/>
    <s v="C1376"/>
    <s v="Positive"/>
    <s v="Great product!"/>
    <n v="4"/>
  </r>
  <r>
    <s v="F1552"/>
    <s v="C1843"/>
    <s v="Neutral"/>
    <s v="Great product!"/>
    <n v="5"/>
  </r>
  <r>
    <s v="F1553"/>
    <s v="C1940"/>
    <s v="Positive"/>
    <s v="Could be better"/>
    <n v="5"/>
  </r>
  <r>
    <s v="F1554"/>
    <s v="C1425"/>
    <s v="Neutral"/>
    <s v="Could be better"/>
    <n v="1"/>
  </r>
  <r>
    <s v="F1555"/>
    <s v="C1389"/>
    <s v="Negative"/>
    <s v="Could be better"/>
    <n v="5"/>
  </r>
  <r>
    <s v="F1556"/>
    <s v="C1529"/>
    <s v="Negative"/>
    <s v="Could be better"/>
    <n v="5"/>
  </r>
  <r>
    <s v="F1557"/>
    <s v="C1175"/>
    <s v="Positive"/>
    <s v="Could be better"/>
    <n v="4"/>
  </r>
  <r>
    <s v="F1558"/>
    <s v="C1309"/>
    <s v="Neutral"/>
    <s v="Could be better"/>
    <n v="1"/>
  </r>
  <r>
    <s v="F1559"/>
    <s v="C1327"/>
    <s v="Positive"/>
    <s v="Great product!"/>
    <n v="4"/>
  </r>
  <r>
    <s v="F1560"/>
    <s v="C1049"/>
    <s v="Negative"/>
    <s v="Could be better"/>
    <n v="4"/>
  </r>
  <r>
    <s v="F1561"/>
    <s v="C1074"/>
    <s v="Negative"/>
    <s v="Could be better"/>
    <n v="5"/>
  </r>
  <r>
    <s v="F1562"/>
    <s v="C1107"/>
    <s v="Positive"/>
    <s v="Could be better"/>
    <n v="5"/>
  </r>
  <r>
    <s v="F1563"/>
    <s v="C1450"/>
    <s v="Positive"/>
    <s v="Could be better"/>
    <n v="3"/>
  </r>
  <r>
    <s v="F1564"/>
    <s v="C1190"/>
    <s v="Neutral"/>
    <s v="Could be better"/>
    <n v="2"/>
  </r>
  <r>
    <s v="F1565"/>
    <s v="C1801"/>
    <s v="Neutral"/>
    <s v="Could be better"/>
    <n v="4"/>
  </r>
  <r>
    <s v="F1566"/>
    <s v="C1823"/>
    <s v="Neutral"/>
    <s v="Could be better"/>
    <n v="2"/>
  </r>
  <r>
    <s v="F1567"/>
    <s v="C1823"/>
    <s v="Negative"/>
    <s v="Could be better"/>
    <n v="3"/>
  </r>
  <r>
    <s v="F1568"/>
    <s v="C1382"/>
    <s v="Negative"/>
    <s v="Great product!"/>
    <n v="1"/>
  </r>
  <r>
    <s v="F1569"/>
    <s v="C1511"/>
    <s v="Negative"/>
    <s v="Could be better"/>
    <n v="2"/>
  </r>
  <r>
    <s v="F1570"/>
    <s v="C1836"/>
    <s v="Neutral"/>
    <s v="Could be better"/>
    <n v="3"/>
  </r>
  <r>
    <s v="F1571"/>
    <s v="C1723"/>
    <s v="Positive"/>
    <s v="Could be better"/>
    <n v="5"/>
  </r>
  <r>
    <s v="F1572"/>
    <s v="C1267"/>
    <s v="Neutral"/>
    <s v="Great product!"/>
    <n v="1"/>
  </r>
  <r>
    <s v="F1573"/>
    <s v="C1008"/>
    <s v="Positive"/>
    <s v="Great product!"/>
    <n v="3"/>
  </r>
  <r>
    <s v="F1574"/>
    <s v="C1429"/>
    <s v="Positive"/>
    <s v="Could be better"/>
    <n v="1"/>
  </r>
  <r>
    <s v="F1575"/>
    <s v="C1084"/>
    <s v="Positive"/>
    <s v="Could be better"/>
    <n v="5"/>
  </r>
  <r>
    <s v="F1576"/>
    <s v="C1029"/>
    <s v="Neutral"/>
    <s v="Could be better"/>
    <n v="2"/>
  </r>
  <r>
    <s v="F1577"/>
    <s v="C1462"/>
    <s v="Positive"/>
    <s v="Could be better"/>
    <n v="5"/>
  </r>
  <r>
    <s v="F1578"/>
    <s v="C1578"/>
    <s v="Negative"/>
    <s v="Could be better"/>
    <n v="1"/>
  </r>
  <r>
    <s v="F1579"/>
    <s v="C1902"/>
    <s v="Neutral"/>
    <s v="Could be better"/>
    <n v="1"/>
  </r>
  <r>
    <s v="F1580"/>
    <s v="C1328"/>
    <s v="Positive"/>
    <s v="Could be better"/>
    <n v="2"/>
  </r>
  <r>
    <s v="F1581"/>
    <s v="C1250"/>
    <s v="Neutral"/>
    <s v="Great product!"/>
    <n v="1"/>
  </r>
  <r>
    <s v="F1582"/>
    <s v="C1993"/>
    <s v="Positive"/>
    <s v="Great product!"/>
    <n v="5"/>
  </r>
  <r>
    <s v="F1583"/>
    <s v="C1322"/>
    <s v="Negative"/>
    <s v="Could be better"/>
    <n v="5"/>
  </r>
  <r>
    <s v="F1584"/>
    <s v="C1118"/>
    <s v="Positive"/>
    <s v="Great product!"/>
    <n v="4"/>
  </r>
  <r>
    <s v="F1585"/>
    <s v="C1265"/>
    <s v="Neutral"/>
    <s v="Great product!"/>
    <n v="3"/>
  </r>
  <r>
    <s v="F1586"/>
    <s v="C1859"/>
    <s v="Neutral"/>
    <s v="Great product!"/>
    <n v="2"/>
  </r>
  <r>
    <s v="F1587"/>
    <s v="C1737"/>
    <s v="Positive"/>
    <s v="Great product!"/>
    <n v="4"/>
  </r>
  <r>
    <s v="F1588"/>
    <s v="C1084"/>
    <s v="Neutral"/>
    <s v="Great product!"/>
    <n v="2"/>
  </r>
  <r>
    <s v="F1589"/>
    <s v="C1655"/>
    <s v="Negative"/>
    <s v="Great product!"/>
    <n v="5"/>
  </r>
  <r>
    <s v="F1590"/>
    <s v="C1974"/>
    <s v="Neutral"/>
    <s v="Great product!"/>
    <n v="1"/>
  </r>
  <r>
    <s v="F1591"/>
    <s v="C1560"/>
    <s v="Neutral"/>
    <s v="Could be better"/>
    <n v="1"/>
  </r>
  <r>
    <s v="F1592"/>
    <s v="C1526"/>
    <s v="Negative"/>
    <s v="Great product!"/>
    <n v="5"/>
  </r>
  <r>
    <s v="F1593"/>
    <s v="C1497"/>
    <s v="Positive"/>
    <s v="Great product!"/>
    <n v="2"/>
  </r>
  <r>
    <s v="F1594"/>
    <s v="C1578"/>
    <s v="Neutral"/>
    <s v="Could be better"/>
    <n v="5"/>
  </r>
  <r>
    <s v="F1595"/>
    <s v="C1124"/>
    <s v="Neutral"/>
    <s v="Great product!"/>
    <n v="5"/>
  </r>
  <r>
    <s v="F1596"/>
    <s v="C1059"/>
    <s v="Positive"/>
    <s v="Great product!"/>
    <n v="4"/>
  </r>
  <r>
    <s v="F1597"/>
    <s v="C1045"/>
    <s v="Neutral"/>
    <s v="Could be better"/>
    <n v="5"/>
  </r>
  <r>
    <s v="F1598"/>
    <s v="C1039"/>
    <s v="Positive"/>
    <s v="Could be better"/>
    <n v="5"/>
  </r>
  <r>
    <s v="F1599"/>
    <s v="C1392"/>
    <s v="Neutral"/>
    <s v="Great product!"/>
    <n v="3"/>
  </r>
  <r>
    <s v="F1600"/>
    <s v="C1346"/>
    <s v="Neutral"/>
    <s v="Could be better"/>
    <n v="4"/>
  </r>
  <r>
    <s v="F1601"/>
    <s v="C1020"/>
    <s v="Positive"/>
    <s v="Great product!"/>
    <n v="3"/>
  </r>
  <r>
    <s v="F1602"/>
    <s v="C1074"/>
    <s v="Neutral"/>
    <s v="Could be better"/>
    <n v="3"/>
  </r>
  <r>
    <s v="F1603"/>
    <s v="C1382"/>
    <s v="Negative"/>
    <s v="Could be better"/>
    <n v="1"/>
  </r>
  <r>
    <s v="F1604"/>
    <s v="C1968"/>
    <s v="Positive"/>
    <s v="Could be better"/>
    <n v="2"/>
  </r>
  <r>
    <s v="F1605"/>
    <s v="C1354"/>
    <s v="Negative"/>
    <s v="Could be better"/>
    <n v="4"/>
  </r>
  <r>
    <s v="F1606"/>
    <s v="C1377"/>
    <s v="Positive"/>
    <s v="Could be better"/>
    <n v="3"/>
  </r>
  <r>
    <s v="F1607"/>
    <s v="C1906"/>
    <s v="Negative"/>
    <s v="Could be better"/>
    <n v="3"/>
  </r>
  <r>
    <s v="F1608"/>
    <s v="C1173"/>
    <s v="Neutral"/>
    <s v="Could be better"/>
    <n v="3"/>
  </r>
  <r>
    <s v="F1609"/>
    <s v="C1170"/>
    <s v="Negative"/>
    <s v="Could be better"/>
    <n v="1"/>
  </r>
  <r>
    <s v="F1610"/>
    <s v="C1322"/>
    <s v="Negative"/>
    <s v="Great product!"/>
    <n v="5"/>
  </r>
  <r>
    <s v="F1611"/>
    <s v="C1054"/>
    <s v="Positive"/>
    <s v="Could be better"/>
    <n v="1"/>
  </r>
  <r>
    <s v="F1612"/>
    <s v="C1848"/>
    <s v="Neutral"/>
    <s v="Could be better"/>
    <n v="4"/>
  </r>
  <r>
    <s v="F1613"/>
    <s v="C1915"/>
    <s v="Positive"/>
    <s v="Great product!"/>
    <n v="5"/>
  </r>
  <r>
    <s v="F1614"/>
    <s v="C1624"/>
    <s v="Negative"/>
    <s v="Great product!"/>
    <n v="1"/>
  </r>
  <r>
    <s v="F1615"/>
    <s v="C1718"/>
    <s v="Positive"/>
    <s v="Could be better"/>
    <n v="2"/>
  </r>
  <r>
    <s v="F1616"/>
    <s v="C1103"/>
    <s v="Neutral"/>
    <s v="Could be better"/>
    <n v="4"/>
  </r>
  <r>
    <s v="F1617"/>
    <s v="C1249"/>
    <s v="Negative"/>
    <s v="Could be better"/>
    <n v="5"/>
  </r>
  <r>
    <s v="F1618"/>
    <s v="C1322"/>
    <s v="Negative"/>
    <s v="Could be better"/>
    <n v="3"/>
  </r>
  <r>
    <s v="F1619"/>
    <s v="C1242"/>
    <s v="Positive"/>
    <s v="Could be better"/>
    <n v="3"/>
  </r>
  <r>
    <s v="F1620"/>
    <s v="C1486"/>
    <s v="Negative"/>
    <s v="Could be better"/>
    <n v="1"/>
  </r>
  <r>
    <s v="F1621"/>
    <s v="C1756"/>
    <s v="Neutral"/>
    <s v="Could be better"/>
    <n v="1"/>
  </r>
  <r>
    <s v="F1622"/>
    <s v="C1907"/>
    <s v="Neutral"/>
    <s v="Could be better"/>
    <n v="5"/>
  </r>
  <r>
    <s v="F1623"/>
    <s v="C1330"/>
    <s v="Neutral"/>
    <s v="Could be better"/>
    <n v="1"/>
  </r>
  <r>
    <s v="F1624"/>
    <s v="C1265"/>
    <s v="Negative"/>
    <s v="Could be better"/>
    <n v="5"/>
  </r>
  <r>
    <s v="F1625"/>
    <s v="C1901"/>
    <s v="Positive"/>
    <s v="Could be better"/>
    <n v="1"/>
  </r>
  <r>
    <s v="F1626"/>
    <s v="C1639"/>
    <s v="Negative"/>
    <s v="Could be better"/>
    <n v="1"/>
  </r>
  <r>
    <s v="F1627"/>
    <s v="C1334"/>
    <s v="Neutral"/>
    <s v="Great product!"/>
    <n v="3"/>
  </r>
  <r>
    <s v="F1628"/>
    <s v="C1430"/>
    <s v="Negative"/>
    <s v="Could be better"/>
    <n v="5"/>
  </r>
  <r>
    <s v="F1629"/>
    <s v="C1093"/>
    <s v="Negative"/>
    <s v="Great product!"/>
    <n v="2"/>
  </r>
  <r>
    <s v="F1630"/>
    <s v="C1318"/>
    <s v="Negative"/>
    <s v="Could be better"/>
    <n v="3"/>
  </r>
  <r>
    <s v="F1631"/>
    <s v="C1316"/>
    <s v="Neutral"/>
    <s v="Could be better"/>
    <n v="2"/>
  </r>
  <r>
    <s v="F1632"/>
    <s v="C1586"/>
    <s v="Neutral"/>
    <s v="Could be better"/>
    <n v="1"/>
  </r>
  <r>
    <s v="F1633"/>
    <s v="C1398"/>
    <s v="Neutral"/>
    <s v="Great product!"/>
    <n v="4"/>
  </r>
  <r>
    <s v="F1634"/>
    <s v="C1683"/>
    <s v="Negative"/>
    <s v="Could be better"/>
    <n v="4"/>
  </r>
  <r>
    <s v="F1635"/>
    <s v="C1803"/>
    <s v="Negative"/>
    <s v="Great product!"/>
    <n v="1"/>
  </r>
  <r>
    <s v="F1636"/>
    <s v="C1802"/>
    <s v="Negative"/>
    <s v="Could be better"/>
    <n v="3"/>
  </r>
  <r>
    <s v="F1637"/>
    <s v="C1209"/>
    <s v="Positive"/>
    <s v="Could be better"/>
    <n v="2"/>
  </r>
  <r>
    <s v="F1638"/>
    <s v="C1656"/>
    <s v="Positive"/>
    <s v="Could be better"/>
    <n v="4"/>
  </r>
  <r>
    <s v="F1639"/>
    <s v="C1417"/>
    <s v="Positive"/>
    <s v="Could be better"/>
    <n v="3"/>
  </r>
  <r>
    <s v="F1640"/>
    <s v="C1516"/>
    <s v="Positive"/>
    <s v="Could be better"/>
    <n v="4"/>
  </r>
  <r>
    <s v="F1641"/>
    <s v="C1584"/>
    <s v="Negative"/>
    <s v="Could be better"/>
    <n v="5"/>
  </r>
  <r>
    <s v="F1642"/>
    <s v="C1616"/>
    <s v="Positive"/>
    <s v="Could be better"/>
    <n v="2"/>
  </r>
  <r>
    <s v="F1643"/>
    <s v="C1921"/>
    <s v="Negative"/>
    <s v="Could be better"/>
    <n v="5"/>
  </r>
  <r>
    <s v="F1644"/>
    <s v="C1319"/>
    <s v="Negative"/>
    <s v="Could be better"/>
    <n v="1"/>
  </r>
  <r>
    <s v="F1645"/>
    <s v="C1223"/>
    <s v="Positive"/>
    <s v="Could be better"/>
    <n v="2"/>
  </r>
  <r>
    <s v="F1646"/>
    <s v="C1566"/>
    <s v="Neutral"/>
    <s v="Great product!"/>
    <n v="1"/>
  </r>
  <r>
    <s v="F1647"/>
    <s v="C1044"/>
    <s v="Neutral"/>
    <s v="Great product!"/>
    <n v="3"/>
  </r>
  <r>
    <s v="F1648"/>
    <s v="C1737"/>
    <s v="Neutral"/>
    <s v="Could be better"/>
    <n v="4"/>
  </r>
  <r>
    <s v="F1649"/>
    <s v="C1418"/>
    <s v="Positive"/>
    <s v="Could be better"/>
    <n v="2"/>
  </r>
  <r>
    <s v="F1650"/>
    <s v="C1262"/>
    <s v="Neutral"/>
    <s v="Could be better"/>
    <n v="4"/>
  </r>
  <r>
    <s v="F1651"/>
    <s v="C1227"/>
    <s v="Positive"/>
    <s v="Could be better"/>
    <n v="5"/>
  </r>
  <r>
    <s v="F1652"/>
    <s v="C1888"/>
    <s v="Neutral"/>
    <s v="Could be better"/>
    <n v="4"/>
  </r>
  <r>
    <s v="F1653"/>
    <s v="C1114"/>
    <s v="Neutral"/>
    <s v="Could be better"/>
    <n v="1"/>
  </r>
  <r>
    <s v="F1654"/>
    <s v="C1465"/>
    <s v="Positive"/>
    <s v="Could be better"/>
    <n v="3"/>
  </r>
  <r>
    <s v="F1655"/>
    <s v="C1987"/>
    <s v="Negative"/>
    <s v="Could be better"/>
    <n v="2"/>
  </r>
  <r>
    <s v="F1656"/>
    <s v="C1807"/>
    <s v="Positive"/>
    <s v="Great product!"/>
    <n v="3"/>
  </r>
  <r>
    <s v="F1657"/>
    <s v="C1328"/>
    <s v="Positive"/>
    <s v="Great product!"/>
    <n v="2"/>
  </r>
  <r>
    <s v="F1658"/>
    <s v="C1945"/>
    <s v="Neutral"/>
    <s v="Could be better"/>
    <n v="5"/>
  </r>
  <r>
    <s v="F1659"/>
    <s v="C1886"/>
    <s v="Neutral"/>
    <s v="Could be better"/>
    <n v="3"/>
  </r>
  <r>
    <s v="F1660"/>
    <s v="C1350"/>
    <s v="Negative"/>
    <s v="Great product!"/>
    <n v="2"/>
  </r>
  <r>
    <s v="F1661"/>
    <s v="C1346"/>
    <s v="Positive"/>
    <s v="Could be better"/>
    <n v="3"/>
  </r>
  <r>
    <s v="F1662"/>
    <s v="C1089"/>
    <s v="Negative"/>
    <s v="Could be better"/>
    <n v="2"/>
  </r>
  <r>
    <s v="F1663"/>
    <s v="C1425"/>
    <s v="Negative"/>
    <s v="Great product!"/>
    <n v="1"/>
  </r>
  <r>
    <s v="F1664"/>
    <s v="C1832"/>
    <s v="Neutral"/>
    <s v="Great product!"/>
    <n v="4"/>
  </r>
  <r>
    <s v="F1665"/>
    <s v="C1384"/>
    <s v="Positive"/>
    <s v="Could be better"/>
    <n v="4"/>
  </r>
  <r>
    <s v="F1666"/>
    <s v="C1853"/>
    <s v="Neutral"/>
    <s v="Great product!"/>
    <n v="3"/>
  </r>
  <r>
    <s v="F1667"/>
    <s v="C1525"/>
    <s v="Positive"/>
    <s v="Great product!"/>
    <n v="1"/>
  </r>
  <r>
    <s v="F1668"/>
    <s v="C1339"/>
    <s v="Neutral"/>
    <s v="Could be better"/>
    <n v="1"/>
  </r>
  <r>
    <s v="F1669"/>
    <s v="C1036"/>
    <s v="Neutral"/>
    <s v="Great product!"/>
    <n v="5"/>
  </r>
  <r>
    <s v="F1670"/>
    <s v="C1913"/>
    <s v="Neutral"/>
    <s v="Could be better"/>
    <n v="3"/>
  </r>
  <r>
    <s v="F1671"/>
    <s v="C1737"/>
    <s v="Neutral"/>
    <s v="Great product!"/>
    <n v="1"/>
  </r>
  <r>
    <s v="F1672"/>
    <s v="C1923"/>
    <s v="Neutral"/>
    <s v="Could be better"/>
    <n v="4"/>
  </r>
  <r>
    <s v="F1673"/>
    <s v="C1989"/>
    <s v="Positive"/>
    <s v="Could be better"/>
    <n v="2"/>
  </r>
  <r>
    <s v="F1674"/>
    <s v="C1137"/>
    <s v="Neutral"/>
    <s v="Great product!"/>
    <n v="1"/>
  </r>
  <r>
    <s v="F1675"/>
    <s v="C1627"/>
    <s v="Neutral"/>
    <s v="Could be better"/>
    <n v="3"/>
  </r>
  <r>
    <s v="F1676"/>
    <s v="C1181"/>
    <s v="Negative"/>
    <s v="Could be better"/>
    <n v="5"/>
  </r>
  <r>
    <s v="F1677"/>
    <s v="C1825"/>
    <s v="Negative"/>
    <s v="Could be better"/>
    <n v="3"/>
  </r>
  <r>
    <s v="F1678"/>
    <s v="C1226"/>
    <s v="Negative"/>
    <s v="Great product!"/>
    <n v="4"/>
  </r>
  <r>
    <s v="F1679"/>
    <s v="C1101"/>
    <s v="Positive"/>
    <s v="Great product!"/>
    <n v="3"/>
  </r>
  <r>
    <s v="F1680"/>
    <s v="C1954"/>
    <s v="Neutral"/>
    <s v="Could be better"/>
    <n v="5"/>
  </r>
  <r>
    <s v="F1681"/>
    <s v="C1631"/>
    <s v="Neutral"/>
    <s v="Great product!"/>
    <n v="1"/>
  </r>
  <r>
    <s v="F1682"/>
    <s v="C1415"/>
    <s v="Negative"/>
    <s v="Could be better"/>
    <n v="3"/>
  </r>
  <r>
    <s v="F1683"/>
    <s v="C1538"/>
    <s v="Positive"/>
    <s v="Could be better"/>
    <n v="1"/>
  </r>
  <r>
    <s v="F1684"/>
    <s v="C1028"/>
    <s v="Neutral"/>
    <s v="Could be better"/>
    <n v="1"/>
  </r>
  <r>
    <s v="F1685"/>
    <s v="C1107"/>
    <s v="Positive"/>
    <s v="Could be better"/>
    <n v="4"/>
  </r>
  <r>
    <s v="F1686"/>
    <s v="C1794"/>
    <s v="Neutral"/>
    <s v="Could be better"/>
    <n v="2"/>
  </r>
  <r>
    <s v="F1687"/>
    <s v="C1145"/>
    <s v="Negative"/>
    <s v="Could be better"/>
    <n v="4"/>
  </r>
  <r>
    <s v="F1688"/>
    <s v="C1434"/>
    <s v="Negative"/>
    <s v="Could be better"/>
    <n v="4"/>
  </r>
  <r>
    <s v="F1689"/>
    <s v="C1718"/>
    <s v="Positive"/>
    <s v="Great product!"/>
    <n v="1"/>
  </r>
  <r>
    <s v="F1690"/>
    <s v="C1826"/>
    <s v="Negative"/>
    <s v="Great product!"/>
    <n v="2"/>
  </r>
  <r>
    <s v="F1691"/>
    <s v="C1815"/>
    <s v="Negative"/>
    <s v="Could be better"/>
    <n v="1"/>
  </r>
  <r>
    <s v="F1692"/>
    <s v="C1962"/>
    <s v="Negative"/>
    <s v="Could be better"/>
    <n v="4"/>
  </r>
  <r>
    <s v="F1693"/>
    <s v="C1934"/>
    <s v="Neutral"/>
    <s v="Could be better"/>
    <n v="5"/>
  </r>
  <r>
    <s v="F1694"/>
    <s v="C1363"/>
    <s v="Negative"/>
    <s v="Could be better"/>
    <n v="4"/>
  </r>
  <r>
    <s v="F1695"/>
    <s v="C1490"/>
    <s v="Positive"/>
    <s v="Could be better"/>
    <n v="5"/>
  </r>
  <r>
    <s v="F1696"/>
    <s v="C1050"/>
    <s v="Negative"/>
    <s v="Could be better"/>
    <n v="5"/>
  </r>
  <r>
    <s v="F1697"/>
    <s v="C1499"/>
    <s v="Positive"/>
    <s v="Great product!"/>
    <n v="5"/>
  </r>
  <r>
    <s v="F1698"/>
    <s v="C1338"/>
    <s v="Negative"/>
    <s v="Could be better"/>
    <n v="1"/>
  </r>
  <r>
    <s v="F1699"/>
    <s v="C1449"/>
    <s v="Negative"/>
    <s v="Could be better"/>
    <n v="2"/>
  </r>
  <r>
    <s v="F1700"/>
    <s v="C1176"/>
    <s v="Neutral"/>
    <s v="Great product!"/>
    <n v="1"/>
  </r>
  <r>
    <s v="F1701"/>
    <s v="C1330"/>
    <s v="Negative"/>
    <s v="Great product!"/>
    <n v="5"/>
  </r>
  <r>
    <s v="F1702"/>
    <s v="C1289"/>
    <s v="Negative"/>
    <s v="Could be better"/>
    <n v="4"/>
  </r>
  <r>
    <s v="F1703"/>
    <s v="C1631"/>
    <s v="Negative"/>
    <s v="Could be better"/>
    <n v="1"/>
  </r>
  <r>
    <s v="F1704"/>
    <s v="C1986"/>
    <s v="Positive"/>
    <s v="Great product!"/>
    <n v="2"/>
  </r>
  <r>
    <s v="F1705"/>
    <s v="C1317"/>
    <s v="Negative"/>
    <s v="Great product!"/>
    <n v="1"/>
  </r>
  <r>
    <s v="F1706"/>
    <s v="C1198"/>
    <s v="Neutral"/>
    <s v="Could be better"/>
    <n v="3"/>
  </r>
  <r>
    <s v="F1707"/>
    <s v="C1944"/>
    <s v="Neutral"/>
    <s v="Could be better"/>
    <n v="3"/>
  </r>
  <r>
    <s v="F1708"/>
    <s v="C1077"/>
    <s v="Neutral"/>
    <s v="Could be better"/>
    <n v="5"/>
  </r>
  <r>
    <s v="F1709"/>
    <s v="C1653"/>
    <s v="Neutral"/>
    <s v="Could be better"/>
    <n v="3"/>
  </r>
  <r>
    <s v="F1710"/>
    <s v="C1114"/>
    <s v="Neutral"/>
    <s v="Could be better"/>
    <n v="3"/>
  </r>
  <r>
    <s v="F1711"/>
    <s v="C1251"/>
    <s v="Positive"/>
    <s v="Could be better"/>
    <n v="3"/>
  </r>
  <r>
    <s v="F1712"/>
    <s v="C1797"/>
    <s v="Neutral"/>
    <s v="Great product!"/>
    <n v="3"/>
  </r>
  <r>
    <s v="F1713"/>
    <s v="C1891"/>
    <s v="Negative"/>
    <s v="Could be better"/>
    <n v="2"/>
  </r>
  <r>
    <s v="F1714"/>
    <s v="C1057"/>
    <s v="Negative"/>
    <s v="Could be better"/>
    <n v="3"/>
  </r>
  <r>
    <s v="F1715"/>
    <s v="C1610"/>
    <s v="Positive"/>
    <s v="Great product!"/>
    <n v="2"/>
  </r>
  <r>
    <s v="F1716"/>
    <s v="C1210"/>
    <s v="Neutral"/>
    <s v="Could be better"/>
    <n v="3"/>
  </r>
  <r>
    <s v="F1717"/>
    <s v="C1102"/>
    <s v="Neutral"/>
    <s v="Great product!"/>
    <n v="5"/>
  </r>
  <r>
    <s v="F1718"/>
    <s v="C1755"/>
    <s v="Positive"/>
    <s v="Could be better"/>
    <n v="2"/>
  </r>
  <r>
    <s v="F1719"/>
    <s v="C1847"/>
    <s v="Negative"/>
    <s v="Could be better"/>
    <n v="4"/>
  </r>
  <r>
    <s v="F1720"/>
    <s v="C1020"/>
    <s v="Positive"/>
    <s v="Could be better"/>
    <n v="4"/>
  </r>
  <r>
    <s v="F1721"/>
    <s v="C1453"/>
    <s v="Negative"/>
    <s v="Could be better"/>
    <n v="2"/>
  </r>
  <r>
    <s v="F1722"/>
    <s v="C1535"/>
    <s v="Positive"/>
    <s v="Could be better"/>
    <n v="3"/>
  </r>
  <r>
    <s v="F1723"/>
    <s v="C1708"/>
    <s v="Negative"/>
    <s v="Could be better"/>
    <n v="4"/>
  </r>
  <r>
    <s v="F1724"/>
    <s v="C1167"/>
    <s v="Negative"/>
    <s v="Could be better"/>
    <n v="5"/>
  </r>
  <r>
    <s v="F1725"/>
    <s v="C1061"/>
    <s v="Positive"/>
    <s v="Could be better"/>
    <n v="2"/>
  </r>
  <r>
    <s v="F1726"/>
    <s v="C1552"/>
    <s v="Neutral"/>
    <s v="Could be better"/>
    <n v="4"/>
  </r>
  <r>
    <s v="F1727"/>
    <s v="C1602"/>
    <s v="Neutral"/>
    <s v="Could be better"/>
    <n v="2"/>
  </r>
  <r>
    <s v="F1728"/>
    <s v="C1265"/>
    <s v="Negative"/>
    <s v="Could be better"/>
    <n v="3"/>
  </r>
  <r>
    <s v="F1729"/>
    <s v="C1073"/>
    <s v="Positive"/>
    <s v="Great product!"/>
    <n v="3"/>
  </r>
  <r>
    <s v="F1730"/>
    <s v="C1921"/>
    <s v="Positive"/>
    <s v="Could be better"/>
    <n v="4"/>
  </r>
  <r>
    <s v="F1731"/>
    <s v="C1843"/>
    <s v="Positive"/>
    <s v="Could be better"/>
    <n v="2"/>
  </r>
  <r>
    <s v="F1732"/>
    <s v="C1136"/>
    <s v="Positive"/>
    <s v="Could be better"/>
    <n v="1"/>
  </r>
  <r>
    <s v="F1733"/>
    <s v="C1115"/>
    <s v="Positive"/>
    <s v="Could be better"/>
    <n v="3"/>
  </r>
  <r>
    <s v="F1734"/>
    <s v="C1077"/>
    <s v="Neutral"/>
    <s v="Could be better"/>
    <n v="2"/>
  </r>
  <r>
    <s v="F1735"/>
    <s v="C1769"/>
    <s v="Positive"/>
    <s v="Could be better"/>
    <n v="1"/>
  </r>
  <r>
    <s v="F1736"/>
    <s v="C1284"/>
    <s v="Positive"/>
    <s v="Could be better"/>
    <n v="1"/>
  </r>
  <r>
    <s v="F1737"/>
    <s v="C1448"/>
    <s v="Positive"/>
    <s v="Could be better"/>
    <n v="4"/>
  </r>
  <r>
    <s v="F1738"/>
    <s v="C1555"/>
    <s v="Positive"/>
    <s v="Could be better"/>
    <n v="4"/>
  </r>
  <r>
    <s v="F1739"/>
    <s v="C1101"/>
    <s v="Neutral"/>
    <s v="Could be better"/>
    <n v="5"/>
  </r>
  <r>
    <s v="F1740"/>
    <s v="C1126"/>
    <s v="Negative"/>
    <s v="Could be better"/>
    <n v="5"/>
  </r>
  <r>
    <s v="F1741"/>
    <s v="C1268"/>
    <s v="Positive"/>
    <s v="Great product!"/>
    <n v="3"/>
  </r>
  <r>
    <s v="F1742"/>
    <s v="C1316"/>
    <s v="Negative"/>
    <s v="Could be better"/>
    <n v="4"/>
  </r>
  <r>
    <s v="F1743"/>
    <s v="C1638"/>
    <s v="Positive"/>
    <s v="Great product!"/>
    <n v="4"/>
  </r>
  <r>
    <s v="F1744"/>
    <s v="C1446"/>
    <s v="Negative"/>
    <s v="Could be better"/>
    <n v="4"/>
  </r>
  <r>
    <s v="F1745"/>
    <s v="C1288"/>
    <s v="Negative"/>
    <s v="Great product!"/>
    <n v="5"/>
  </r>
  <r>
    <s v="F1746"/>
    <s v="C1046"/>
    <s v="Negative"/>
    <s v="Could be better"/>
    <n v="3"/>
  </r>
  <r>
    <s v="F1747"/>
    <s v="C1434"/>
    <s v="Negative"/>
    <s v="Could be better"/>
    <n v="2"/>
  </r>
  <r>
    <s v="F1748"/>
    <s v="C1136"/>
    <s v="Negative"/>
    <s v="Could be better"/>
    <n v="2"/>
  </r>
  <r>
    <s v="F1749"/>
    <s v="C1964"/>
    <s v="Positive"/>
    <s v="Could be better"/>
    <n v="2"/>
  </r>
  <r>
    <s v="F1750"/>
    <s v="C1833"/>
    <s v="Positive"/>
    <s v="Could be better"/>
    <n v="3"/>
  </r>
  <r>
    <s v="F1751"/>
    <s v="C1421"/>
    <s v="Negative"/>
    <s v="Great product!"/>
    <n v="3"/>
  </r>
  <r>
    <s v="F1752"/>
    <s v="C1207"/>
    <s v="Neutral"/>
    <s v="Great product!"/>
    <n v="5"/>
  </r>
  <r>
    <s v="F1753"/>
    <s v="C1832"/>
    <s v="Neutral"/>
    <s v="Great product!"/>
    <n v="3"/>
  </r>
  <r>
    <s v="F1754"/>
    <s v="C1281"/>
    <s v="Negative"/>
    <s v="Could be better"/>
    <n v="5"/>
  </r>
  <r>
    <s v="F1755"/>
    <s v="C1824"/>
    <s v="Neutral"/>
    <s v="Could be better"/>
    <n v="3"/>
  </r>
  <r>
    <s v="F1756"/>
    <s v="C1527"/>
    <s v="Neutral"/>
    <s v="Could be better"/>
    <n v="1"/>
  </r>
  <r>
    <s v="F1757"/>
    <s v="C1926"/>
    <s v="Positive"/>
    <s v="Could be better"/>
    <n v="2"/>
  </r>
  <r>
    <s v="F1758"/>
    <s v="C1953"/>
    <s v="Positive"/>
    <s v="Great product!"/>
    <n v="5"/>
  </r>
  <r>
    <s v="F1759"/>
    <s v="C1458"/>
    <s v="Neutral"/>
    <s v="Could be better"/>
    <n v="3"/>
  </r>
  <r>
    <s v="F1760"/>
    <s v="C1670"/>
    <s v="Negative"/>
    <s v="Could be better"/>
    <n v="4"/>
  </r>
  <r>
    <s v="F1761"/>
    <s v="C1394"/>
    <s v="Positive"/>
    <s v="Could be better"/>
    <n v="2"/>
  </r>
  <r>
    <s v="F1762"/>
    <s v="C1803"/>
    <s v="Neutral"/>
    <s v="Great product!"/>
    <n v="2"/>
  </r>
  <r>
    <s v="F1763"/>
    <s v="C1562"/>
    <s v="Positive"/>
    <s v="Could be better"/>
    <n v="4"/>
  </r>
  <r>
    <s v="F1764"/>
    <s v="C1617"/>
    <s v="Negative"/>
    <s v="Could be better"/>
    <n v="2"/>
  </r>
  <r>
    <s v="F1765"/>
    <s v="C1108"/>
    <s v="Positive"/>
    <s v="Could be better"/>
    <n v="1"/>
  </r>
  <r>
    <s v="F1766"/>
    <s v="C1904"/>
    <s v="Positive"/>
    <s v="Could be better"/>
    <n v="5"/>
  </r>
  <r>
    <s v="F1767"/>
    <s v="C1347"/>
    <s v="Neutral"/>
    <s v="Could be better"/>
    <n v="4"/>
  </r>
  <r>
    <s v="F1768"/>
    <s v="C1548"/>
    <s v="Negative"/>
    <s v="Could be better"/>
    <n v="1"/>
  </r>
  <r>
    <s v="F1769"/>
    <s v="C1031"/>
    <s v="Negative"/>
    <s v="Could be better"/>
    <n v="1"/>
  </r>
  <r>
    <s v="F1770"/>
    <s v="C1507"/>
    <s v="Neutral"/>
    <s v="Great product!"/>
    <n v="1"/>
  </r>
  <r>
    <s v="F1771"/>
    <s v="C1934"/>
    <s v="Positive"/>
    <s v="Could be better"/>
    <n v="1"/>
  </r>
  <r>
    <s v="F1772"/>
    <s v="C1939"/>
    <s v="Neutral"/>
    <s v="Great product!"/>
    <n v="5"/>
  </r>
  <r>
    <s v="F1773"/>
    <s v="C1965"/>
    <s v="Positive"/>
    <s v="Could be better"/>
    <n v="4"/>
  </r>
  <r>
    <s v="F1774"/>
    <s v="C1837"/>
    <s v="Neutral"/>
    <s v="Could be better"/>
    <n v="3"/>
  </r>
  <r>
    <s v="F1775"/>
    <s v="C1502"/>
    <s v="Positive"/>
    <s v="Could be better"/>
    <n v="3"/>
  </r>
  <r>
    <s v="F1776"/>
    <s v="C1676"/>
    <s v="Positive"/>
    <s v="Great product!"/>
    <n v="3"/>
  </r>
  <r>
    <s v="F1777"/>
    <s v="C1495"/>
    <s v="Positive"/>
    <s v="Great product!"/>
    <n v="1"/>
  </r>
  <r>
    <s v="F1778"/>
    <s v="C1929"/>
    <s v="Positive"/>
    <s v="Great product!"/>
    <n v="3"/>
  </r>
  <r>
    <s v="F1779"/>
    <s v="C1251"/>
    <s v="Positive"/>
    <s v="Could be better"/>
    <n v="4"/>
  </r>
  <r>
    <s v="F1780"/>
    <s v="C1404"/>
    <s v="Negative"/>
    <s v="Could be better"/>
    <n v="5"/>
  </r>
  <r>
    <s v="F1781"/>
    <s v="C1069"/>
    <s v="Neutral"/>
    <s v="Could be better"/>
    <n v="1"/>
  </r>
  <r>
    <s v="F1782"/>
    <s v="C1959"/>
    <s v="Negative"/>
    <s v="Great product!"/>
    <n v="5"/>
  </r>
  <r>
    <s v="F1783"/>
    <s v="C1913"/>
    <s v="Negative"/>
    <s v="Could be better"/>
    <n v="4"/>
  </r>
  <r>
    <s v="F1784"/>
    <s v="C1863"/>
    <s v="Negative"/>
    <s v="Great product!"/>
    <n v="2"/>
  </r>
  <r>
    <s v="F1785"/>
    <s v="C1628"/>
    <s v="Negative"/>
    <s v="Could be better"/>
    <n v="3"/>
  </r>
  <r>
    <s v="F1786"/>
    <s v="C1526"/>
    <s v="Negative"/>
    <s v="Could be better"/>
    <n v="4"/>
  </r>
  <r>
    <s v="F1787"/>
    <s v="C1591"/>
    <s v="Positive"/>
    <s v="Could be better"/>
    <n v="1"/>
  </r>
  <r>
    <s v="F1788"/>
    <s v="C1490"/>
    <s v="Positive"/>
    <s v="Could be better"/>
    <n v="4"/>
  </r>
  <r>
    <s v="F1789"/>
    <s v="C1084"/>
    <s v="Positive"/>
    <s v="Could be better"/>
    <n v="5"/>
  </r>
  <r>
    <s v="F1790"/>
    <s v="C1998"/>
    <s v="Positive"/>
    <s v="Great product!"/>
    <n v="1"/>
  </r>
  <r>
    <s v="F1791"/>
    <s v="C1797"/>
    <s v="Neutral"/>
    <s v="Could be better"/>
    <n v="5"/>
  </r>
  <r>
    <s v="F1792"/>
    <s v="C1041"/>
    <s v="Negative"/>
    <s v="Could be better"/>
    <n v="2"/>
  </r>
  <r>
    <s v="F1793"/>
    <s v="C1470"/>
    <s v="Neutral"/>
    <s v="Could be better"/>
    <n v="3"/>
  </r>
  <r>
    <s v="F1794"/>
    <s v="C1730"/>
    <s v="Neutral"/>
    <s v="Could be better"/>
    <n v="3"/>
  </r>
  <r>
    <s v="F1795"/>
    <s v="C1937"/>
    <s v="Positive"/>
    <s v="Could be better"/>
    <n v="5"/>
  </r>
  <r>
    <s v="F1796"/>
    <s v="C1885"/>
    <s v="Neutral"/>
    <s v="Could be better"/>
    <n v="4"/>
  </r>
  <r>
    <s v="F1797"/>
    <s v="C1249"/>
    <s v="Neutral"/>
    <s v="Could be better"/>
    <n v="2"/>
  </r>
  <r>
    <s v="F1798"/>
    <s v="C1631"/>
    <s v="Negative"/>
    <s v="Could be better"/>
    <n v="1"/>
  </r>
  <r>
    <s v="F1799"/>
    <s v="C1115"/>
    <s v="Neutral"/>
    <s v="Great product!"/>
    <n v="5"/>
  </r>
  <r>
    <s v="F1800"/>
    <s v="C1324"/>
    <s v="Neutral"/>
    <s v="Great product!"/>
    <n v="2"/>
  </r>
  <r>
    <s v="F1801"/>
    <s v="C1863"/>
    <s v="Negative"/>
    <s v="Could be better"/>
    <n v="1"/>
  </r>
  <r>
    <s v="F1802"/>
    <s v="C1110"/>
    <s v="Positive"/>
    <s v="Could be better"/>
    <n v="3"/>
  </r>
  <r>
    <s v="F1803"/>
    <s v="C1592"/>
    <s v="Neutral"/>
    <s v="Could be better"/>
    <n v="5"/>
  </r>
  <r>
    <s v="F1804"/>
    <s v="C1474"/>
    <s v="Neutral"/>
    <s v="Could be better"/>
    <n v="4"/>
  </r>
  <r>
    <s v="F1805"/>
    <s v="C1638"/>
    <s v="Positive"/>
    <s v="Great product!"/>
    <n v="3"/>
  </r>
  <r>
    <s v="F1806"/>
    <s v="C1240"/>
    <s v="Positive"/>
    <s v="Could be better"/>
    <n v="1"/>
  </r>
  <r>
    <s v="F1807"/>
    <s v="C1865"/>
    <s v="Positive"/>
    <s v="Great product!"/>
    <n v="5"/>
  </r>
  <r>
    <s v="F1808"/>
    <s v="C1654"/>
    <s v="Neutral"/>
    <s v="Could be better"/>
    <n v="2"/>
  </r>
  <r>
    <s v="F1809"/>
    <s v="C1624"/>
    <s v="Positive"/>
    <s v="Could be better"/>
    <n v="4"/>
  </r>
  <r>
    <s v="F1810"/>
    <s v="C1534"/>
    <s v="Neutral"/>
    <s v="Could be better"/>
    <n v="5"/>
  </r>
  <r>
    <s v="F1811"/>
    <s v="C1503"/>
    <s v="Negative"/>
    <s v="Could be better"/>
    <n v="4"/>
  </r>
  <r>
    <s v="F1812"/>
    <s v="C1142"/>
    <s v="Negative"/>
    <s v="Could be better"/>
    <n v="4"/>
  </r>
  <r>
    <s v="F1813"/>
    <s v="C1175"/>
    <s v="Positive"/>
    <s v="Could be better"/>
    <n v="1"/>
  </r>
  <r>
    <s v="F1814"/>
    <s v="C1419"/>
    <s v="Neutral"/>
    <s v="Could be better"/>
    <n v="3"/>
  </r>
  <r>
    <s v="F1815"/>
    <s v="C1026"/>
    <s v="Negative"/>
    <s v="Great product!"/>
    <n v="4"/>
  </r>
  <r>
    <s v="F1816"/>
    <s v="C1554"/>
    <s v="Neutral"/>
    <s v="Could be better"/>
    <n v="1"/>
  </r>
  <r>
    <s v="F1817"/>
    <s v="C1217"/>
    <s v="Negative"/>
    <s v="Could be better"/>
    <n v="1"/>
  </r>
  <r>
    <s v="F1818"/>
    <s v="C1177"/>
    <s v="Neutral"/>
    <s v="Great product!"/>
    <n v="4"/>
  </r>
  <r>
    <s v="F1819"/>
    <s v="C1315"/>
    <s v="Positive"/>
    <s v="Could be better"/>
    <n v="5"/>
  </r>
  <r>
    <s v="F1820"/>
    <s v="C1383"/>
    <s v="Neutral"/>
    <s v="Could be better"/>
    <n v="2"/>
  </r>
  <r>
    <s v="F1821"/>
    <s v="C1121"/>
    <s v="Positive"/>
    <s v="Could be better"/>
    <n v="2"/>
  </r>
  <r>
    <s v="F1822"/>
    <s v="C1239"/>
    <s v="Positive"/>
    <s v="Great product!"/>
    <n v="3"/>
  </r>
  <r>
    <s v="F1823"/>
    <s v="C1361"/>
    <s v="Neutral"/>
    <s v="Could be better"/>
    <n v="1"/>
  </r>
  <r>
    <s v="F1824"/>
    <s v="C1144"/>
    <s v="Negative"/>
    <s v="Great product!"/>
    <n v="3"/>
  </r>
  <r>
    <s v="F1825"/>
    <s v="C1982"/>
    <s v="Negative"/>
    <s v="Could be better"/>
    <n v="1"/>
  </r>
  <r>
    <s v="F1826"/>
    <s v="C1248"/>
    <s v="Negative"/>
    <s v="Could be better"/>
    <n v="4"/>
  </r>
  <r>
    <s v="F1827"/>
    <s v="C1317"/>
    <s v="Negative"/>
    <s v="Could be better"/>
    <n v="3"/>
  </r>
  <r>
    <s v="F1828"/>
    <s v="C1516"/>
    <s v="Neutral"/>
    <s v="Great product!"/>
    <n v="1"/>
  </r>
  <r>
    <s v="F1829"/>
    <s v="C1058"/>
    <s v="Negative"/>
    <s v="Could be better"/>
    <n v="3"/>
  </r>
  <r>
    <s v="F1830"/>
    <s v="C1024"/>
    <s v="Positive"/>
    <s v="Could be better"/>
    <n v="4"/>
  </r>
  <r>
    <s v="F1831"/>
    <s v="C1960"/>
    <s v="Negative"/>
    <s v="Could be better"/>
    <n v="3"/>
  </r>
  <r>
    <s v="F1832"/>
    <s v="C1610"/>
    <s v="Positive"/>
    <s v="Great product!"/>
    <n v="1"/>
  </r>
  <r>
    <s v="F1833"/>
    <s v="C1683"/>
    <s v="Neutral"/>
    <s v="Could be better"/>
    <n v="3"/>
  </r>
  <r>
    <s v="F1834"/>
    <s v="C1110"/>
    <s v="Positive"/>
    <s v="Could be better"/>
    <n v="2"/>
  </r>
  <r>
    <s v="F1835"/>
    <s v="C1906"/>
    <s v="Negative"/>
    <s v="Could be better"/>
    <n v="5"/>
  </r>
  <r>
    <s v="F1836"/>
    <s v="C1262"/>
    <s v="Neutral"/>
    <s v="Could be better"/>
    <n v="1"/>
  </r>
  <r>
    <s v="F1837"/>
    <s v="C1092"/>
    <s v="Neutral"/>
    <s v="Could be better"/>
    <n v="1"/>
  </r>
  <r>
    <s v="F1838"/>
    <s v="C1662"/>
    <s v="Positive"/>
    <s v="Could be better"/>
    <n v="2"/>
  </r>
  <r>
    <s v="F1839"/>
    <s v="C1766"/>
    <s v="Neutral"/>
    <s v="Could be better"/>
    <n v="3"/>
  </r>
  <r>
    <s v="F1840"/>
    <s v="C1725"/>
    <s v="Negative"/>
    <s v="Could be better"/>
    <n v="5"/>
  </r>
  <r>
    <s v="F1841"/>
    <s v="C1557"/>
    <s v="Neutral"/>
    <s v="Could be better"/>
    <n v="5"/>
  </r>
  <r>
    <s v="F1842"/>
    <s v="C1746"/>
    <s v="Neutral"/>
    <s v="Could be better"/>
    <n v="3"/>
  </r>
  <r>
    <s v="F1843"/>
    <s v="C1552"/>
    <s v="Negative"/>
    <s v="Great product!"/>
    <n v="5"/>
  </r>
  <r>
    <s v="F1844"/>
    <s v="C1831"/>
    <s v="Neutral"/>
    <s v="Great product!"/>
    <n v="1"/>
  </r>
  <r>
    <s v="F1845"/>
    <s v="C1028"/>
    <s v="Positive"/>
    <s v="Could be better"/>
    <n v="2"/>
  </r>
  <r>
    <s v="F1846"/>
    <s v="C1377"/>
    <s v="Positive"/>
    <s v="Could be better"/>
    <n v="3"/>
  </r>
  <r>
    <s v="F1847"/>
    <s v="C1692"/>
    <s v="Neutral"/>
    <s v="Could be better"/>
    <n v="1"/>
  </r>
  <r>
    <s v="F1848"/>
    <s v="C1421"/>
    <s v="Negative"/>
    <s v="Could be better"/>
    <n v="5"/>
  </r>
  <r>
    <s v="F1849"/>
    <s v="C1447"/>
    <s v="Positive"/>
    <s v="Could be better"/>
    <n v="4"/>
  </r>
  <r>
    <s v="F1850"/>
    <s v="C1061"/>
    <s v="Neutral"/>
    <s v="Great product!"/>
    <n v="3"/>
  </r>
  <r>
    <s v="F1851"/>
    <s v="C1249"/>
    <s v="Neutral"/>
    <s v="Could be better"/>
    <n v="1"/>
  </r>
  <r>
    <s v="F1852"/>
    <s v="C1098"/>
    <s v="Negative"/>
    <s v="Great product!"/>
    <n v="1"/>
  </r>
  <r>
    <s v="F1853"/>
    <s v="C1868"/>
    <s v="Neutral"/>
    <s v="Could be better"/>
    <n v="4"/>
  </r>
  <r>
    <s v="F1854"/>
    <s v="C1023"/>
    <s v="Neutral"/>
    <s v="Great product!"/>
    <n v="2"/>
  </r>
  <r>
    <s v="F1855"/>
    <s v="C1014"/>
    <s v="Positive"/>
    <s v="Could be better"/>
    <n v="2"/>
  </r>
  <r>
    <s v="F1856"/>
    <s v="C1980"/>
    <s v="Negative"/>
    <s v="Could be better"/>
    <n v="2"/>
  </r>
  <r>
    <s v="F1857"/>
    <s v="C1924"/>
    <s v="Neutral"/>
    <s v="Could be better"/>
    <n v="5"/>
  </r>
  <r>
    <s v="F1858"/>
    <s v="C1506"/>
    <s v="Positive"/>
    <s v="Great product!"/>
    <n v="3"/>
  </r>
  <r>
    <s v="F1859"/>
    <s v="C1029"/>
    <s v="Negative"/>
    <s v="Could be better"/>
    <n v="2"/>
  </r>
  <r>
    <s v="F1860"/>
    <s v="C1397"/>
    <s v="Positive"/>
    <s v="Could be better"/>
    <n v="4"/>
  </r>
  <r>
    <s v="F1861"/>
    <s v="C1922"/>
    <s v="Negative"/>
    <s v="Could be better"/>
    <n v="4"/>
  </r>
  <r>
    <s v="F1862"/>
    <s v="C1203"/>
    <s v="Positive"/>
    <s v="Great product!"/>
    <n v="3"/>
  </r>
  <r>
    <s v="F1863"/>
    <s v="C1124"/>
    <s v="Positive"/>
    <s v="Could be better"/>
    <n v="2"/>
  </r>
  <r>
    <s v="F1864"/>
    <s v="C1765"/>
    <s v="Negative"/>
    <s v="Could be better"/>
    <n v="2"/>
  </r>
  <r>
    <s v="F1865"/>
    <s v="C1800"/>
    <s v="Neutral"/>
    <s v="Great product!"/>
    <n v="2"/>
  </r>
  <r>
    <s v="F1866"/>
    <s v="C1062"/>
    <s v="Neutral"/>
    <s v="Great product!"/>
    <n v="5"/>
  </r>
  <r>
    <s v="F1867"/>
    <s v="C1254"/>
    <s v="Negative"/>
    <s v="Could be better"/>
    <n v="4"/>
  </r>
  <r>
    <s v="F1868"/>
    <s v="C1769"/>
    <s v="Positive"/>
    <s v="Great product!"/>
    <n v="5"/>
  </r>
  <r>
    <s v="F1869"/>
    <s v="C1081"/>
    <s v="Neutral"/>
    <s v="Great product!"/>
    <n v="3"/>
  </r>
  <r>
    <s v="F1870"/>
    <s v="C1235"/>
    <s v="Positive"/>
    <s v="Great product!"/>
    <n v="4"/>
  </r>
  <r>
    <s v="F1871"/>
    <s v="C1202"/>
    <s v="Positive"/>
    <s v="Could be better"/>
    <n v="2"/>
  </r>
  <r>
    <s v="F1872"/>
    <s v="C1361"/>
    <s v="Positive"/>
    <s v="Could be better"/>
    <n v="2"/>
  </r>
  <r>
    <s v="F1873"/>
    <s v="C1904"/>
    <s v="Negative"/>
    <s v="Could be better"/>
    <n v="5"/>
  </r>
  <r>
    <s v="F1874"/>
    <s v="C1601"/>
    <s v="Neutral"/>
    <s v="Great product!"/>
    <n v="1"/>
  </r>
  <r>
    <s v="F1875"/>
    <s v="C1469"/>
    <s v="Positive"/>
    <s v="Could be better"/>
    <n v="3"/>
  </r>
  <r>
    <s v="F1876"/>
    <s v="C1088"/>
    <s v="Negative"/>
    <s v="Great product!"/>
    <n v="4"/>
  </r>
  <r>
    <s v="F1877"/>
    <s v="C1100"/>
    <s v="Negative"/>
    <s v="Great product!"/>
    <n v="2"/>
  </r>
  <r>
    <s v="F1878"/>
    <s v="C1630"/>
    <s v="Neutral"/>
    <s v="Could be better"/>
    <n v="2"/>
  </r>
  <r>
    <s v="F1879"/>
    <s v="C1027"/>
    <s v="Positive"/>
    <s v="Could be better"/>
    <n v="2"/>
  </r>
  <r>
    <s v="F1880"/>
    <s v="C1580"/>
    <s v="Negative"/>
    <s v="Could be better"/>
    <n v="4"/>
  </r>
  <r>
    <s v="F1881"/>
    <s v="C1506"/>
    <s v="Neutral"/>
    <s v="Could be better"/>
    <n v="1"/>
  </r>
  <r>
    <s v="F1882"/>
    <s v="C1378"/>
    <s v="Neutral"/>
    <s v="Could be better"/>
    <n v="5"/>
  </r>
  <r>
    <s v="F1883"/>
    <s v="C1780"/>
    <s v="Neutral"/>
    <s v="Could be better"/>
    <n v="1"/>
  </r>
  <r>
    <s v="F1884"/>
    <s v="C1656"/>
    <s v="Negative"/>
    <s v="Could be better"/>
    <n v="4"/>
  </r>
  <r>
    <s v="F1885"/>
    <s v="C1241"/>
    <s v="Negative"/>
    <s v="Could be better"/>
    <n v="4"/>
  </r>
  <r>
    <s v="F1886"/>
    <s v="C1173"/>
    <s v="Negative"/>
    <s v="Could be better"/>
    <n v="3"/>
  </r>
  <r>
    <s v="F1887"/>
    <s v="C1727"/>
    <s v="Negative"/>
    <s v="Could be better"/>
    <n v="4"/>
  </r>
  <r>
    <s v="F1888"/>
    <s v="C1293"/>
    <s v="Neutral"/>
    <s v="Great product!"/>
    <n v="3"/>
  </r>
  <r>
    <s v="F1889"/>
    <s v="C1078"/>
    <s v="Negative"/>
    <s v="Great product!"/>
    <n v="4"/>
  </r>
  <r>
    <s v="F1890"/>
    <s v="C1348"/>
    <s v="Negative"/>
    <s v="Great product!"/>
    <n v="5"/>
  </r>
  <r>
    <s v="F1891"/>
    <s v="C1643"/>
    <s v="Negative"/>
    <s v="Great product!"/>
    <n v="5"/>
  </r>
  <r>
    <s v="F1892"/>
    <s v="C1578"/>
    <s v="Negative"/>
    <s v="Could be better"/>
    <n v="4"/>
  </r>
  <r>
    <s v="F1893"/>
    <s v="C1362"/>
    <s v="Positive"/>
    <s v="Great product!"/>
    <n v="5"/>
  </r>
  <r>
    <s v="F1894"/>
    <s v="C1372"/>
    <s v="Neutral"/>
    <s v="Could be better"/>
    <n v="4"/>
  </r>
  <r>
    <s v="F1895"/>
    <s v="C1130"/>
    <s v="Neutral"/>
    <s v="Could be better"/>
    <n v="3"/>
  </r>
  <r>
    <s v="F1896"/>
    <s v="C1157"/>
    <s v="Neutral"/>
    <s v="Could be better"/>
    <n v="4"/>
  </r>
  <r>
    <s v="F1897"/>
    <s v="C1663"/>
    <s v="Positive"/>
    <s v="Could be better"/>
    <n v="1"/>
  </r>
  <r>
    <s v="F1898"/>
    <s v="C1646"/>
    <s v="Positive"/>
    <s v="Could be better"/>
    <n v="4"/>
  </r>
  <r>
    <s v="F1899"/>
    <s v="C1006"/>
    <s v="Negative"/>
    <s v="Could be better"/>
    <n v="3"/>
  </r>
  <r>
    <s v="F1900"/>
    <s v="C1360"/>
    <s v="Neutral"/>
    <s v="Could be better"/>
    <n v="4"/>
  </r>
  <r>
    <s v="F1901"/>
    <s v="C1613"/>
    <s v="Negative"/>
    <s v="Could be better"/>
    <n v="4"/>
  </r>
  <r>
    <s v="F1902"/>
    <s v="C1247"/>
    <s v="Negative"/>
    <s v="Could be better"/>
    <n v="3"/>
  </r>
  <r>
    <s v="F1903"/>
    <s v="C1446"/>
    <s v="Positive"/>
    <s v="Could be better"/>
    <n v="3"/>
  </r>
  <r>
    <s v="F1904"/>
    <s v="C1335"/>
    <s v="Negative"/>
    <s v="Could be better"/>
    <n v="1"/>
  </r>
  <r>
    <s v="F1905"/>
    <s v="C1660"/>
    <s v="Negative"/>
    <s v="Could be better"/>
    <n v="4"/>
  </r>
  <r>
    <s v="F1906"/>
    <s v="C1900"/>
    <s v="Neutral"/>
    <s v="Could be better"/>
    <n v="5"/>
  </r>
  <r>
    <s v="F1907"/>
    <s v="C1207"/>
    <s v="Neutral"/>
    <s v="Could be better"/>
    <n v="3"/>
  </r>
  <r>
    <s v="F1908"/>
    <s v="C1775"/>
    <s v="Neutral"/>
    <s v="Could be better"/>
    <n v="3"/>
  </r>
  <r>
    <s v="F1909"/>
    <s v="C1026"/>
    <s v="Positive"/>
    <s v="Could be better"/>
    <n v="1"/>
  </r>
  <r>
    <s v="F1910"/>
    <s v="C1680"/>
    <s v="Positive"/>
    <s v="Could be better"/>
    <n v="5"/>
  </r>
  <r>
    <s v="F1911"/>
    <s v="C1966"/>
    <s v="Positive"/>
    <s v="Could be better"/>
    <n v="4"/>
  </r>
  <r>
    <s v="F1912"/>
    <s v="C1547"/>
    <s v="Neutral"/>
    <s v="Could be better"/>
    <n v="5"/>
  </r>
  <r>
    <s v="F1913"/>
    <s v="C1497"/>
    <s v="Positive"/>
    <s v="Great product!"/>
    <n v="4"/>
  </r>
  <r>
    <s v="F1914"/>
    <s v="C1099"/>
    <s v="Negative"/>
    <s v="Could be better"/>
    <n v="5"/>
  </r>
  <r>
    <s v="F1915"/>
    <s v="C1247"/>
    <s v="Positive"/>
    <s v="Could be better"/>
    <n v="4"/>
  </r>
  <r>
    <s v="F1916"/>
    <s v="C1528"/>
    <s v="Positive"/>
    <s v="Great product!"/>
    <n v="4"/>
  </r>
  <r>
    <s v="F1917"/>
    <s v="C1094"/>
    <s v="Positive"/>
    <s v="Could be better"/>
    <n v="2"/>
  </r>
  <r>
    <s v="F1918"/>
    <s v="C1016"/>
    <s v="Positive"/>
    <s v="Could be better"/>
    <n v="3"/>
  </r>
  <r>
    <s v="F1919"/>
    <s v="C1492"/>
    <s v="Negative"/>
    <s v="Great product!"/>
    <n v="1"/>
  </r>
  <r>
    <s v="F1920"/>
    <s v="C1083"/>
    <s v="Neutral"/>
    <s v="Great product!"/>
    <n v="1"/>
  </r>
  <r>
    <s v="F1921"/>
    <s v="C1445"/>
    <s v="Neutral"/>
    <s v="Could be better"/>
    <n v="1"/>
  </r>
  <r>
    <s v="F1922"/>
    <s v="C1000"/>
    <s v="Neutral"/>
    <s v="Could be better"/>
    <n v="5"/>
  </r>
  <r>
    <s v="F1923"/>
    <s v="C1534"/>
    <s v="Positive"/>
    <s v="Could be better"/>
    <n v="1"/>
  </r>
  <r>
    <s v="F1924"/>
    <s v="C1668"/>
    <s v="Neutral"/>
    <s v="Could be better"/>
    <n v="1"/>
  </r>
  <r>
    <s v="F1925"/>
    <s v="C1834"/>
    <s v="Positive"/>
    <s v="Could be better"/>
    <n v="5"/>
  </r>
  <r>
    <s v="F1926"/>
    <s v="C1261"/>
    <s v="Negative"/>
    <s v="Could be better"/>
    <n v="4"/>
  </r>
  <r>
    <s v="F1927"/>
    <s v="C1281"/>
    <s v="Negative"/>
    <s v="Great product!"/>
    <n v="5"/>
  </r>
  <r>
    <s v="F1928"/>
    <s v="C1307"/>
    <s v="Neutral"/>
    <s v="Great product!"/>
    <n v="3"/>
  </r>
  <r>
    <s v="F1929"/>
    <s v="C1187"/>
    <s v="Neutral"/>
    <s v="Could be better"/>
    <n v="5"/>
  </r>
  <r>
    <s v="F1930"/>
    <s v="C1737"/>
    <s v="Neutral"/>
    <s v="Could be better"/>
    <n v="3"/>
  </r>
  <r>
    <s v="F1931"/>
    <s v="C1734"/>
    <s v="Positive"/>
    <s v="Great product!"/>
    <n v="2"/>
  </r>
  <r>
    <s v="F1932"/>
    <s v="C1660"/>
    <s v="Positive"/>
    <s v="Could be better"/>
    <n v="1"/>
  </r>
  <r>
    <s v="F1933"/>
    <s v="C1538"/>
    <s v="Positive"/>
    <s v="Great product!"/>
    <n v="1"/>
  </r>
  <r>
    <s v="F1934"/>
    <s v="C1021"/>
    <s v="Neutral"/>
    <s v="Great product!"/>
    <n v="4"/>
  </r>
  <r>
    <s v="F1935"/>
    <s v="C1987"/>
    <s v="Neutral"/>
    <s v="Could be better"/>
    <n v="5"/>
  </r>
  <r>
    <s v="F1936"/>
    <s v="C1147"/>
    <s v="Neutral"/>
    <s v="Could be better"/>
    <n v="1"/>
  </r>
  <r>
    <s v="F1937"/>
    <s v="C1257"/>
    <s v="Negative"/>
    <s v="Could be better"/>
    <n v="1"/>
  </r>
  <r>
    <s v="F1938"/>
    <s v="C1952"/>
    <s v="Positive"/>
    <s v="Could be better"/>
    <n v="5"/>
  </r>
  <r>
    <s v="F1939"/>
    <s v="C1589"/>
    <s v="Positive"/>
    <s v="Could be better"/>
    <n v="5"/>
  </r>
  <r>
    <s v="F1940"/>
    <s v="C1788"/>
    <s v="Neutral"/>
    <s v="Great product!"/>
    <n v="1"/>
  </r>
  <r>
    <s v="F1941"/>
    <s v="C1763"/>
    <s v="Negative"/>
    <s v="Could be better"/>
    <n v="1"/>
  </r>
  <r>
    <s v="F1942"/>
    <s v="C1361"/>
    <s v="Neutral"/>
    <s v="Could be better"/>
    <n v="3"/>
  </r>
  <r>
    <s v="F1943"/>
    <s v="C1697"/>
    <s v="Neutral"/>
    <s v="Could be better"/>
    <n v="3"/>
  </r>
  <r>
    <s v="F1944"/>
    <s v="C1900"/>
    <s v="Positive"/>
    <s v="Great product!"/>
    <n v="1"/>
  </r>
  <r>
    <s v="F1945"/>
    <s v="C1735"/>
    <s v="Positive"/>
    <s v="Great product!"/>
    <n v="4"/>
  </r>
  <r>
    <s v="F1946"/>
    <s v="C1748"/>
    <s v="Positive"/>
    <s v="Could be better"/>
    <n v="5"/>
  </r>
  <r>
    <s v="F1947"/>
    <s v="C1828"/>
    <s v="Positive"/>
    <s v="Could be better"/>
    <n v="1"/>
  </r>
  <r>
    <s v="F1948"/>
    <s v="C1928"/>
    <s v="Negative"/>
    <s v="Could be better"/>
    <n v="3"/>
  </r>
  <r>
    <s v="F1949"/>
    <s v="C1668"/>
    <s v="Negative"/>
    <s v="Great product!"/>
    <n v="1"/>
  </r>
  <r>
    <s v="F1950"/>
    <s v="C1066"/>
    <s v="Negative"/>
    <s v="Could be better"/>
    <n v="4"/>
  </r>
  <r>
    <s v="F1951"/>
    <s v="C1683"/>
    <s v="Neutral"/>
    <s v="Great product!"/>
    <n v="1"/>
  </r>
  <r>
    <s v="F1952"/>
    <s v="C1856"/>
    <s v="Neutral"/>
    <s v="Could be better"/>
    <n v="1"/>
  </r>
  <r>
    <s v="F1953"/>
    <s v="C1901"/>
    <s v="Negative"/>
    <s v="Great product!"/>
    <n v="4"/>
  </r>
  <r>
    <s v="F1954"/>
    <s v="C1686"/>
    <s v="Negative"/>
    <s v="Could be better"/>
    <n v="4"/>
  </r>
  <r>
    <s v="F1955"/>
    <s v="C1037"/>
    <s v="Positive"/>
    <s v="Could be better"/>
    <n v="4"/>
  </r>
  <r>
    <s v="F1956"/>
    <s v="C1751"/>
    <s v="Negative"/>
    <s v="Could be better"/>
    <n v="2"/>
  </r>
  <r>
    <s v="F1957"/>
    <s v="C1740"/>
    <s v="Neutral"/>
    <s v="Could be better"/>
    <n v="5"/>
  </r>
  <r>
    <s v="F1958"/>
    <s v="C1676"/>
    <s v="Neutral"/>
    <s v="Could be better"/>
    <n v="2"/>
  </r>
  <r>
    <s v="F1959"/>
    <s v="C1956"/>
    <s v="Negative"/>
    <s v="Great product!"/>
    <n v="3"/>
  </r>
  <r>
    <s v="F1960"/>
    <s v="C1654"/>
    <s v="Neutral"/>
    <s v="Could be better"/>
    <n v="2"/>
  </r>
  <r>
    <s v="F1961"/>
    <s v="C1417"/>
    <s v="Positive"/>
    <s v="Could be better"/>
    <n v="2"/>
  </r>
  <r>
    <s v="F1962"/>
    <s v="C1558"/>
    <s v="Positive"/>
    <s v="Could be better"/>
    <n v="3"/>
  </r>
  <r>
    <s v="F1963"/>
    <s v="C1068"/>
    <s v="Positive"/>
    <s v="Could be better"/>
    <n v="4"/>
  </r>
  <r>
    <s v="F1964"/>
    <s v="C1809"/>
    <s v="Positive"/>
    <s v="Could be better"/>
    <n v="2"/>
  </r>
  <r>
    <s v="F1965"/>
    <s v="C1034"/>
    <s v="Neutral"/>
    <s v="Could be better"/>
    <n v="1"/>
  </r>
  <r>
    <s v="F1966"/>
    <s v="C1247"/>
    <s v="Positive"/>
    <s v="Could be better"/>
    <n v="3"/>
  </r>
  <r>
    <s v="F1967"/>
    <s v="C1167"/>
    <s v="Positive"/>
    <s v="Could be better"/>
    <n v="2"/>
  </r>
  <r>
    <s v="F1968"/>
    <s v="C1764"/>
    <s v="Positive"/>
    <s v="Could be better"/>
    <n v="3"/>
  </r>
  <r>
    <s v="F1969"/>
    <s v="C1248"/>
    <s v="Neutral"/>
    <s v="Could be better"/>
    <n v="5"/>
  </r>
  <r>
    <s v="F1970"/>
    <s v="C1227"/>
    <s v="Positive"/>
    <s v="Could be better"/>
    <n v="3"/>
  </r>
  <r>
    <s v="F1971"/>
    <s v="C1982"/>
    <s v="Neutral"/>
    <s v="Great product!"/>
    <n v="4"/>
  </r>
  <r>
    <s v="F1972"/>
    <s v="C1895"/>
    <s v="Negative"/>
    <s v="Could be better"/>
    <n v="2"/>
  </r>
  <r>
    <s v="F1973"/>
    <s v="C1746"/>
    <s v="Neutral"/>
    <s v="Great product!"/>
    <n v="2"/>
  </r>
  <r>
    <s v="F1974"/>
    <s v="C1280"/>
    <s v="Neutral"/>
    <s v="Could be better"/>
    <n v="5"/>
  </r>
  <r>
    <s v="F1975"/>
    <s v="C1532"/>
    <s v="Positive"/>
    <s v="Great product!"/>
    <n v="3"/>
  </r>
  <r>
    <s v="F1976"/>
    <s v="C1459"/>
    <s v="Negative"/>
    <s v="Could be better"/>
    <n v="5"/>
  </r>
  <r>
    <s v="F1977"/>
    <s v="C1893"/>
    <s v="Neutral"/>
    <s v="Great product!"/>
    <n v="4"/>
  </r>
  <r>
    <s v="F1978"/>
    <s v="C1625"/>
    <s v="Positive"/>
    <s v="Could be better"/>
    <n v="1"/>
  </r>
  <r>
    <s v="F1979"/>
    <s v="C1885"/>
    <s v="Neutral"/>
    <s v="Great product!"/>
    <n v="4"/>
  </r>
  <r>
    <s v="F1980"/>
    <s v="C1209"/>
    <s v="Negative"/>
    <s v="Great product!"/>
    <n v="2"/>
  </r>
  <r>
    <s v="F1981"/>
    <s v="C1951"/>
    <s v="Negative"/>
    <s v="Great product!"/>
    <n v="1"/>
  </r>
  <r>
    <s v="F1982"/>
    <s v="C1321"/>
    <s v="Neutral"/>
    <s v="Could be better"/>
    <n v="2"/>
  </r>
  <r>
    <s v="F1983"/>
    <s v="C1532"/>
    <s v="Positive"/>
    <s v="Could be better"/>
    <n v="4"/>
  </r>
  <r>
    <s v="F1984"/>
    <s v="C1792"/>
    <s v="Neutral"/>
    <s v="Great product!"/>
    <n v="5"/>
  </r>
  <r>
    <s v="F1985"/>
    <s v="C1390"/>
    <s v="Positive"/>
    <s v="Could be better"/>
    <n v="4"/>
  </r>
  <r>
    <s v="F1986"/>
    <s v="C1348"/>
    <s v="Negative"/>
    <s v="Could be better"/>
    <n v="2"/>
  </r>
  <r>
    <s v="F1987"/>
    <s v="C1324"/>
    <s v="Neutral"/>
    <s v="Great product!"/>
    <n v="5"/>
  </r>
  <r>
    <s v="F1988"/>
    <s v="C1769"/>
    <s v="Neutral"/>
    <s v="Could be better"/>
    <n v="5"/>
  </r>
  <r>
    <s v="F1989"/>
    <s v="C1633"/>
    <s v="Negative"/>
    <s v="Could be better"/>
    <n v="2"/>
  </r>
  <r>
    <s v="F1990"/>
    <s v="C1181"/>
    <s v="Negative"/>
    <s v="Could be better"/>
    <n v="4"/>
  </r>
  <r>
    <s v="F1991"/>
    <s v="C1860"/>
    <s v="Positive"/>
    <s v="Could be better"/>
    <n v="4"/>
  </r>
  <r>
    <s v="F1992"/>
    <s v="C1860"/>
    <s v="Positive"/>
    <s v="Great product!"/>
    <n v="3"/>
  </r>
  <r>
    <s v="F1993"/>
    <s v="C1428"/>
    <s v="Neutral"/>
    <s v="Could be better"/>
    <n v="5"/>
  </r>
  <r>
    <s v="F1994"/>
    <s v="C1464"/>
    <s v="Positive"/>
    <s v="Great product!"/>
    <n v="2"/>
  </r>
  <r>
    <s v="F1995"/>
    <s v="C1496"/>
    <s v="Positive"/>
    <s v="Could be better"/>
    <n v="4"/>
  </r>
  <r>
    <s v="F1996"/>
    <s v="C1512"/>
    <s v="Negative"/>
    <s v="Great product!"/>
    <n v="4"/>
  </r>
  <r>
    <s v="F1997"/>
    <s v="C1148"/>
    <s v="Positive"/>
    <s v="Great product!"/>
    <n v="2"/>
  </r>
  <r>
    <s v="F1998"/>
    <s v="C1703"/>
    <s v="Neutral"/>
    <s v="Could be better"/>
    <n v="3"/>
  </r>
  <r>
    <s v="F1999"/>
    <s v="C1280"/>
    <s v="Negative"/>
    <s v="Could be better"/>
    <n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n v="71"/>
    <n v="150"/>
    <x v="0"/>
  </r>
  <r>
    <x v="1"/>
    <n v="177"/>
    <n v="150"/>
    <x v="1"/>
  </r>
  <r>
    <x v="2"/>
    <n v="185"/>
    <n v="150"/>
    <x v="2"/>
  </r>
  <r>
    <x v="3"/>
    <n v="119"/>
    <n v="150"/>
    <x v="3"/>
  </r>
  <r>
    <x v="4"/>
    <n v="126"/>
    <n v="200"/>
    <x v="4"/>
  </r>
  <r>
    <x v="5"/>
    <n v="195"/>
    <n v="150"/>
    <x v="5"/>
  </r>
  <r>
    <x v="6"/>
    <n v="163"/>
    <n v="150"/>
    <x v="6"/>
  </r>
  <r>
    <x v="7"/>
    <n v="134"/>
    <n v="200"/>
    <x v="7"/>
  </r>
  <r>
    <x v="8"/>
    <n v="150"/>
    <n v="150"/>
    <x v="8"/>
  </r>
  <r>
    <x v="9"/>
    <n v="76"/>
    <n v="150"/>
    <x v="4"/>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s v="Manager"/>
    <x v="0"/>
    <n v="3915"/>
    <n v="1403"/>
    <x v="0"/>
    <x v="0"/>
  </r>
  <r>
    <x v="1"/>
    <x v="1"/>
    <s v="Barista"/>
    <x v="1"/>
    <n v="4320"/>
    <n v="5157"/>
    <x v="1"/>
    <x v="1"/>
  </r>
  <r>
    <x v="2"/>
    <x v="2"/>
    <s v="Barista"/>
    <x v="2"/>
    <n v="3847"/>
    <n v="3882"/>
    <x v="1"/>
    <x v="2"/>
  </r>
  <r>
    <x v="3"/>
    <x v="3"/>
    <s v="Barista"/>
    <x v="3"/>
    <n v="3180"/>
    <n v="2056"/>
    <x v="0"/>
    <x v="3"/>
  </r>
  <r>
    <x v="4"/>
    <x v="4"/>
    <s v="Barista"/>
    <x v="3"/>
    <n v="3622"/>
    <n v="5583"/>
    <x v="1"/>
    <x v="4"/>
  </r>
  <r>
    <x v="5"/>
    <x v="5"/>
    <s v="Barista"/>
    <x v="0"/>
    <n v="4905"/>
    <n v="1660"/>
    <x v="0"/>
    <x v="5"/>
  </r>
  <r>
    <x v="6"/>
    <x v="6"/>
    <s v="Barista"/>
    <x v="2"/>
    <n v="2907"/>
    <n v="3807"/>
    <x v="1"/>
    <x v="6"/>
  </r>
  <r>
    <x v="7"/>
    <x v="7"/>
    <s v="Manager"/>
    <x v="2"/>
    <n v="1228"/>
    <n v="1930"/>
    <x v="1"/>
    <x v="7"/>
  </r>
  <r>
    <x v="8"/>
    <x v="8"/>
    <s v="Barista"/>
    <x v="2"/>
    <n v="1102"/>
    <n v="2235"/>
    <x v="1"/>
    <x v="8"/>
  </r>
  <r>
    <x v="9"/>
    <x v="9"/>
    <s v="Waiter"/>
    <x v="0"/>
    <n v="3582"/>
    <n v="5716"/>
    <x v="1"/>
    <x v="9"/>
  </r>
  <r>
    <x v="10"/>
    <x v="10"/>
    <s v="Waiter"/>
    <x v="2"/>
    <n v="4749"/>
    <n v="1095"/>
    <x v="0"/>
    <x v="10"/>
  </r>
  <r>
    <x v="11"/>
    <x v="11"/>
    <s v="Waiter"/>
    <x v="3"/>
    <n v="1590"/>
    <n v="4748"/>
    <x v="1"/>
    <x v="11"/>
  </r>
  <r>
    <x v="12"/>
    <x v="12"/>
    <s v="Manager"/>
    <x v="3"/>
    <n v="2804"/>
    <n v="3712"/>
    <x v="1"/>
    <x v="12"/>
  </r>
  <r>
    <x v="13"/>
    <x v="13"/>
    <s v="Waiter"/>
    <x v="3"/>
    <n v="1966"/>
    <n v="5123"/>
    <x v="1"/>
    <x v="13"/>
  </r>
  <r>
    <x v="14"/>
    <x v="14"/>
    <s v="Manager"/>
    <x v="0"/>
    <n v="1548"/>
    <n v="1020"/>
    <x v="0"/>
    <x v="14"/>
  </r>
  <r>
    <x v="15"/>
    <x v="15"/>
    <s v="Barista"/>
    <x v="0"/>
    <n v="4717"/>
    <n v="2292"/>
    <x v="0"/>
    <x v="15"/>
  </r>
  <r>
    <x v="16"/>
    <x v="16"/>
    <s v="Manager"/>
    <x v="1"/>
    <n v="4623"/>
    <n v="1808"/>
    <x v="0"/>
    <x v="16"/>
  </r>
  <r>
    <x v="17"/>
    <x v="17"/>
    <s v="Waiter"/>
    <x v="3"/>
    <n v="2557"/>
    <n v="2798"/>
    <x v="1"/>
    <x v="17"/>
  </r>
  <r>
    <x v="18"/>
    <x v="18"/>
    <s v="Barista"/>
    <x v="0"/>
    <n v="1396"/>
    <n v="3309"/>
    <x v="1"/>
    <x v="18"/>
  </r>
  <r>
    <x v="19"/>
    <x v="19"/>
    <s v="Manager"/>
    <x v="3"/>
    <n v="1559"/>
    <n v="2093"/>
    <x v="1"/>
    <x v="19"/>
  </r>
  <r>
    <x v="20"/>
    <x v="20"/>
    <s v="Manager"/>
    <x v="1"/>
    <n v="2199"/>
    <n v="2763"/>
    <x v="1"/>
    <x v="20"/>
  </r>
  <r>
    <x v="21"/>
    <x v="16"/>
    <s v="Manager"/>
    <x v="1"/>
    <n v="2254"/>
    <n v="4087"/>
    <x v="1"/>
    <x v="21"/>
  </r>
  <r>
    <x v="22"/>
    <x v="21"/>
    <s v="Waiter"/>
    <x v="1"/>
    <n v="3778"/>
    <n v="1454"/>
    <x v="0"/>
    <x v="22"/>
  </r>
  <r>
    <x v="23"/>
    <x v="22"/>
    <s v="Manager"/>
    <x v="0"/>
    <n v="3674"/>
    <n v="5874"/>
    <x v="1"/>
    <x v="23"/>
  </r>
  <r>
    <x v="24"/>
    <x v="23"/>
    <s v="Waiter"/>
    <x v="3"/>
    <n v="2739"/>
    <n v="1754"/>
    <x v="0"/>
    <x v="24"/>
  </r>
  <r>
    <x v="25"/>
    <x v="24"/>
    <s v="Waiter"/>
    <x v="2"/>
    <n v="1448"/>
    <n v="4761"/>
    <x v="1"/>
    <x v="25"/>
  </r>
  <r>
    <x v="26"/>
    <x v="25"/>
    <s v="Waiter"/>
    <x v="1"/>
    <n v="3188"/>
    <n v="2117"/>
    <x v="0"/>
    <x v="26"/>
  </r>
  <r>
    <x v="27"/>
    <x v="26"/>
    <s v="Manager"/>
    <x v="2"/>
    <n v="3354"/>
    <n v="3403"/>
    <x v="1"/>
    <x v="27"/>
  </r>
  <r>
    <x v="28"/>
    <x v="27"/>
    <s v="Waiter"/>
    <x v="2"/>
    <n v="1142"/>
    <n v="2630"/>
    <x v="1"/>
    <x v="28"/>
  </r>
  <r>
    <x v="29"/>
    <x v="28"/>
    <s v="Manager"/>
    <x v="1"/>
    <n v="4129"/>
    <n v="5556"/>
    <x v="1"/>
    <x v="29"/>
  </r>
  <r>
    <x v="30"/>
    <x v="29"/>
    <s v="Waiter"/>
    <x v="3"/>
    <n v="4815"/>
    <n v="4678"/>
    <x v="0"/>
    <x v="30"/>
  </r>
  <r>
    <x v="31"/>
    <x v="30"/>
    <s v="Manager"/>
    <x v="2"/>
    <n v="4834"/>
    <n v="3589"/>
    <x v="0"/>
    <x v="31"/>
  </r>
  <r>
    <x v="32"/>
    <x v="31"/>
    <s v="Manager"/>
    <x v="1"/>
    <n v="4596"/>
    <n v="1138"/>
    <x v="0"/>
    <x v="32"/>
  </r>
  <r>
    <x v="33"/>
    <x v="32"/>
    <s v="Barista"/>
    <x v="2"/>
    <n v="4169"/>
    <n v="5928"/>
    <x v="1"/>
    <x v="33"/>
  </r>
  <r>
    <x v="34"/>
    <x v="33"/>
    <s v="Manager"/>
    <x v="3"/>
    <n v="1351"/>
    <n v="5900"/>
    <x v="1"/>
    <x v="34"/>
  </r>
  <r>
    <x v="35"/>
    <x v="34"/>
    <s v="Waiter"/>
    <x v="2"/>
    <n v="1271"/>
    <n v="4958"/>
    <x v="1"/>
    <x v="35"/>
  </r>
  <r>
    <x v="36"/>
    <x v="35"/>
    <s v="Barista"/>
    <x v="1"/>
    <n v="4952"/>
    <n v="2627"/>
    <x v="0"/>
    <x v="36"/>
  </r>
  <r>
    <x v="37"/>
    <x v="36"/>
    <s v="Manager"/>
    <x v="3"/>
    <n v="1134"/>
    <n v="5380"/>
    <x v="1"/>
    <x v="37"/>
  </r>
  <r>
    <x v="38"/>
    <x v="37"/>
    <s v="Barista"/>
    <x v="1"/>
    <n v="3837"/>
    <n v="1582"/>
    <x v="0"/>
    <x v="38"/>
  </r>
  <r>
    <x v="39"/>
    <x v="38"/>
    <s v="Barista"/>
    <x v="1"/>
    <n v="2430"/>
    <n v="2757"/>
    <x v="1"/>
    <x v="39"/>
  </r>
  <r>
    <x v="40"/>
    <x v="24"/>
    <s v="Waiter"/>
    <x v="1"/>
    <n v="4315"/>
    <n v="5710"/>
    <x v="1"/>
    <x v="40"/>
  </r>
  <r>
    <x v="41"/>
    <x v="26"/>
    <s v="Barista"/>
    <x v="2"/>
    <n v="3527"/>
    <n v="945"/>
    <x v="0"/>
    <x v="41"/>
  </r>
  <r>
    <x v="42"/>
    <x v="39"/>
    <s v="Barista"/>
    <x v="0"/>
    <n v="3227"/>
    <n v="870"/>
    <x v="0"/>
    <x v="42"/>
  </r>
  <r>
    <x v="43"/>
    <x v="40"/>
    <s v="Barista"/>
    <x v="2"/>
    <n v="3961"/>
    <n v="1463"/>
    <x v="0"/>
    <x v="43"/>
  </r>
  <r>
    <x v="44"/>
    <x v="41"/>
    <s v="Manager"/>
    <x v="1"/>
    <n v="4340"/>
    <n v="5399"/>
    <x v="1"/>
    <x v="44"/>
  </r>
  <r>
    <x v="45"/>
    <x v="42"/>
    <s v="Waiter"/>
    <x v="0"/>
    <n v="3743"/>
    <n v="1393"/>
    <x v="0"/>
    <x v="45"/>
  </r>
  <r>
    <x v="46"/>
    <x v="43"/>
    <s v="Waiter"/>
    <x v="0"/>
    <n v="1206"/>
    <n v="3150"/>
    <x v="1"/>
    <x v="46"/>
  </r>
  <r>
    <x v="47"/>
    <x v="44"/>
    <s v="Manager"/>
    <x v="1"/>
    <n v="1050"/>
    <n v="4154"/>
    <x v="1"/>
    <x v="47"/>
  </r>
  <r>
    <x v="48"/>
    <x v="45"/>
    <s v="Waiter"/>
    <x v="2"/>
    <n v="4627"/>
    <n v="884"/>
    <x v="0"/>
    <x v="48"/>
  </r>
  <r>
    <x v="49"/>
    <x v="46"/>
    <s v="Manager"/>
    <x v="0"/>
    <n v="4066"/>
    <n v="5340"/>
    <x v="1"/>
    <x v="49"/>
  </r>
  <r>
    <x v="50"/>
    <x v="47"/>
    <s v="Waiter"/>
    <x v="1"/>
    <n v="2456"/>
    <n v="978"/>
    <x v="0"/>
    <x v="50"/>
  </r>
  <r>
    <x v="51"/>
    <x v="48"/>
    <s v="Manager"/>
    <x v="0"/>
    <n v="1959"/>
    <n v="3681"/>
    <x v="1"/>
    <x v="51"/>
  </r>
  <r>
    <x v="52"/>
    <x v="49"/>
    <s v="Waiter"/>
    <x v="0"/>
    <n v="4660"/>
    <n v="4603"/>
    <x v="0"/>
    <x v="52"/>
  </r>
  <r>
    <x v="53"/>
    <x v="50"/>
    <s v="Waiter"/>
    <x v="3"/>
    <n v="2218"/>
    <n v="3822"/>
    <x v="1"/>
    <x v="53"/>
  </r>
  <r>
    <x v="54"/>
    <x v="51"/>
    <s v="Barista"/>
    <x v="2"/>
    <n v="1312"/>
    <n v="2582"/>
    <x v="1"/>
    <x v="54"/>
  </r>
  <r>
    <x v="55"/>
    <x v="52"/>
    <s v="Manager"/>
    <x v="3"/>
    <n v="4894"/>
    <n v="3068"/>
    <x v="0"/>
    <x v="55"/>
  </r>
  <r>
    <x v="56"/>
    <x v="53"/>
    <s v="Manager"/>
    <x v="1"/>
    <n v="2061"/>
    <n v="3462"/>
    <x v="1"/>
    <x v="56"/>
  </r>
  <r>
    <x v="57"/>
    <x v="54"/>
    <s v="Waiter"/>
    <x v="3"/>
    <n v="4402"/>
    <n v="3605"/>
    <x v="0"/>
    <x v="57"/>
  </r>
  <r>
    <x v="58"/>
    <x v="55"/>
    <s v="Barista"/>
    <x v="2"/>
    <n v="2186"/>
    <n v="2255"/>
    <x v="1"/>
    <x v="58"/>
  </r>
  <r>
    <x v="59"/>
    <x v="56"/>
    <s v="Manager"/>
    <x v="1"/>
    <n v="2889"/>
    <n v="4797"/>
    <x v="1"/>
    <x v="59"/>
  </r>
  <r>
    <x v="60"/>
    <x v="57"/>
    <s v="Barista"/>
    <x v="0"/>
    <n v="4953"/>
    <n v="4569"/>
    <x v="0"/>
    <x v="60"/>
  </r>
  <r>
    <x v="61"/>
    <x v="58"/>
    <s v="Barista"/>
    <x v="2"/>
    <n v="3182"/>
    <n v="3437"/>
    <x v="1"/>
    <x v="61"/>
  </r>
  <r>
    <x v="62"/>
    <x v="59"/>
    <s v="Manager"/>
    <x v="1"/>
    <n v="3072"/>
    <n v="5580"/>
    <x v="1"/>
    <x v="62"/>
  </r>
  <r>
    <x v="63"/>
    <x v="35"/>
    <s v="Waiter"/>
    <x v="2"/>
    <n v="3277"/>
    <n v="2002"/>
    <x v="0"/>
    <x v="63"/>
  </r>
  <r>
    <x v="64"/>
    <x v="60"/>
    <s v="Manager"/>
    <x v="2"/>
    <n v="3259"/>
    <n v="5063"/>
    <x v="1"/>
    <x v="64"/>
  </r>
  <r>
    <x v="65"/>
    <x v="61"/>
    <s v="Waiter"/>
    <x v="1"/>
    <n v="1511"/>
    <n v="2966"/>
    <x v="1"/>
    <x v="65"/>
  </r>
  <r>
    <x v="66"/>
    <x v="62"/>
    <s v="Manager"/>
    <x v="3"/>
    <n v="4730"/>
    <n v="3147"/>
    <x v="0"/>
    <x v="66"/>
  </r>
  <r>
    <x v="67"/>
    <x v="63"/>
    <s v="Waiter"/>
    <x v="0"/>
    <n v="4739"/>
    <n v="2593"/>
    <x v="0"/>
    <x v="67"/>
  </r>
  <r>
    <x v="68"/>
    <x v="64"/>
    <s v="Manager"/>
    <x v="1"/>
    <n v="1320"/>
    <n v="2391"/>
    <x v="1"/>
    <x v="68"/>
  </r>
  <r>
    <x v="69"/>
    <x v="65"/>
    <s v="Barista"/>
    <x v="2"/>
    <n v="3742"/>
    <n v="1232"/>
    <x v="0"/>
    <x v="69"/>
  </r>
  <r>
    <x v="70"/>
    <x v="66"/>
    <s v="Barista"/>
    <x v="0"/>
    <n v="1466"/>
    <n v="2828"/>
    <x v="1"/>
    <x v="70"/>
  </r>
  <r>
    <x v="71"/>
    <x v="67"/>
    <s v="Manager"/>
    <x v="3"/>
    <n v="4777"/>
    <n v="1374"/>
    <x v="0"/>
    <x v="71"/>
  </r>
  <r>
    <x v="72"/>
    <x v="68"/>
    <s v="Waiter"/>
    <x v="1"/>
    <n v="2704"/>
    <n v="5517"/>
    <x v="1"/>
    <x v="72"/>
  </r>
  <r>
    <x v="73"/>
    <x v="69"/>
    <s v="Barista"/>
    <x v="1"/>
    <n v="1011"/>
    <n v="5636"/>
    <x v="1"/>
    <x v="73"/>
  </r>
  <r>
    <x v="74"/>
    <x v="70"/>
    <s v="Waiter"/>
    <x v="3"/>
    <n v="4862"/>
    <n v="5309"/>
    <x v="1"/>
    <x v="74"/>
  </r>
  <r>
    <x v="75"/>
    <x v="14"/>
    <s v="Manager"/>
    <x v="0"/>
    <n v="3654"/>
    <n v="4393"/>
    <x v="1"/>
    <x v="75"/>
  </r>
  <r>
    <x v="76"/>
    <x v="71"/>
    <s v="Waiter"/>
    <x v="2"/>
    <n v="3922"/>
    <n v="4089"/>
    <x v="1"/>
    <x v="76"/>
  </r>
  <r>
    <x v="77"/>
    <x v="5"/>
    <s v="Waiter"/>
    <x v="2"/>
    <n v="2991"/>
    <n v="2014"/>
    <x v="0"/>
    <x v="77"/>
  </r>
  <r>
    <x v="78"/>
    <x v="23"/>
    <s v="Waiter"/>
    <x v="1"/>
    <n v="2185"/>
    <n v="3542"/>
    <x v="1"/>
    <x v="78"/>
  </r>
  <r>
    <x v="79"/>
    <x v="72"/>
    <s v="Barista"/>
    <x v="1"/>
    <n v="3999"/>
    <n v="3766"/>
    <x v="0"/>
    <x v="79"/>
  </r>
  <r>
    <x v="80"/>
    <x v="73"/>
    <s v="Barista"/>
    <x v="1"/>
    <n v="1912"/>
    <n v="3696"/>
    <x v="1"/>
    <x v="80"/>
  </r>
  <r>
    <x v="81"/>
    <x v="74"/>
    <s v="Manager"/>
    <x v="1"/>
    <n v="1274"/>
    <n v="2257"/>
    <x v="1"/>
    <x v="81"/>
  </r>
  <r>
    <x v="82"/>
    <x v="75"/>
    <s v="Waiter"/>
    <x v="3"/>
    <n v="4600"/>
    <n v="1670"/>
    <x v="0"/>
    <x v="82"/>
  </r>
  <r>
    <x v="83"/>
    <x v="76"/>
    <s v="Barista"/>
    <x v="0"/>
    <n v="3262"/>
    <n v="1688"/>
    <x v="0"/>
    <x v="83"/>
  </r>
  <r>
    <x v="84"/>
    <x v="77"/>
    <s v="Barista"/>
    <x v="2"/>
    <n v="3230"/>
    <n v="1858"/>
    <x v="0"/>
    <x v="84"/>
  </r>
  <r>
    <x v="85"/>
    <x v="78"/>
    <s v="Barista"/>
    <x v="0"/>
    <n v="4571"/>
    <n v="5505"/>
    <x v="1"/>
    <x v="85"/>
  </r>
  <r>
    <x v="86"/>
    <x v="79"/>
    <s v="Barista"/>
    <x v="1"/>
    <n v="2603"/>
    <n v="4895"/>
    <x v="1"/>
    <x v="86"/>
  </r>
  <r>
    <x v="87"/>
    <x v="80"/>
    <s v="Manager"/>
    <x v="3"/>
    <n v="4758"/>
    <n v="1805"/>
    <x v="0"/>
    <x v="87"/>
  </r>
  <r>
    <x v="88"/>
    <x v="81"/>
    <s v="Manager"/>
    <x v="3"/>
    <n v="3092"/>
    <n v="5839"/>
    <x v="1"/>
    <x v="88"/>
  </r>
  <r>
    <x v="89"/>
    <x v="61"/>
    <s v="Waiter"/>
    <x v="0"/>
    <n v="1321"/>
    <n v="1207"/>
    <x v="0"/>
    <x v="89"/>
  </r>
  <r>
    <x v="90"/>
    <x v="82"/>
    <s v="Manager"/>
    <x v="3"/>
    <n v="4577"/>
    <n v="4338"/>
    <x v="0"/>
    <x v="90"/>
  </r>
  <r>
    <x v="91"/>
    <x v="59"/>
    <s v="Manager"/>
    <x v="3"/>
    <n v="3952"/>
    <n v="5249"/>
    <x v="1"/>
    <x v="91"/>
  </r>
  <r>
    <x v="92"/>
    <x v="83"/>
    <s v="Manager"/>
    <x v="1"/>
    <n v="1180"/>
    <n v="4630"/>
    <x v="1"/>
    <x v="92"/>
  </r>
  <r>
    <x v="93"/>
    <x v="84"/>
    <s v="Waiter"/>
    <x v="0"/>
    <n v="4359"/>
    <n v="4075"/>
    <x v="0"/>
    <x v="93"/>
  </r>
  <r>
    <x v="94"/>
    <x v="85"/>
    <s v="Barista"/>
    <x v="2"/>
    <n v="1161"/>
    <n v="5008"/>
    <x v="1"/>
    <x v="94"/>
  </r>
  <r>
    <x v="95"/>
    <x v="86"/>
    <s v="Manager"/>
    <x v="0"/>
    <n v="1335"/>
    <n v="4102"/>
    <x v="1"/>
    <x v="95"/>
  </r>
  <r>
    <x v="96"/>
    <x v="87"/>
    <s v="Waiter"/>
    <x v="2"/>
    <n v="2278"/>
    <n v="3213"/>
    <x v="1"/>
    <x v="96"/>
  </r>
  <r>
    <x v="97"/>
    <x v="88"/>
    <s v="Barista"/>
    <x v="0"/>
    <n v="2056"/>
    <n v="1403"/>
    <x v="0"/>
    <x v="97"/>
  </r>
  <r>
    <x v="98"/>
    <x v="89"/>
    <s v="Manager"/>
    <x v="3"/>
    <n v="3204"/>
    <n v="2716"/>
    <x v="0"/>
    <x v="98"/>
  </r>
  <r>
    <x v="99"/>
    <x v="90"/>
    <s v="Barista"/>
    <x v="0"/>
    <n v="1500"/>
    <n v="2395"/>
    <x v="1"/>
    <x v="99"/>
  </r>
  <r>
    <x v="100"/>
    <x v="91"/>
    <s v="Waiter"/>
    <x v="0"/>
    <n v="1986"/>
    <n v="4829"/>
    <x v="1"/>
    <x v="100"/>
  </r>
  <r>
    <x v="101"/>
    <x v="92"/>
    <s v="Waiter"/>
    <x v="3"/>
    <n v="2866"/>
    <n v="5039"/>
    <x v="1"/>
    <x v="101"/>
  </r>
  <r>
    <x v="102"/>
    <x v="93"/>
    <s v="Manager"/>
    <x v="0"/>
    <n v="3200"/>
    <n v="3676"/>
    <x v="1"/>
    <x v="102"/>
  </r>
  <r>
    <x v="103"/>
    <x v="94"/>
    <s v="Waiter"/>
    <x v="3"/>
    <n v="2343"/>
    <n v="5037"/>
    <x v="1"/>
    <x v="103"/>
  </r>
  <r>
    <x v="104"/>
    <x v="95"/>
    <s v="Manager"/>
    <x v="1"/>
    <n v="4033"/>
    <n v="1983"/>
    <x v="0"/>
    <x v="104"/>
  </r>
  <r>
    <x v="105"/>
    <x v="96"/>
    <s v="Waiter"/>
    <x v="2"/>
    <n v="2101"/>
    <n v="5931"/>
    <x v="1"/>
    <x v="105"/>
  </r>
  <r>
    <x v="106"/>
    <x v="97"/>
    <s v="Barista"/>
    <x v="2"/>
    <n v="1569"/>
    <n v="3515"/>
    <x v="1"/>
    <x v="106"/>
  </r>
  <r>
    <x v="107"/>
    <x v="98"/>
    <s v="Barista"/>
    <x v="2"/>
    <n v="2988"/>
    <n v="2452"/>
    <x v="0"/>
    <x v="107"/>
  </r>
  <r>
    <x v="108"/>
    <x v="99"/>
    <s v="Barista"/>
    <x v="2"/>
    <n v="3098"/>
    <n v="4732"/>
    <x v="1"/>
    <x v="108"/>
  </r>
  <r>
    <x v="109"/>
    <x v="100"/>
    <s v="Waiter"/>
    <x v="3"/>
    <n v="2754"/>
    <n v="3209"/>
    <x v="1"/>
    <x v="109"/>
  </r>
  <r>
    <x v="110"/>
    <x v="101"/>
    <s v="Manager"/>
    <x v="0"/>
    <n v="2967"/>
    <n v="908"/>
    <x v="0"/>
    <x v="110"/>
  </r>
  <r>
    <x v="111"/>
    <x v="18"/>
    <s v="Barista"/>
    <x v="1"/>
    <n v="1058"/>
    <n v="3155"/>
    <x v="1"/>
    <x v="111"/>
  </r>
  <r>
    <x v="112"/>
    <x v="100"/>
    <s v="Waiter"/>
    <x v="2"/>
    <n v="3924"/>
    <n v="2886"/>
    <x v="0"/>
    <x v="112"/>
  </r>
  <r>
    <x v="113"/>
    <x v="102"/>
    <s v="Barista"/>
    <x v="2"/>
    <n v="1485"/>
    <n v="3069"/>
    <x v="1"/>
    <x v="113"/>
  </r>
  <r>
    <x v="114"/>
    <x v="103"/>
    <s v="Waiter"/>
    <x v="1"/>
    <n v="4879"/>
    <n v="1660"/>
    <x v="0"/>
    <x v="114"/>
  </r>
  <r>
    <x v="115"/>
    <x v="104"/>
    <s v="Waiter"/>
    <x v="1"/>
    <n v="1411"/>
    <n v="3290"/>
    <x v="1"/>
    <x v="115"/>
  </r>
  <r>
    <x v="116"/>
    <x v="105"/>
    <s v="Manager"/>
    <x v="3"/>
    <n v="1645"/>
    <n v="4412"/>
    <x v="1"/>
    <x v="95"/>
  </r>
  <r>
    <x v="117"/>
    <x v="106"/>
    <s v="Barista"/>
    <x v="3"/>
    <n v="1486"/>
    <n v="4680"/>
    <x v="1"/>
    <x v="116"/>
  </r>
  <r>
    <x v="118"/>
    <x v="107"/>
    <s v="Manager"/>
    <x v="3"/>
    <n v="3645"/>
    <n v="3425"/>
    <x v="0"/>
    <x v="117"/>
  </r>
  <r>
    <x v="119"/>
    <x v="108"/>
    <s v="Waiter"/>
    <x v="3"/>
    <n v="3097"/>
    <n v="5490"/>
    <x v="1"/>
    <x v="118"/>
  </r>
  <r>
    <x v="120"/>
    <x v="17"/>
    <s v="Barista"/>
    <x v="3"/>
    <n v="2058"/>
    <n v="3877"/>
    <x v="1"/>
    <x v="119"/>
  </r>
  <r>
    <x v="121"/>
    <x v="36"/>
    <s v="Barista"/>
    <x v="1"/>
    <n v="1692"/>
    <n v="3477"/>
    <x v="1"/>
    <x v="120"/>
  </r>
  <r>
    <x v="122"/>
    <x v="109"/>
    <s v="Barista"/>
    <x v="3"/>
    <n v="2365"/>
    <n v="3352"/>
    <x v="1"/>
    <x v="121"/>
  </r>
  <r>
    <x v="123"/>
    <x v="79"/>
    <s v="Barista"/>
    <x v="2"/>
    <n v="4539"/>
    <n v="4419"/>
    <x v="0"/>
    <x v="122"/>
  </r>
  <r>
    <x v="124"/>
    <x v="41"/>
    <s v="Manager"/>
    <x v="0"/>
    <n v="4610"/>
    <n v="4013"/>
    <x v="0"/>
    <x v="123"/>
  </r>
  <r>
    <x v="125"/>
    <x v="110"/>
    <s v="Manager"/>
    <x v="2"/>
    <n v="4050"/>
    <n v="5796"/>
    <x v="1"/>
    <x v="124"/>
  </r>
  <r>
    <x v="126"/>
    <x v="111"/>
    <s v="Manager"/>
    <x v="1"/>
    <n v="2644"/>
    <n v="4358"/>
    <x v="1"/>
    <x v="125"/>
  </r>
  <r>
    <x v="127"/>
    <x v="112"/>
    <s v="Manager"/>
    <x v="3"/>
    <n v="2982"/>
    <n v="4078"/>
    <x v="1"/>
    <x v="126"/>
  </r>
  <r>
    <x v="128"/>
    <x v="113"/>
    <s v="Barista"/>
    <x v="1"/>
    <n v="3695"/>
    <n v="5339"/>
    <x v="1"/>
    <x v="127"/>
  </r>
  <r>
    <x v="129"/>
    <x v="114"/>
    <s v="Barista"/>
    <x v="0"/>
    <n v="2591"/>
    <n v="1976"/>
    <x v="0"/>
    <x v="128"/>
  </r>
  <r>
    <x v="130"/>
    <x v="115"/>
    <s v="Barista"/>
    <x v="0"/>
    <n v="1952"/>
    <n v="2359"/>
    <x v="1"/>
    <x v="129"/>
  </r>
  <r>
    <x v="131"/>
    <x v="116"/>
    <s v="Manager"/>
    <x v="0"/>
    <n v="1537"/>
    <n v="2441"/>
    <x v="1"/>
    <x v="130"/>
  </r>
  <r>
    <x v="132"/>
    <x v="117"/>
    <s v="Barista"/>
    <x v="1"/>
    <n v="3962"/>
    <n v="1003"/>
    <x v="0"/>
    <x v="131"/>
  </r>
  <r>
    <x v="133"/>
    <x v="118"/>
    <s v="Manager"/>
    <x v="0"/>
    <n v="2906"/>
    <n v="874"/>
    <x v="0"/>
    <x v="132"/>
  </r>
  <r>
    <x v="134"/>
    <x v="119"/>
    <s v="Manager"/>
    <x v="1"/>
    <n v="1592"/>
    <n v="2897"/>
    <x v="1"/>
    <x v="133"/>
  </r>
  <r>
    <x v="135"/>
    <x v="80"/>
    <s v="Barista"/>
    <x v="3"/>
    <n v="3960"/>
    <n v="1299"/>
    <x v="0"/>
    <x v="134"/>
  </r>
  <r>
    <x v="136"/>
    <x v="91"/>
    <s v="Barista"/>
    <x v="1"/>
    <n v="4460"/>
    <n v="4696"/>
    <x v="1"/>
    <x v="135"/>
  </r>
  <r>
    <x v="137"/>
    <x v="120"/>
    <s v="Waiter"/>
    <x v="2"/>
    <n v="4154"/>
    <n v="5095"/>
    <x v="1"/>
    <x v="136"/>
  </r>
  <r>
    <x v="138"/>
    <x v="121"/>
    <s v="Waiter"/>
    <x v="2"/>
    <n v="3642"/>
    <n v="2780"/>
    <x v="0"/>
    <x v="137"/>
  </r>
  <r>
    <x v="139"/>
    <x v="122"/>
    <s v="Waiter"/>
    <x v="1"/>
    <n v="4704"/>
    <n v="4073"/>
    <x v="0"/>
    <x v="138"/>
  </r>
  <r>
    <x v="140"/>
    <x v="16"/>
    <s v="Barista"/>
    <x v="0"/>
    <n v="3211"/>
    <n v="1375"/>
    <x v="0"/>
    <x v="139"/>
  </r>
  <r>
    <x v="141"/>
    <x v="70"/>
    <s v="Manager"/>
    <x v="0"/>
    <n v="2029"/>
    <n v="2500"/>
    <x v="1"/>
    <x v="140"/>
  </r>
  <r>
    <x v="142"/>
    <x v="65"/>
    <s v="Manager"/>
    <x v="2"/>
    <n v="3552"/>
    <n v="4318"/>
    <x v="1"/>
    <x v="141"/>
  </r>
  <r>
    <x v="143"/>
    <x v="123"/>
    <s v="Manager"/>
    <x v="3"/>
    <n v="4656"/>
    <n v="3843"/>
    <x v="0"/>
    <x v="142"/>
  </r>
  <r>
    <x v="144"/>
    <x v="118"/>
    <s v="Waiter"/>
    <x v="3"/>
    <n v="1379"/>
    <n v="853"/>
    <x v="0"/>
    <x v="143"/>
  </r>
  <r>
    <x v="145"/>
    <x v="92"/>
    <s v="Barista"/>
    <x v="2"/>
    <n v="3041"/>
    <n v="2502"/>
    <x v="0"/>
    <x v="144"/>
  </r>
  <r>
    <x v="146"/>
    <x v="24"/>
    <s v="Barista"/>
    <x v="0"/>
    <n v="4303"/>
    <n v="2452"/>
    <x v="0"/>
    <x v="145"/>
  </r>
  <r>
    <x v="147"/>
    <x v="124"/>
    <s v="Manager"/>
    <x v="0"/>
    <n v="1137"/>
    <n v="2721"/>
    <x v="1"/>
    <x v="113"/>
  </r>
  <r>
    <x v="148"/>
    <x v="72"/>
    <s v="Waiter"/>
    <x v="3"/>
    <n v="3496"/>
    <n v="5102"/>
    <x v="1"/>
    <x v="146"/>
  </r>
  <r>
    <x v="149"/>
    <x v="106"/>
    <s v="Manager"/>
    <x v="3"/>
    <n v="2966"/>
    <n v="2703"/>
    <x v="0"/>
    <x v="147"/>
  </r>
  <r>
    <x v="150"/>
    <x v="125"/>
    <s v="Waiter"/>
    <x v="3"/>
    <n v="3492"/>
    <n v="4727"/>
    <x v="1"/>
    <x v="148"/>
  </r>
  <r>
    <x v="151"/>
    <x v="126"/>
    <s v="Manager"/>
    <x v="2"/>
    <n v="1490"/>
    <n v="2639"/>
    <x v="1"/>
    <x v="149"/>
  </r>
  <r>
    <x v="152"/>
    <x v="125"/>
    <s v="Manager"/>
    <x v="3"/>
    <n v="4860"/>
    <n v="5503"/>
    <x v="1"/>
    <x v="150"/>
  </r>
  <r>
    <x v="153"/>
    <x v="127"/>
    <s v="Manager"/>
    <x v="3"/>
    <n v="4255"/>
    <n v="2594"/>
    <x v="0"/>
    <x v="151"/>
  </r>
  <r>
    <x v="154"/>
    <x v="128"/>
    <s v="Barista"/>
    <x v="0"/>
    <n v="3059"/>
    <n v="1556"/>
    <x v="0"/>
    <x v="152"/>
  </r>
  <r>
    <x v="155"/>
    <x v="129"/>
    <s v="Waiter"/>
    <x v="2"/>
    <n v="3442"/>
    <n v="1026"/>
    <x v="0"/>
    <x v="153"/>
  </r>
  <r>
    <x v="156"/>
    <x v="46"/>
    <s v="Manager"/>
    <x v="0"/>
    <n v="1971"/>
    <n v="2981"/>
    <x v="1"/>
    <x v="154"/>
  </r>
  <r>
    <x v="157"/>
    <x v="130"/>
    <s v="Waiter"/>
    <x v="3"/>
    <n v="1096"/>
    <n v="4048"/>
    <x v="1"/>
    <x v="155"/>
  </r>
  <r>
    <x v="158"/>
    <x v="131"/>
    <s v="Waiter"/>
    <x v="1"/>
    <n v="4099"/>
    <n v="3568"/>
    <x v="0"/>
    <x v="156"/>
  </r>
  <r>
    <x v="159"/>
    <x v="78"/>
    <s v="Waiter"/>
    <x v="0"/>
    <n v="2811"/>
    <n v="4593"/>
    <x v="1"/>
    <x v="157"/>
  </r>
  <r>
    <x v="160"/>
    <x v="132"/>
    <s v="Barista"/>
    <x v="3"/>
    <n v="4811"/>
    <n v="5638"/>
    <x v="1"/>
    <x v="158"/>
  </r>
  <r>
    <x v="161"/>
    <x v="87"/>
    <s v="Manager"/>
    <x v="2"/>
    <n v="1848"/>
    <n v="4765"/>
    <x v="1"/>
    <x v="159"/>
  </r>
  <r>
    <x v="162"/>
    <x v="6"/>
    <s v="Barista"/>
    <x v="0"/>
    <n v="1188"/>
    <n v="3626"/>
    <x v="1"/>
    <x v="160"/>
  </r>
  <r>
    <x v="163"/>
    <x v="133"/>
    <s v="Barista"/>
    <x v="2"/>
    <n v="2798"/>
    <n v="4390"/>
    <x v="1"/>
    <x v="161"/>
  </r>
  <r>
    <x v="164"/>
    <x v="134"/>
    <s v="Waiter"/>
    <x v="2"/>
    <n v="2255"/>
    <n v="1962"/>
    <x v="0"/>
    <x v="162"/>
  </r>
  <r>
    <x v="165"/>
    <x v="41"/>
    <s v="Manager"/>
    <x v="0"/>
    <n v="3157"/>
    <n v="5109"/>
    <x v="1"/>
    <x v="163"/>
  </r>
  <r>
    <x v="166"/>
    <x v="60"/>
    <s v="Manager"/>
    <x v="2"/>
    <n v="2845"/>
    <n v="2056"/>
    <x v="0"/>
    <x v="164"/>
  </r>
  <r>
    <x v="167"/>
    <x v="114"/>
    <s v="Manager"/>
    <x v="1"/>
    <n v="3496"/>
    <n v="4826"/>
    <x v="1"/>
    <x v="165"/>
  </r>
  <r>
    <x v="168"/>
    <x v="135"/>
    <s v="Barista"/>
    <x v="0"/>
    <n v="2758"/>
    <n v="4840"/>
    <x v="1"/>
    <x v="166"/>
  </r>
  <r>
    <x v="169"/>
    <x v="136"/>
    <s v="Barista"/>
    <x v="1"/>
    <n v="2763"/>
    <n v="2356"/>
    <x v="0"/>
    <x v="167"/>
  </r>
  <r>
    <x v="170"/>
    <x v="137"/>
    <s v="Manager"/>
    <x v="2"/>
    <n v="3669"/>
    <n v="1303"/>
    <x v="0"/>
    <x v="168"/>
  </r>
  <r>
    <x v="171"/>
    <x v="138"/>
    <s v="Manager"/>
    <x v="1"/>
    <n v="2510"/>
    <n v="2092"/>
    <x v="0"/>
    <x v="169"/>
  </r>
  <r>
    <x v="172"/>
    <x v="135"/>
    <s v="Waiter"/>
    <x v="1"/>
    <n v="2272"/>
    <n v="1664"/>
    <x v="0"/>
    <x v="170"/>
  </r>
  <r>
    <x v="173"/>
    <x v="139"/>
    <s v="Waiter"/>
    <x v="3"/>
    <n v="2129"/>
    <n v="2306"/>
    <x v="1"/>
    <x v="171"/>
  </r>
  <r>
    <x v="174"/>
    <x v="34"/>
    <s v="Manager"/>
    <x v="0"/>
    <n v="1456"/>
    <n v="2360"/>
    <x v="1"/>
    <x v="130"/>
  </r>
  <r>
    <x v="175"/>
    <x v="140"/>
    <s v="Barista"/>
    <x v="0"/>
    <n v="4917"/>
    <n v="4522"/>
    <x v="0"/>
    <x v="172"/>
  </r>
  <r>
    <x v="176"/>
    <x v="28"/>
    <s v="Manager"/>
    <x v="2"/>
    <n v="3631"/>
    <n v="1562"/>
    <x v="0"/>
    <x v="173"/>
  </r>
  <r>
    <x v="177"/>
    <x v="141"/>
    <s v="Waiter"/>
    <x v="3"/>
    <n v="4609"/>
    <n v="1437"/>
    <x v="0"/>
    <x v="174"/>
  </r>
  <r>
    <x v="178"/>
    <x v="142"/>
    <s v="Manager"/>
    <x v="1"/>
    <n v="1658"/>
    <n v="3703"/>
    <x v="1"/>
    <x v="175"/>
  </r>
  <r>
    <x v="179"/>
    <x v="143"/>
    <s v="Waiter"/>
    <x v="0"/>
    <n v="2447"/>
    <n v="5839"/>
    <x v="1"/>
    <x v="176"/>
  </r>
  <r>
    <x v="180"/>
    <x v="144"/>
    <s v="Barista"/>
    <x v="2"/>
    <n v="3310"/>
    <n v="4202"/>
    <x v="1"/>
    <x v="177"/>
  </r>
  <r>
    <x v="181"/>
    <x v="145"/>
    <s v="Waiter"/>
    <x v="3"/>
    <n v="1580"/>
    <n v="3883"/>
    <x v="1"/>
    <x v="178"/>
  </r>
  <r>
    <x v="182"/>
    <x v="44"/>
    <s v="Manager"/>
    <x v="1"/>
    <n v="1140"/>
    <n v="4804"/>
    <x v="1"/>
    <x v="179"/>
  </r>
  <r>
    <x v="183"/>
    <x v="146"/>
    <s v="Manager"/>
    <x v="2"/>
    <n v="2959"/>
    <n v="2506"/>
    <x v="0"/>
    <x v="180"/>
  </r>
  <r>
    <x v="184"/>
    <x v="147"/>
    <s v="Waiter"/>
    <x v="1"/>
    <n v="3209"/>
    <n v="4257"/>
    <x v="1"/>
    <x v="181"/>
  </r>
  <r>
    <x v="185"/>
    <x v="148"/>
    <s v="Waiter"/>
    <x v="0"/>
    <n v="3132"/>
    <n v="1917"/>
    <x v="0"/>
    <x v="182"/>
  </r>
  <r>
    <x v="186"/>
    <x v="113"/>
    <s v="Barista"/>
    <x v="0"/>
    <n v="2737"/>
    <n v="3093"/>
    <x v="1"/>
    <x v="183"/>
  </r>
  <r>
    <x v="187"/>
    <x v="149"/>
    <s v="Barista"/>
    <x v="3"/>
    <n v="3454"/>
    <n v="1432"/>
    <x v="0"/>
    <x v="184"/>
  </r>
  <r>
    <x v="188"/>
    <x v="150"/>
    <s v="Waiter"/>
    <x v="3"/>
    <n v="4253"/>
    <n v="1201"/>
    <x v="0"/>
    <x v="185"/>
  </r>
  <r>
    <x v="189"/>
    <x v="151"/>
    <s v="Barista"/>
    <x v="3"/>
    <n v="3796"/>
    <n v="836"/>
    <x v="0"/>
    <x v="186"/>
  </r>
  <r>
    <x v="190"/>
    <x v="152"/>
    <s v="Barista"/>
    <x v="1"/>
    <n v="1506"/>
    <n v="1606"/>
    <x v="1"/>
    <x v="187"/>
  </r>
  <r>
    <x v="191"/>
    <x v="153"/>
    <s v="Barista"/>
    <x v="0"/>
    <n v="2420"/>
    <n v="3811"/>
    <x v="1"/>
    <x v="188"/>
  </r>
  <r>
    <x v="192"/>
    <x v="154"/>
    <s v="Barista"/>
    <x v="3"/>
    <n v="3731"/>
    <n v="5947"/>
    <x v="1"/>
    <x v="189"/>
  </r>
  <r>
    <x v="193"/>
    <x v="155"/>
    <s v="Barista"/>
    <x v="0"/>
    <n v="4502"/>
    <n v="2900"/>
    <x v="0"/>
    <x v="190"/>
  </r>
  <r>
    <x v="194"/>
    <x v="35"/>
    <s v="Manager"/>
    <x v="1"/>
    <n v="4400"/>
    <n v="2691"/>
    <x v="0"/>
    <x v="191"/>
  </r>
  <r>
    <x v="195"/>
    <x v="156"/>
    <s v="Barista"/>
    <x v="0"/>
    <n v="3360"/>
    <n v="1713"/>
    <x v="0"/>
    <x v="192"/>
  </r>
  <r>
    <x v="196"/>
    <x v="12"/>
    <s v="Manager"/>
    <x v="0"/>
    <n v="4587"/>
    <n v="5869"/>
    <x v="1"/>
    <x v="193"/>
  </r>
  <r>
    <x v="197"/>
    <x v="103"/>
    <s v="Waiter"/>
    <x v="2"/>
    <n v="3628"/>
    <n v="2502"/>
    <x v="0"/>
    <x v="194"/>
  </r>
  <r>
    <x v="198"/>
    <x v="157"/>
    <s v="Waiter"/>
    <x v="2"/>
    <n v="2427"/>
    <n v="1066"/>
    <x v="0"/>
    <x v="195"/>
  </r>
  <r>
    <x v="199"/>
    <x v="158"/>
    <s v="Waiter"/>
    <x v="3"/>
    <n v="4443"/>
    <n v="1111"/>
    <x v="0"/>
    <x v="196"/>
  </r>
  <r>
    <x v="200"/>
    <x v="82"/>
    <s v="Manager"/>
    <x v="0"/>
    <n v="2465"/>
    <n v="5615"/>
    <x v="1"/>
    <x v="197"/>
  </r>
  <r>
    <x v="201"/>
    <x v="47"/>
    <s v="Waiter"/>
    <x v="1"/>
    <n v="1119"/>
    <n v="5422"/>
    <x v="1"/>
    <x v="198"/>
  </r>
  <r>
    <x v="202"/>
    <x v="104"/>
    <s v="Waiter"/>
    <x v="1"/>
    <n v="4211"/>
    <n v="2975"/>
    <x v="0"/>
    <x v="199"/>
  </r>
  <r>
    <x v="203"/>
    <x v="159"/>
    <s v="Manager"/>
    <x v="1"/>
    <n v="4013"/>
    <n v="3557"/>
    <x v="0"/>
    <x v="200"/>
  </r>
  <r>
    <x v="204"/>
    <x v="160"/>
    <s v="Barista"/>
    <x v="1"/>
    <n v="1081"/>
    <n v="1940"/>
    <x v="1"/>
    <x v="201"/>
  </r>
  <r>
    <x v="205"/>
    <x v="161"/>
    <s v="Manager"/>
    <x v="1"/>
    <n v="3175"/>
    <n v="3156"/>
    <x v="0"/>
    <x v="202"/>
  </r>
  <r>
    <x v="206"/>
    <x v="162"/>
    <s v="Manager"/>
    <x v="3"/>
    <n v="3832"/>
    <n v="1065"/>
    <x v="0"/>
    <x v="203"/>
  </r>
  <r>
    <x v="207"/>
    <x v="163"/>
    <s v="Waiter"/>
    <x v="3"/>
    <n v="3710"/>
    <n v="1113"/>
    <x v="0"/>
    <x v="204"/>
  </r>
  <r>
    <x v="208"/>
    <x v="164"/>
    <s v="Manager"/>
    <x v="1"/>
    <n v="2908"/>
    <n v="4902"/>
    <x v="1"/>
    <x v="205"/>
  </r>
  <r>
    <x v="209"/>
    <x v="165"/>
    <s v="Barista"/>
    <x v="0"/>
    <n v="3407"/>
    <n v="3493"/>
    <x v="1"/>
    <x v="206"/>
  </r>
  <r>
    <x v="210"/>
    <x v="166"/>
    <s v="Manager"/>
    <x v="1"/>
    <n v="4754"/>
    <n v="1781"/>
    <x v="0"/>
    <x v="207"/>
  </r>
  <r>
    <x v="211"/>
    <x v="167"/>
    <s v="Waiter"/>
    <x v="1"/>
    <n v="3341"/>
    <n v="1023"/>
    <x v="0"/>
    <x v="208"/>
  </r>
  <r>
    <x v="212"/>
    <x v="152"/>
    <s v="Waiter"/>
    <x v="1"/>
    <n v="1450"/>
    <n v="1038"/>
    <x v="0"/>
    <x v="209"/>
  </r>
  <r>
    <x v="213"/>
    <x v="168"/>
    <s v="Barista"/>
    <x v="3"/>
    <n v="3279"/>
    <n v="3739"/>
    <x v="1"/>
    <x v="210"/>
  </r>
  <r>
    <x v="214"/>
    <x v="102"/>
    <s v="Barista"/>
    <x v="1"/>
    <n v="2360"/>
    <n v="1730"/>
    <x v="0"/>
    <x v="211"/>
  </r>
  <r>
    <x v="215"/>
    <x v="169"/>
    <s v="Manager"/>
    <x v="2"/>
    <n v="3003"/>
    <n v="2302"/>
    <x v="0"/>
    <x v="212"/>
  </r>
  <r>
    <x v="216"/>
    <x v="170"/>
    <s v="Waiter"/>
    <x v="0"/>
    <n v="2290"/>
    <n v="5006"/>
    <x v="1"/>
    <x v="213"/>
  </r>
  <r>
    <x v="217"/>
    <x v="171"/>
    <s v="Barista"/>
    <x v="2"/>
    <n v="2449"/>
    <n v="5476"/>
    <x v="1"/>
    <x v="214"/>
  </r>
  <r>
    <x v="218"/>
    <x v="51"/>
    <s v="Manager"/>
    <x v="1"/>
    <n v="1395"/>
    <n v="4171"/>
    <x v="1"/>
    <x v="215"/>
  </r>
  <r>
    <x v="219"/>
    <x v="172"/>
    <s v="Barista"/>
    <x v="3"/>
    <n v="3330"/>
    <n v="3426"/>
    <x v="1"/>
    <x v="216"/>
  </r>
  <r>
    <x v="220"/>
    <x v="173"/>
    <s v="Manager"/>
    <x v="2"/>
    <n v="4427"/>
    <n v="4028"/>
    <x v="0"/>
    <x v="217"/>
  </r>
  <r>
    <x v="221"/>
    <x v="174"/>
    <s v="Barista"/>
    <x v="1"/>
    <n v="1491"/>
    <n v="868"/>
    <x v="0"/>
    <x v="218"/>
  </r>
  <r>
    <x v="222"/>
    <x v="145"/>
    <s v="Barista"/>
    <x v="3"/>
    <n v="2971"/>
    <n v="2347"/>
    <x v="0"/>
    <x v="219"/>
  </r>
  <r>
    <x v="223"/>
    <x v="34"/>
    <s v="Barista"/>
    <x v="1"/>
    <n v="1231"/>
    <n v="2006"/>
    <x v="1"/>
    <x v="220"/>
  </r>
  <r>
    <x v="224"/>
    <x v="175"/>
    <s v="Waiter"/>
    <x v="3"/>
    <n v="3444"/>
    <n v="5395"/>
    <x v="1"/>
    <x v="221"/>
  </r>
  <r>
    <x v="225"/>
    <x v="176"/>
    <s v="Barista"/>
    <x v="2"/>
    <n v="1108"/>
    <n v="5396"/>
    <x v="1"/>
    <x v="222"/>
  </r>
  <r>
    <x v="226"/>
    <x v="103"/>
    <s v="Manager"/>
    <x v="1"/>
    <n v="4473"/>
    <n v="4169"/>
    <x v="0"/>
    <x v="223"/>
  </r>
  <r>
    <x v="227"/>
    <x v="151"/>
    <s v="Manager"/>
    <x v="2"/>
    <n v="4831"/>
    <n v="1087"/>
    <x v="0"/>
    <x v="224"/>
  </r>
  <r>
    <x v="228"/>
    <x v="55"/>
    <s v="Barista"/>
    <x v="1"/>
    <n v="2594"/>
    <n v="2975"/>
    <x v="1"/>
    <x v="225"/>
  </r>
  <r>
    <x v="229"/>
    <x v="177"/>
    <s v="Barista"/>
    <x v="3"/>
    <n v="2605"/>
    <n v="2915"/>
    <x v="1"/>
    <x v="226"/>
  </r>
  <r>
    <x v="230"/>
    <x v="178"/>
    <s v="Manager"/>
    <x v="0"/>
    <n v="3832"/>
    <n v="4262"/>
    <x v="1"/>
    <x v="227"/>
  </r>
  <r>
    <x v="231"/>
    <x v="120"/>
    <s v="Manager"/>
    <x v="1"/>
    <n v="2129"/>
    <n v="2302"/>
    <x v="1"/>
    <x v="228"/>
  </r>
  <r>
    <x v="232"/>
    <x v="179"/>
    <s v="Barista"/>
    <x v="0"/>
    <n v="3306"/>
    <n v="5751"/>
    <x v="1"/>
    <x v="229"/>
  </r>
  <r>
    <x v="233"/>
    <x v="180"/>
    <s v="Barista"/>
    <x v="1"/>
    <n v="3047"/>
    <n v="3469"/>
    <x v="1"/>
    <x v="230"/>
  </r>
  <r>
    <x v="234"/>
    <x v="181"/>
    <s v="Barista"/>
    <x v="1"/>
    <n v="4390"/>
    <n v="900"/>
    <x v="0"/>
    <x v="231"/>
  </r>
  <r>
    <x v="235"/>
    <x v="40"/>
    <s v="Barista"/>
    <x v="0"/>
    <n v="2031"/>
    <n v="5361"/>
    <x v="1"/>
    <x v="232"/>
  </r>
  <r>
    <x v="236"/>
    <x v="30"/>
    <s v="Barista"/>
    <x v="0"/>
    <n v="2485"/>
    <n v="5182"/>
    <x v="1"/>
    <x v="233"/>
  </r>
  <r>
    <x v="237"/>
    <x v="53"/>
    <s v="Manager"/>
    <x v="3"/>
    <n v="4636"/>
    <n v="2812"/>
    <x v="0"/>
    <x v="234"/>
  </r>
  <r>
    <x v="238"/>
    <x v="182"/>
    <s v="Manager"/>
    <x v="0"/>
    <n v="4576"/>
    <n v="1892"/>
    <x v="0"/>
    <x v="235"/>
  </r>
  <r>
    <x v="239"/>
    <x v="183"/>
    <s v="Barista"/>
    <x v="3"/>
    <n v="4107"/>
    <n v="4342"/>
    <x v="1"/>
    <x v="236"/>
  </r>
  <r>
    <x v="240"/>
    <x v="134"/>
    <s v="Barista"/>
    <x v="1"/>
    <n v="4730"/>
    <n v="3987"/>
    <x v="0"/>
    <x v="237"/>
  </r>
  <r>
    <x v="241"/>
    <x v="85"/>
    <s v="Barista"/>
    <x v="2"/>
    <n v="4410"/>
    <n v="2401"/>
    <x v="0"/>
    <x v="238"/>
  </r>
  <r>
    <x v="242"/>
    <x v="184"/>
    <s v="Barista"/>
    <x v="0"/>
    <n v="1117"/>
    <n v="3672"/>
    <x v="1"/>
    <x v="239"/>
  </r>
  <r>
    <x v="243"/>
    <x v="185"/>
    <s v="Barista"/>
    <x v="1"/>
    <n v="4821"/>
    <n v="2461"/>
    <x v="0"/>
    <x v="240"/>
  </r>
  <r>
    <x v="244"/>
    <x v="42"/>
    <s v="Waiter"/>
    <x v="1"/>
    <n v="4942"/>
    <n v="1871"/>
    <x v="0"/>
    <x v="241"/>
  </r>
  <r>
    <x v="245"/>
    <x v="186"/>
    <s v="Barista"/>
    <x v="3"/>
    <n v="2855"/>
    <n v="4027"/>
    <x v="1"/>
    <x v="242"/>
  </r>
  <r>
    <x v="246"/>
    <x v="187"/>
    <s v="Waiter"/>
    <x v="2"/>
    <n v="3900"/>
    <n v="4205"/>
    <x v="1"/>
    <x v="243"/>
  </r>
  <r>
    <x v="247"/>
    <x v="188"/>
    <s v="Manager"/>
    <x v="1"/>
    <n v="1129"/>
    <n v="1716"/>
    <x v="1"/>
    <x v="244"/>
  </r>
  <r>
    <x v="248"/>
    <x v="189"/>
    <s v="Waiter"/>
    <x v="2"/>
    <n v="1502"/>
    <n v="4521"/>
    <x v="1"/>
    <x v="245"/>
  </r>
  <r>
    <x v="249"/>
    <x v="16"/>
    <s v="Barista"/>
    <x v="2"/>
    <n v="1915"/>
    <n v="2000"/>
    <x v="1"/>
    <x v="246"/>
  </r>
  <r>
    <x v="250"/>
    <x v="112"/>
    <s v="Waiter"/>
    <x v="0"/>
    <n v="1728"/>
    <n v="2931"/>
    <x v="1"/>
    <x v="247"/>
  </r>
  <r>
    <x v="251"/>
    <x v="160"/>
    <s v="Barista"/>
    <x v="2"/>
    <n v="1052"/>
    <n v="1370"/>
    <x v="1"/>
    <x v="248"/>
  </r>
  <r>
    <x v="252"/>
    <x v="88"/>
    <s v="Manager"/>
    <x v="0"/>
    <n v="2932"/>
    <n v="1955"/>
    <x v="0"/>
    <x v="77"/>
  </r>
  <r>
    <x v="253"/>
    <x v="42"/>
    <s v="Manager"/>
    <x v="2"/>
    <n v="4627"/>
    <n v="3711"/>
    <x v="0"/>
    <x v="249"/>
  </r>
  <r>
    <x v="254"/>
    <x v="190"/>
    <s v="Barista"/>
    <x v="1"/>
    <n v="4924"/>
    <n v="4974"/>
    <x v="1"/>
    <x v="250"/>
  </r>
  <r>
    <x v="255"/>
    <x v="191"/>
    <s v="Waiter"/>
    <x v="2"/>
    <n v="1332"/>
    <n v="3310"/>
    <x v="1"/>
    <x v="251"/>
  </r>
  <r>
    <x v="256"/>
    <x v="46"/>
    <s v="Waiter"/>
    <x v="2"/>
    <n v="2630"/>
    <n v="4358"/>
    <x v="1"/>
    <x v="252"/>
  </r>
  <r>
    <x v="257"/>
    <x v="192"/>
    <s v="Manager"/>
    <x v="1"/>
    <n v="3514"/>
    <n v="4847"/>
    <x v="1"/>
    <x v="253"/>
  </r>
  <r>
    <x v="258"/>
    <x v="163"/>
    <s v="Waiter"/>
    <x v="0"/>
    <n v="4733"/>
    <n v="5602"/>
    <x v="1"/>
    <x v="254"/>
  </r>
  <r>
    <x v="259"/>
    <x v="193"/>
    <s v="Barista"/>
    <x v="1"/>
    <n v="4358"/>
    <n v="1336"/>
    <x v="0"/>
    <x v="255"/>
  </r>
  <r>
    <x v="260"/>
    <x v="149"/>
    <s v="Barista"/>
    <x v="0"/>
    <n v="3964"/>
    <n v="3501"/>
    <x v="0"/>
    <x v="256"/>
  </r>
  <r>
    <x v="261"/>
    <x v="77"/>
    <s v="Manager"/>
    <x v="1"/>
    <n v="3021"/>
    <n v="4707"/>
    <x v="1"/>
    <x v="257"/>
  </r>
  <r>
    <x v="262"/>
    <x v="4"/>
    <s v="Waiter"/>
    <x v="1"/>
    <n v="2353"/>
    <n v="4711"/>
    <x v="1"/>
    <x v="258"/>
  </r>
  <r>
    <x v="263"/>
    <x v="194"/>
    <s v="Manager"/>
    <x v="1"/>
    <n v="3560"/>
    <n v="2784"/>
    <x v="0"/>
    <x v="259"/>
  </r>
  <r>
    <x v="264"/>
    <x v="195"/>
    <s v="Barista"/>
    <x v="3"/>
    <n v="4103"/>
    <n v="3847"/>
    <x v="0"/>
    <x v="260"/>
  </r>
  <r>
    <x v="265"/>
    <x v="196"/>
    <s v="Manager"/>
    <x v="1"/>
    <n v="3183"/>
    <n v="3512"/>
    <x v="1"/>
    <x v="261"/>
  </r>
  <r>
    <x v="266"/>
    <x v="197"/>
    <s v="Waiter"/>
    <x v="2"/>
    <n v="3604"/>
    <n v="2712"/>
    <x v="0"/>
    <x v="262"/>
  </r>
  <r>
    <x v="267"/>
    <x v="198"/>
    <s v="Barista"/>
    <x v="3"/>
    <n v="1540"/>
    <n v="1862"/>
    <x v="1"/>
    <x v="263"/>
  </r>
  <r>
    <x v="268"/>
    <x v="29"/>
    <s v="Waiter"/>
    <x v="2"/>
    <n v="2283"/>
    <n v="2257"/>
    <x v="0"/>
    <x v="264"/>
  </r>
  <r>
    <x v="269"/>
    <x v="199"/>
    <s v="Manager"/>
    <x v="0"/>
    <n v="1479"/>
    <n v="1895"/>
    <x v="1"/>
    <x v="265"/>
  </r>
  <r>
    <x v="270"/>
    <x v="200"/>
    <s v="Barista"/>
    <x v="0"/>
    <n v="3262"/>
    <n v="5251"/>
    <x v="1"/>
    <x v="266"/>
  </r>
  <r>
    <x v="271"/>
    <x v="201"/>
    <s v="Waiter"/>
    <x v="0"/>
    <n v="1192"/>
    <n v="2551"/>
    <x v="1"/>
    <x v="267"/>
  </r>
  <r>
    <x v="272"/>
    <x v="122"/>
    <s v="Manager"/>
    <x v="0"/>
    <n v="2088"/>
    <n v="3980"/>
    <x v="1"/>
    <x v="268"/>
  </r>
  <r>
    <x v="273"/>
    <x v="202"/>
    <s v="Barista"/>
    <x v="1"/>
    <n v="3681"/>
    <n v="1906"/>
    <x v="0"/>
    <x v="269"/>
  </r>
  <r>
    <x v="274"/>
    <x v="203"/>
    <s v="Manager"/>
    <x v="0"/>
    <n v="4912"/>
    <n v="5835"/>
    <x v="1"/>
    <x v="270"/>
  </r>
  <r>
    <x v="275"/>
    <x v="112"/>
    <s v="Barista"/>
    <x v="2"/>
    <n v="1094"/>
    <n v="3425"/>
    <x v="1"/>
    <x v="271"/>
  </r>
  <r>
    <x v="276"/>
    <x v="204"/>
    <s v="Barista"/>
    <x v="0"/>
    <n v="4607"/>
    <n v="1508"/>
    <x v="0"/>
    <x v="272"/>
  </r>
  <r>
    <x v="277"/>
    <x v="176"/>
    <s v="Waiter"/>
    <x v="1"/>
    <n v="3507"/>
    <n v="5789"/>
    <x v="1"/>
    <x v="273"/>
  </r>
  <r>
    <x v="278"/>
    <x v="73"/>
    <s v="Barista"/>
    <x v="1"/>
    <n v="2704"/>
    <n v="3648"/>
    <x v="1"/>
    <x v="274"/>
  </r>
  <r>
    <x v="279"/>
    <x v="205"/>
    <s v="Manager"/>
    <x v="2"/>
    <n v="4766"/>
    <n v="5777"/>
    <x v="1"/>
    <x v="275"/>
  </r>
  <r>
    <x v="280"/>
    <x v="159"/>
    <s v="Waiter"/>
    <x v="2"/>
    <n v="3241"/>
    <n v="3963"/>
    <x v="1"/>
    <x v="276"/>
  </r>
  <r>
    <x v="281"/>
    <x v="64"/>
    <s v="Barista"/>
    <x v="0"/>
    <n v="4228"/>
    <n v="1360"/>
    <x v="0"/>
    <x v="277"/>
  </r>
  <r>
    <x v="282"/>
    <x v="206"/>
    <s v="Waiter"/>
    <x v="3"/>
    <n v="1162"/>
    <n v="5333"/>
    <x v="1"/>
    <x v="278"/>
  </r>
  <r>
    <x v="283"/>
    <x v="207"/>
    <s v="Waiter"/>
    <x v="3"/>
    <n v="2352"/>
    <n v="5193"/>
    <x v="1"/>
    <x v="279"/>
  </r>
  <r>
    <x v="284"/>
    <x v="199"/>
    <s v="Barista"/>
    <x v="2"/>
    <n v="1577"/>
    <n v="3844"/>
    <x v="1"/>
    <x v="280"/>
  </r>
  <r>
    <x v="285"/>
    <x v="208"/>
    <s v="Barista"/>
    <x v="2"/>
    <n v="2283"/>
    <n v="4651"/>
    <x v="1"/>
    <x v="281"/>
  </r>
  <r>
    <x v="286"/>
    <x v="110"/>
    <s v="Barista"/>
    <x v="0"/>
    <n v="4434"/>
    <n v="1446"/>
    <x v="0"/>
    <x v="282"/>
  </r>
  <r>
    <x v="287"/>
    <x v="209"/>
    <s v="Barista"/>
    <x v="1"/>
    <n v="1921"/>
    <n v="3495"/>
    <x v="1"/>
    <x v="283"/>
  </r>
  <r>
    <x v="288"/>
    <x v="28"/>
    <s v="Waiter"/>
    <x v="0"/>
    <n v="4086"/>
    <n v="3974"/>
    <x v="0"/>
    <x v="284"/>
  </r>
  <r>
    <x v="289"/>
    <x v="210"/>
    <s v="Manager"/>
    <x v="3"/>
    <n v="4271"/>
    <n v="5260"/>
    <x v="1"/>
    <x v="285"/>
  </r>
  <r>
    <x v="290"/>
    <x v="211"/>
    <s v="Barista"/>
    <x v="3"/>
    <n v="2984"/>
    <n v="3162"/>
    <x v="1"/>
    <x v="286"/>
  </r>
  <r>
    <x v="291"/>
    <x v="13"/>
    <s v="Manager"/>
    <x v="1"/>
    <n v="3438"/>
    <n v="5533"/>
    <x v="1"/>
    <x v="287"/>
  </r>
  <r>
    <x v="292"/>
    <x v="69"/>
    <s v="Waiter"/>
    <x v="3"/>
    <n v="4163"/>
    <n v="4120"/>
    <x v="0"/>
    <x v="288"/>
  </r>
  <r>
    <x v="293"/>
    <x v="71"/>
    <s v="Manager"/>
    <x v="0"/>
    <n v="2791"/>
    <n v="4204"/>
    <x v="1"/>
    <x v="289"/>
  </r>
  <r>
    <x v="294"/>
    <x v="73"/>
    <s v="Barista"/>
    <x v="2"/>
    <n v="1249"/>
    <n v="3711"/>
    <x v="1"/>
    <x v="290"/>
  </r>
  <r>
    <x v="295"/>
    <x v="212"/>
    <s v="Waiter"/>
    <x v="0"/>
    <n v="3035"/>
    <n v="971"/>
    <x v="0"/>
    <x v="291"/>
  </r>
  <r>
    <x v="296"/>
    <x v="77"/>
    <s v="Manager"/>
    <x v="2"/>
    <n v="3684"/>
    <n v="4394"/>
    <x v="1"/>
    <x v="292"/>
  </r>
  <r>
    <x v="297"/>
    <x v="174"/>
    <s v="Barista"/>
    <x v="1"/>
    <n v="3836"/>
    <n v="4536"/>
    <x v="1"/>
    <x v="293"/>
  </r>
  <r>
    <x v="298"/>
    <x v="213"/>
    <s v="Waiter"/>
    <x v="0"/>
    <n v="2171"/>
    <n v="3983"/>
    <x v="1"/>
    <x v="294"/>
  </r>
  <r>
    <x v="299"/>
    <x v="5"/>
    <s v="Manager"/>
    <x v="2"/>
    <n v="4096"/>
    <n v="1391"/>
    <x v="0"/>
    <x v="295"/>
  </r>
  <r>
    <x v="300"/>
    <x v="214"/>
    <s v="Barista"/>
    <x v="0"/>
    <n v="2198"/>
    <n v="1044"/>
    <x v="0"/>
    <x v="296"/>
  </r>
  <r>
    <x v="301"/>
    <x v="182"/>
    <s v="Waiter"/>
    <x v="2"/>
    <n v="2910"/>
    <n v="4305"/>
    <x v="1"/>
    <x v="40"/>
  </r>
  <r>
    <x v="302"/>
    <x v="116"/>
    <s v="Manager"/>
    <x v="1"/>
    <n v="1448"/>
    <n v="1683"/>
    <x v="1"/>
    <x v="236"/>
  </r>
  <r>
    <x v="303"/>
    <x v="134"/>
    <s v="Waiter"/>
    <x v="3"/>
    <n v="1455"/>
    <n v="3863"/>
    <x v="1"/>
    <x v="297"/>
  </r>
  <r>
    <x v="304"/>
    <x v="215"/>
    <s v="Manager"/>
    <x v="3"/>
    <n v="4733"/>
    <n v="1972"/>
    <x v="0"/>
    <x v="298"/>
  </r>
  <r>
    <x v="305"/>
    <x v="44"/>
    <s v="Barista"/>
    <x v="3"/>
    <n v="1607"/>
    <n v="3142"/>
    <x v="1"/>
    <x v="299"/>
  </r>
  <r>
    <x v="306"/>
    <x v="119"/>
    <s v="Manager"/>
    <x v="2"/>
    <n v="3477"/>
    <n v="1581"/>
    <x v="0"/>
    <x v="300"/>
  </r>
  <r>
    <x v="307"/>
    <x v="4"/>
    <s v="Waiter"/>
    <x v="3"/>
    <n v="3694"/>
    <n v="2577"/>
    <x v="0"/>
    <x v="301"/>
  </r>
  <r>
    <x v="308"/>
    <x v="157"/>
    <s v="Waiter"/>
    <x v="2"/>
    <n v="1437"/>
    <n v="1606"/>
    <x v="1"/>
    <x v="302"/>
  </r>
  <r>
    <x v="309"/>
    <x v="206"/>
    <s v="Manager"/>
    <x v="1"/>
    <n v="3509"/>
    <n v="3682"/>
    <x v="1"/>
    <x v="228"/>
  </r>
  <r>
    <x v="310"/>
    <x v="176"/>
    <s v="Barista"/>
    <x v="2"/>
    <n v="2100"/>
    <n v="3087"/>
    <x v="1"/>
    <x v="121"/>
  </r>
  <r>
    <x v="311"/>
    <x v="216"/>
    <s v="Manager"/>
    <x v="3"/>
    <n v="4152"/>
    <n v="2154"/>
    <x v="0"/>
    <x v="303"/>
  </r>
  <r>
    <x v="312"/>
    <x v="217"/>
    <s v="Barista"/>
    <x v="2"/>
    <n v="4991"/>
    <n v="4616"/>
    <x v="0"/>
    <x v="304"/>
  </r>
  <r>
    <x v="313"/>
    <x v="126"/>
    <s v="Manager"/>
    <x v="1"/>
    <n v="2572"/>
    <n v="2500"/>
    <x v="0"/>
    <x v="305"/>
  </r>
  <r>
    <x v="314"/>
    <x v="166"/>
    <s v="Manager"/>
    <x v="3"/>
    <n v="1183"/>
    <n v="5119"/>
    <x v="1"/>
    <x v="306"/>
  </r>
  <r>
    <x v="315"/>
    <x v="218"/>
    <s v="Barista"/>
    <x v="2"/>
    <n v="4240"/>
    <n v="1837"/>
    <x v="0"/>
    <x v="307"/>
  </r>
  <r>
    <x v="316"/>
    <x v="86"/>
    <s v="Barista"/>
    <x v="2"/>
    <n v="3970"/>
    <n v="2982"/>
    <x v="0"/>
    <x v="308"/>
  </r>
  <r>
    <x v="317"/>
    <x v="202"/>
    <s v="Waiter"/>
    <x v="0"/>
    <n v="4574"/>
    <n v="3967"/>
    <x v="0"/>
    <x v="309"/>
  </r>
  <r>
    <x v="318"/>
    <x v="204"/>
    <s v="Barista"/>
    <x v="0"/>
    <n v="3647"/>
    <n v="3633"/>
    <x v="0"/>
    <x v="310"/>
  </r>
  <r>
    <x v="319"/>
    <x v="219"/>
    <s v="Manager"/>
    <x v="1"/>
    <n v="1519"/>
    <n v="5455"/>
    <x v="1"/>
    <x v="306"/>
  </r>
  <r>
    <x v="320"/>
    <x v="220"/>
    <s v="Manager"/>
    <x v="1"/>
    <n v="1762"/>
    <n v="970"/>
    <x v="0"/>
    <x v="311"/>
  </r>
  <r>
    <x v="321"/>
    <x v="64"/>
    <s v="Barista"/>
    <x v="1"/>
    <n v="1407"/>
    <n v="5681"/>
    <x v="1"/>
    <x v="312"/>
  </r>
  <r>
    <x v="322"/>
    <x v="80"/>
    <s v="Barista"/>
    <x v="1"/>
    <n v="3708"/>
    <n v="2614"/>
    <x v="0"/>
    <x v="313"/>
  </r>
  <r>
    <x v="323"/>
    <x v="142"/>
    <s v="Barista"/>
    <x v="0"/>
    <n v="2268"/>
    <n v="2014"/>
    <x v="0"/>
    <x v="314"/>
  </r>
  <r>
    <x v="324"/>
    <x v="86"/>
    <s v="Barista"/>
    <x v="0"/>
    <n v="2830"/>
    <n v="1898"/>
    <x v="0"/>
    <x v="315"/>
  </r>
  <r>
    <x v="325"/>
    <x v="221"/>
    <s v="Manager"/>
    <x v="0"/>
    <n v="4121"/>
    <n v="1056"/>
    <x v="0"/>
    <x v="316"/>
  </r>
  <r>
    <x v="326"/>
    <x v="130"/>
    <s v="Waiter"/>
    <x v="2"/>
    <n v="4906"/>
    <n v="2684"/>
    <x v="0"/>
    <x v="317"/>
  </r>
  <r>
    <x v="327"/>
    <x v="139"/>
    <s v="Barista"/>
    <x v="2"/>
    <n v="1761"/>
    <n v="4105"/>
    <x v="1"/>
    <x v="318"/>
  </r>
  <r>
    <x v="328"/>
    <x v="98"/>
    <s v="Manager"/>
    <x v="3"/>
    <n v="4295"/>
    <n v="2564"/>
    <x v="0"/>
    <x v="319"/>
  </r>
  <r>
    <x v="329"/>
    <x v="222"/>
    <s v="Barista"/>
    <x v="0"/>
    <n v="3398"/>
    <n v="1290"/>
    <x v="0"/>
    <x v="320"/>
  </r>
  <r>
    <x v="330"/>
    <x v="159"/>
    <s v="Waiter"/>
    <x v="1"/>
    <n v="4104"/>
    <n v="2877"/>
    <x v="0"/>
    <x v="321"/>
  </r>
  <r>
    <x v="331"/>
    <x v="223"/>
    <s v="Waiter"/>
    <x v="0"/>
    <n v="3721"/>
    <n v="4590"/>
    <x v="1"/>
    <x v="254"/>
  </r>
  <r>
    <x v="332"/>
    <x v="93"/>
    <s v="Barista"/>
    <x v="3"/>
    <n v="3283"/>
    <n v="5754"/>
    <x v="1"/>
    <x v="322"/>
  </r>
  <r>
    <x v="333"/>
    <x v="191"/>
    <s v="Barista"/>
    <x v="1"/>
    <n v="1294"/>
    <n v="2413"/>
    <x v="1"/>
    <x v="323"/>
  </r>
  <r>
    <x v="334"/>
    <x v="135"/>
    <s v="Waiter"/>
    <x v="0"/>
    <n v="3913"/>
    <n v="830"/>
    <x v="0"/>
    <x v="324"/>
  </r>
  <r>
    <x v="335"/>
    <x v="224"/>
    <s v="Waiter"/>
    <x v="1"/>
    <n v="3882"/>
    <n v="4976"/>
    <x v="1"/>
    <x v="325"/>
  </r>
  <r>
    <x v="336"/>
    <x v="182"/>
    <s v="Manager"/>
    <x v="2"/>
    <n v="2952"/>
    <n v="5742"/>
    <x v="1"/>
    <x v="326"/>
  </r>
  <r>
    <x v="337"/>
    <x v="225"/>
    <s v="Barista"/>
    <x v="0"/>
    <n v="2105"/>
    <n v="4827"/>
    <x v="1"/>
    <x v="327"/>
  </r>
  <r>
    <x v="338"/>
    <x v="226"/>
    <s v="Waiter"/>
    <x v="1"/>
    <n v="3330"/>
    <n v="2877"/>
    <x v="0"/>
    <x v="180"/>
  </r>
  <r>
    <x v="339"/>
    <x v="227"/>
    <s v="Barista"/>
    <x v="0"/>
    <n v="1635"/>
    <n v="5598"/>
    <x v="1"/>
    <x v="328"/>
  </r>
  <r>
    <x v="340"/>
    <x v="228"/>
    <s v="Waiter"/>
    <x v="3"/>
    <n v="4346"/>
    <n v="804"/>
    <x v="0"/>
    <x v="329"/>
  </r>
  <r>
    <x v="341"/>
    <x v="159"/>
    <s v="Waiter"/>
    <x v="2"/>
    <n v="1864"/>
    <n v="5473"/>
    <x v="1"/>
    <x v="330"/>
  </r>
  <r>
    <x v="342"/>
    <x v="104"/>
    <s v="Barista"/>
    <x v="0"/>
    <n v="2256"/>
    <n v="5409"/>
    <x v="1"/>
    <x v="331"/>
  </r>
  <r>
    <x v="343"/>
    <x v="229"/>
    <s v="Waiter"/>
    <x v="1"/>
    <n v="2222"/>
    <n v="4609"/>
    <x v="1"/>
    <x v="332"/>
  </r>
  <r>
    <x v="344"/>
    <x v="111"/>
    <s v="Manager"/>
    <x v="0"/>
    <n v="4348"/>
    <n v="1268"/>
    <x v="0"/>
    <x v="333"/>
  </r>
  <r>
    <x v="345"/>
    <x v="230"/>
    <s v="Manager"/>
    <x v="0"/>
    <n v="2269"/>
    <n v="2855"/>
    <x v="1"/>
    <x v="334"/>
  </r>
  <r>
    <x v="346"/>
    <x v="70"/>
    <s v="Waiter"/>
    <x v="0"/>
    <n v="2861"/>
    <n v="5360"/>
    <x v="1"/>
    <x v="335"/>
  </r>
  <r>
    <x v="347"/>
    <x v="198"/>
    <s v="Barista"/>
    <x v="0"/>
    <n v="3358"/>
    <n v="5148"/>
    <x v="1"/>
    <x v="336"/>
  </r>
  <r>
    <x v="348"/>
    <x v="64"/>
    <s v="Waiter"/>
    <x v="1"/>
    <n v="3025"/>
    <n v="1924"/>
    <x v="0"/>
    <x v="337"/>
  </r>
  <r>
    <x v="349"/>
    <x v="231"/>
    <s v="Manager"/>
    <x v="1"/>
    <n v="2318"/>
    <n v="4622"/>
    <x v="1"/>
    <x v="338"/>
  </r>
  <r>
    <x v="350"/>
    <x v="208"/>
    <s v="Waiter"/>
    <x v="2"/>
    <n v="4414"/>
    <n v="3030"/>
    <x v="0"/>
    <x v="339"/>
  </r>
  <r>
    <x v="351"/>
    <x v="232"/>
    <s v="Waiter"/>
    <x v="1"/>
    <n v="4691"/>
    <n v="2574"/>
    <x v="0"/>
    <x v="340"/>
  </r>
  <r>
    <x v="352"/>
    <x v="222"/>
    <s v="Waiter"/>
    <x v="1"/>
    <n v="1447"/>
    <n v="4997"/>
    <x v="1"/>
    <x v="341"/>
  </r>
  <r>
    <x v="353"/>
    <x v="233"/>
    <s v="Manager"/>
    <x v="3"/>
    <n v="4923"/>
    <n v="5667"/>
    <x v="1"/>
    <x v="342"/>
  </r>
  <r>
    <x v="354"/>
    <x v="40"/>
    <s v="Barista"/>
    <x v="0"/>
    <n v="4985"/>
    <n v="5128"/>
    <x v="1"/>
    <x v="343"/>
  </r>
  <r>
    <x v="355"/>
    <x v="234"/>
    <s v="Manager"/>
    <x v="2"/>
    <n v="4372"/>
    <n v="5572"/>
    <x v="1"/>
    <x v="344"/>
  </r>
  <r>
    <x v="356"/>
    <x v="235"/>
    <s v="Barista"/>
    <x v="1"/>
    <n v="4324"/>
    <n v="3682"/>
    <x v="0"/>
    <x v="345"/>
  </r>
  <r>
    <x v="357"/>
    <x v="6"/>
    <s v="Manager"/>
    <x v="0"/>
    <n v="3176"/>
    <n v="2454"/>
    <x v="0"/>
    <x v="346"/>
  </r>
  <r>
    <x v="358"/>
    <x v="236"/>
    <s v="Manager"/>
    <x v="2"/>
    <n v="1560"/>
    <n v="4982"/>
    <x v="1"/>
    <x v="347"/>
  </r>
  <r>
    <x v="359"/>
    <x v="237"/>
    <s v="Barista"/>
    <x v="3"/>
    <n v="2463"/>
    <n v="3580"/>
    <x v="1"/>
    <x v="348"/>
  </r>
  <r>
    <x v="360"/>
    <x v="238"/>
    <s v="Barista"/>
    <x v="1"/>
    <n v="4426"/>
    <n v="4337"/>
    <x v="0"/>
    <x v="349"/>
  </r>
  <r>
    <x v="361"/>
    <x v="33"/>
    <s v="Barista"/>
    <x v="3"/>
    <n v="3737"/>
    <n v="2621"/>
    <x v="0"/>
    <x v="350"/>
  </r>
  <r>
    <x v="362"/>
    <x v="198"/>
    <s v="Barista"/>
    <x v="3"/>
    <n v="2199"/>
    <n v="1368"/>
    <x v="0"/>
    <x v="351"/>
  </r>
  <r>
    <x v="363"/>
    <x v="169"/>
    <s v="Manager"/>
    <x v="2"/>
    <n v="1572"/>
    <n v="2192"/>
    <x v="1"/>
    <x v="352"/>
  </r>
  <r>
    <x v="364"/>
    <x v="239"/>
    <s v="Waiter"/>
    <x v="1"/>
    <n v="4445"/>
    <n v="3099"/>
    <x v="0"/>
    <x v="353"/>
  </r>
  <r>
    <x v="365"/>
    <x v="240"/>
    <s v="Manager"/>
    <x v="0"/>
    <n v="3443"/>
    <n v="2602"/>
    <x v="0"/>
    <x v="354"/>
  </r>
  <r>
    <x v="366"/>
    <x v="121"/>
    <s v="Manager"/>
    <x v="2"/>
    <n v="2989"/>
    <n v="4008"/>
    <x v="1"/>
    <x v="355"/>
  </r>
  <r>
    <x v="367"/>
    <x v="30"/>
    <s v="Barista"/>
    <x v="1"/>
    <n v="3285"/>
    <n v="4508"/>
    <x v="1"/>
    <x v="356"/>
  </r>
  <r>
    <x v="368"/>
    <x v="78"/>
    <s v="Waiter"/>
    <x v="3"/>
    <n v="1577"/>
    <n v="5493"/>
    <x v="1"/>
    <x v="357"/>
  </r>
  <r>
    <x v="369"/>
    <x v="241"/>
    <s v="Manager"/>
    <x v="1"/>
    <n v="1005"/>
    <n v="3189"/>
    <x v="1"/>
    <x v="358"/>
  </r>
  <r>
    <x v="370"/>
    <x v="242"/>
    <s v="Manager"/>
    <x v="0"/>
    <n v="4553"/>
    <n v="1469"/>
    <x v="0"/>
    <x v="359"/>
  </r>
  <r>
    <x v="371"/>
    <x v="74"/>
    <s v="Barista"/>
    <x v="3"/>
    <n v="4222"/>
    <n v="5990"/>
    <x v="1"/>
    <x v="360"/>
  </r>
  <r>
    <x v="372"/>
    <x v="212"/>
    <s v="Waiter"/>
    <x v="0"/>
    <n v="1964"/>
    <n v="4859"/>
    <x v="1"/>
    <x v="361"/>
  </r>
  <r>
    <x v="373"/>
    <x v="188"/>
    <s v="Waiter"/>
    <x v="3"/>
    <n v="1307"/>
    <n v="5100"/>
    <x v="1"/>
    <x v="362"/>
  </r>
  <r>
    <x v="374"/>
    <x v="243"/>
    <s v="Barista"/>
    <x v="0"/>
    <n v="4742"/>
    <n v="2797"/>
    <x v="0"/>
    <x v="363"/>
  </r>
  <r>
    <x v="375"/>
    <x v="244"/>
    <s v="Barista"/>
    <x v="0"/>
    <n v="2476"/>
    <n v="1147"/>
    <x v="0"/>
    <x v="364"/>
  </r>
  <r>
    <x v="376"/>
    <x v="241"/>
    <s v="Barista"/>
    <x v="0"/>
    <n v="1800"/>
    <n v="5324"/>
    <x v="1"/>
    <x v="365"/>
  </r>
  <r>
    <x v="377"/>
    <x v="85"/>
    <s v="Waiter"/>
    <x v="3"/>
    <n v="1367"/>
    <n v="1795"/>
    <x v="1"/>
    <x v="366"/>
  </r>
  <r>
    <x v="378"/>
    <x v="86"/>
    <s v="Manager"/>
    <x v="0"/>
    <n v="2701"/>
    <n v="3209"/>
    <x v="1"/>
    <x v="367"/>
  </r>
  <r>
    <x v="379"/>
    <x v="201"/>
    <s v="Barista"/>
    <x v="2"/>
    <n v="3935"/>
    <n v="4319"/>
    <x v="1"/>
    <x v="368"/>
  </r>
  <r>
    <x v="380"/>
    <x v="35"/>
    <s v="Manager"/>
    <x v="2"/>
    <n v="2842"/>
    <n v="5878"/>
    <x v="1"/>
    <x v="369"/>
  </r>
  <r>
    <x v="381"/>
    <x v="225"/>
    <s v="Barista"/>
    <x v="0"/>
    <n v="2051"/>
    <n v="5547"/>
    <x v="1"/>
    <x v="370"/>
  </r>
  <r>
    <x v="382"/>
    <x v="115"/>
    <s v="Manager"/>
    <x v="3"/>
    <n v="2801"/>
    <n v="1239"/>
    <x v="0"/>
    <x v="371"/>
  </r>
  <r>
    <x v="383"/>
    <x v="245"/>
    <s v="Manager"/>
    <x v="0"/>
    <n v="4991"/>
    <n v="3229"/>
    <x v="0"/>
    <x v="372"/>
  </r>
  <r>
    <x v="384"/>
    <x v="15"/>
    <s v="Barista"/>
    <x v="2"/>
    <n v="2377"/>
    <n v="5588"/>
    <x v="1"/>
    <x v="373"/>
  </r>
  <r>
    <x v="385"/>
    <x v="246"/>
    <s v="Waiter"/>
    <x v="2"/>
    <n v="1459"/>
    <n v="5679"/>
    <x v="1"/>
    <x v="374"/>
  </r>
  <r>
    <x v="386"/>
    <x v="18"/>
    <s v="Barista"/>
    <x v="1"/>
    <n v="2703"/>
    <n v="5410"/>
    <x v="1"/>
    <x v="375"/>
  </r>
  <r>
    <x v="387"/>
    <x v="247"/>
    <s v="Manager"/>
    <x v="1"/>
    <n v="1554"/>
    <n v="5696"/>
    <x v="1"/>
    <x v="376"/>
  </r>
  <r>
    <x v="388"/>
    <x v="21"/>
    <s v="Manager"/>
    <x v="2"/>
    <n v="2218"/>
    <n v="1449"/>
    <x v="0"/>
    <x v="377"/>
  </r>
  <r>
    <x v="389"/>
    <x v="44"/>
    <s v="Barista"/>
    <x v="1"/>
    <n v="3284"/>
    <n v="1575"/>
    <x v="0"/>
    <x v="191"/>
  </r>
  <r>
    <x v="390"/>
    <x v="48"/>
    <s v="Barista"/>
    <x v="0"/>
    <n v="4052"/>
    <n v="3336"/>
    <x v="0"/>
    <x v="378"/>
  </r>
  <r>
    <x v="391"/>
    <x v="92"/>
    <s v="Barista"/>
    <x v="2"/>
    <n v="1695"/>
    <n v="3500"/>
    <x v="1"/>
    <x v="379"/>
  </r>
  <r>
    <x v="392"/>
    <x v="43"/>
    <s v="Waiter"/>
    <x v="1"/>
    <n v="4448"/>
    <n v="5297"/>
    <x v="1"/>
    <x v="380"/>
  </r>
  <r>
    <x v="393"/>
    <x v="108"/>
    <s v="Manager"/>
    <x v="1"/>
    <n v="3996"/>
    <n v="883"/>
    <x v="0"/>
    <x v="381"/>
  </r>
  <r>
    <x v="394"/>
    <x v="248"/>
    <s v="Manager"/>
    <x v="2"/>
    <n v="4258"/>
    <n v="2572"/>
    <x v="0"/>
    <x v="382"/>
  </r>
  <r>
    <x v="395"/>
    <x v="183"/>
    <s v="Manager"/>
    <x v="2"/>
    <n v="1117"/>
    <n v="4012"/>
    <x v="1"/>
    <x v="361"/>
  </r>
  <r>
    <x v="396"/>
    <x v="229"/>
    <s v="Manager"/>
    <x v="3"/>
    <n v="4969"/>
    <n v="4150"/>
    <x v="0"/>
    <x v="383"/>
  </r>
  <r>
    <x v="397"/>
    <x v="10"/>
    <s v="Manager"/>
    <x v="0"/>
    <n v="1218"/>
    <n v="4885"/>
    <x v="1"/>
    <x v="384"/>
  </r>
  <r>
    <x v="398"/>
    <x v="249"/>
    <s v="Manager"/>
    <x v="1"/>
    <n v="1435"/>
    <n v="3905"/>
    <x v="1"/>
    <x v="385"/>
  </r>
  <r>
    <x v="399"/>
    <x v="250"/>
    <s v="Barista"/>
    <x v="2"/>
    <n v="1118"/>
    <n v="3514"/>
    <x v="1"/>
    <x v="386"/>
  </r>
  <r>
    <x v="400"/>
    <x v="5"/>
    <s v="Manager"/>
    <x v="3"/>
    <n v="4484"/>
    <n v="1740"/>
    <x v="0"/>
    <x v="387"/>
  </r>
  <r>
    <x v="401"/>
    <x v="251"/>
    <s v="Manager"/>
    <x v="3"/>
    <n v="3474"/>
    <n v="5238"/>
    <x v="1"/>
    <x v="388"/>
  </r>
  <r>
    <x v="402"/>
    <x v="252"/>
    <s v="Barista"/>
    <x v="3"/>
    <n v="3176"/>
    <n v="3106"/>
    <x v="0"/>
    <x v="389"/>
  </r>
  <r>
    <x v="403"/>
    <x v="253"/>
    <s v="Barista"/>
    <x v="1"/>
    <n v="4933"/>
    <n v="3440"/>
    <x v="0"/>
    <x v="390"/>
  </r>
  <r>
    <x v="404"/>
    <x v="254"/>
    <s v="Barista"/>
    <x v="1"/>
    <n v="2463"/>
    <n v="3394"/>
    <x v="1"/>
    <x v="391"/>
  </r>
  <r>
    <x v="405"/>
    <x v="255"/>
    <s v="Manager"/>
    <x v="1"/>
    <n v="1054"/>
    <n v="1550"/>
    <x v="1"/>
    <x v="392"/>
  </r>
  <r>
    <x v="406"/>
    <x v="39"/>
    <s v="Barista"/>
    <x v="2"/>
    <n v="4448"/>
    <n v="5178"/>
    <x v="1"/>
    <x v="393"/>
  </r>
  <r>
    <x v="407"/>
    <x v="116"/>
    <s v="Barista"/>
    <x v="0"/>
    <n v="4580"/>
    <n v="3406"/>
    <x v="0"/>
    <x v="394"/>
  </r>
  <r>
    <x v="408"/>
    <x v="190"/>
    <s v="Waiter"/>
    <x v="3"/>
    <n v="2691"/>
    <n v="2129"/>
    <x v="0"/>
    <x v="395"/>
  </r>
  <r>
    <x v="409"/>
    <x v="157"/>
    <s v="Barista"/>
    <x v="0"/>
    <n v="4331"/>
    <n v="4120"/>
    <x v="0"/>
    <x v="396"/>
  </r>
  <r>
    <x v="410"/>
    <x v="256"/>
    <s v="Waiter"/>
    <x v="2"/>
    <n v="4033"/>
    <n v="1587"/>
    <x v="0"/>
    <x v="397"/>
  </r>
  <r>
    <x v="411"/>
    <x v="135"/>
    <s v="Barista"/>
    <x v="1"/>
    <n v="2908"/>
    <n v="4023"/>
    <x v="1"/>
    <x v="398"/>
  </r>
  <r>
    <x v="412"/>
    <x v="250"/>
    <s v="Waiter"/>
    <x v="0"/>
    <n v="2810"/>
    <n v="1885"/>
    <x v="0"/>
    <x v="399"/>
  </r>
  <r>
    <x v="413"/>
    <x v="89"/>
    <s v="Waiter"/>
    <x v="1"/>
    <n v="3705"/>
    <n v="5125"/>
    <x v="1"/>
    <x v="400"/>
  </r>
  <r>
    <x v="414"/>
    <x v="89"/>
    <s v="Manager"/>
    <x v="1"/>
    <n v="3095"/>
    <n v="2045"/>
    <x v="0"/>
    <x v="401"/>
  </r>
  <r>
    <x v="415"/>
    <x v="13"/>
    <s v="Manager"/>
    <x v="0"/>
    <n v="2996"/>
    <n v="951"/>
    <x v="0"/>
    <x v="402"/>
  </r>
  <r>
    <x v="416"/>
    <x v="257"/>
    <s v="Barista"/>
    <x v="0"/>
    <n v="3646"/>
    <n v="4629"/>
    <x v="1"/>
    <x v="81"/>
  </r>
  <r>
    <x v="417"/>
    <x v="27"/>
    <s v="Barista"/>
    <x v="1"/>
    <n v="1002"/>
    <n v="4220"/>
    <x v="1"/>
    <x v="403"/>
  </r>
  <r>
    <x v="418"/>
    <x v="96"/>
    <s v="Barista"/>
    <x v="0"/>
    <n v="3586"/>
    <n v="2630"/>
    <x v="0"/>
    <x v="404"/>
  </r>
  <r>
    <x v="419"/>
    <x v="258"/>
    <s v="Manager"/>
    <x v="1"/>
    <n v="2069"/>
    <n v="5044"/>
    <x v="1"/>
    <x v="405"/>
  </r>
  <r>
    <x v="420"/>
    <x v="192"/>
    <s v="Barista"/>
    <x v="3"/>
    <n v="4904"/>
    <n v="2746"/>
    <x v="0"/>
    <x v="406"/>
  </r>
  <r>
    <x v="421"/>
    <x v="83"/>
    <s v="Barista"/>
    <x v="2"/>
    <n v="4053"/>
    <n v="2330"/>
    <x v="0"/>
    <x v="407"/>
  </r>
  <r>
    <x v="422"/>
    <x v="146"/>
    <s v="Manager"/>
    <x v="0"/>
    <n v="4624"/>
    <n v="5111"/>
    <x v="1"/>
    <x v="408"/>
  </r>
  <r>
    <x v="423"/>
    <x v="45"/>
    <s v="Manager"/>
    <x v="2"/>
    <n v="2586"/>
    <n v="1992"/>
    <x v="0"/>
    <x v="409"/>
  </r>
  <r>
    <x v="424"/>
    <x v="55"/>
    <s v="Waiter"/>
    <x v="3"/>
    <n v="2841"/>
    <n v="3688"/>
    <x v="1"/>
    <x v="410"/>
  </r>
  <r>
    <x v="425"/>
    <x v="248"/>
    <s v="Waiter"/>
    <x v="2"/>
    <n v="4719"/>
    <n v="2603"/>
    <x v="0"/>
    <x v="411"/>
  </r>
  <r>
    <x v="426"/>
    <x v="240"/>
    <s v="Manager"/>
    <x v="3"/>
    <n v="3620"/>
    <n v="5730"/>
    <x v="1"/>
    <x v="412"/>
  </r>
  <r>
    <x v="427"/>
    <x v="196"/>
    <s v="Barista"/>
    <x v="3"/>
    <n v="4397"/>
    <n v="4292"/>
    <x v="0"/>
    <x v="413"/>
  </r>
  <r>
    <x v="428"/>
    <x v="259"/>
    <s v="Barista"/>
    <x v="1"/>
    <n v="4198"/>
    <n v="1265"/>
    <x v="0"/>
    <x v="414"/>
  </r>
  <r>
    <x v="429"/>
    <x v="46"/>
    <s v="Barista"/>
    <x v="3"/>
    <n v="2661"/>
    <n v="5611"/>
    <x v="1"/>
    <x v="415"/>
  </r>
  <r>
    <x v="430"/>
    <x v="208"/>
    <s v="Manager"/>
    <x v="1"/>
    <n v="1225"/>
    <n v="4818"/>
    <x v="1"/>
    <x v="416"/>
  </r>
  <r>
    <x v="431"/>
    <x v="206"/>
    <s v="Manager"/>
    <x v="3"/>
    <n v="3427"/>
    <n v="5300"/>
    <x v="1"/>
    <x v="417"/>
  </r>
  <r>
    <x v="432"/>
    <x v="139"/>
    <s v="Manager"/>
    <x v="3"/>
    <n v="3625"/>
    <n v="2127"/>
    <x v="0"/>
    <x v="418"/>
  </r>
  <r>
    <x v="433"/>
    <x v="260"/>
    <s v="Barista"/>
    <x v="0"/>
    <n v="1012"/>
    <n v="2818"/>
    <x v="1"/>
    <x v="419"/>
  </r>
  <r>
    <x v="434"/>
    <x v="103"/>
    <s v="Manager"/>
    <x v="1"/>
    <n v="4703"/>
    <n v="5705"/>
    <x v="1"/>
    <x v="420"/>
  </r>
  <r>
    <x v="435"/>
    <x v="144"/>
    <s v="Manager"/>
    <x v="0"/>
    <n v="2468"/>
    <n v="878"/>
    <x v="0"/>
    <x v="421"/>
  </r>
  <r>
    <x v="436"/>
    <x v="261"/>
    <s v="Waiter"/>
    <x v="0"/>
    <n v="1551"/>
    <n v="1373"/>
    <x v="0"/>
    <x v="422"/>
  </r>
  <r>
    <x v="437"/>
    <x v="240"/>
    <s v="Manager"/>
    <x v="2"/>
    <n v="4412"/>
    <n v="5663"/>
    <x v="1"/>
    <x v="423"/>
  </r>
  <r>
    <x v="438"/>
    <x v="1"/>
    <s v="Manager"/>
    <x v="0"/>
    <n v="1940"/>
    <n v="3905"/>
    <x v="1"/>
    <x v="424"/>
  </r>
  <r>
    <x v="439"/>
    <x v="111"/>
    <s v="Waiter"/>
    <x v="2"/>
    <n v="2100"/>
    <n v="5273"/>
    <x v="1"/>
    <x v="425"/>
  </r>
  <r>
    <x v="440"/>
    <x v="85"/>
    <s v="Manager"/>
    <x v="1"/>
    <n v="2292"/>
    <n v="5233"/>
    <x v="1"/>
    <x v="426"/>
  </r>
  <r>
    <x v="441"/>
    <x v="262"/>
    <s v="Waiter"/>
    <x v="3"/>
    <n v="1682"/>
    <n v="2110"/>
    <x v="1"/>
    <x v="366"/>
  </r>
  <r>
    <x v="442"/>
    <x v="263"/>
    <s v="Barista"/>
    <x v="1"/>
    <n v="3261"/>
    <n v="4452"/>
    <x v="1"/>
    <x v="427"/>
  </r>
  <r>
    <x v="443"/>
    <x v="40"/>
    <s v="Barista"/>
    <x v="1"/>
    <n v="1725"/>
    <n v="5320"/>
    <x v="1"/>
    <x v="428"/>
  </r>
  <r>
    <x v="444"/>
    <x v="207"/>
    <s v="Barista"/>
    <x v="2"/>
    <n v="3306"/>
    <n v="5588"/>
    <x v="1"/>
    <x v="273"/>
  </r>
  <r>
    <x v="445"/>
    <x v="194"/>
    <s v="Manager"/>
    <x v="1"/>
    <n v="3449"/>
    <n v="2381"/>
    <x v="0"/>
    <x v="429"/>
  </r>
  <r>
    <x v="446"/>
    <x v="264"/>
    <s v="Manager"/>
    <x v="1"/>
    <n v="3109"/>
    <n v="1490"/>
    <x v="0"/>
    <x v="430"/>
  </r>
  <r>
    <x v="447"/>
    <x v="162"/>
    <s v="Waiter"/>
    <x v="0"/>
    <n v="4371"/>
    <n v="2131"/>
    <x v="0"/>
    <x v="431"/>
  </r>
  <r>
    <x v="448"/>
    <x v="265"/>
    <s v="Barista"/>
    <x v="0"/>
    <n v="2588"/>
    <n v="2960"/>
    <x v="1"/>
    <x v="432"/>
  </r>
  <r>
    <x v="449"/>
    <x v="185"/>
    <s v="Barista"/>
    <x v="0"/>
    <n v="3764"/>
    <n v="3488"/>
    <x v="0"/>
    <x v="433"/>
  </r>
  <r>
    <x v="450"/>
    <x v="256"/>
    <s v="Barista"/>
    <x v="0"/>
    <n v="1212"/>
    <n v="4800"/>
    <x v="1"/>
    <x v="434"/>
  </r>
  <r>
    <x v="451"/>
    <x v="61"/>
    <s v="Manager"/>
    <x v="0"/>
    <n v="4633"/>
    <n v="1506"/>
    <x v="0"/>
    <x v="435"/>
  </r>
  <r>
    <x v="452"/>
    <x v="208"/>
    <s v="Waiter"/>
    <x v="2"/>
    <n v="4546"/>
    <n v="4562"/>
    <x v="1"/>
    <x v="436"/>
  </r>
  <r>
    <x v="453"/>
    <x v="1"/>
    <s v="Waiter"/>
    <x v="2"/>
    <n v="3968"/>
    <n v="3433"/>
    <x v="0"/>
    <x v="437"/>
  </r>
  <r>
    <x v="454"/>
    <x v="262"/>
    <s v="Barista"/>
    <x v="1"/>
    <n v="1672"/>
    <n v="5340"/>
    <x v="1"/>
    <x v="438"/>
  </r>
  <r>
    <x v="455"/>
    <x v="136"/>
    <s v="Barista"/>
    <x v="0"/>
    <n v="3164"/>
    <n v="1390"/>
    <x v="0"/>
    <x v="439"/>
  </r>
  <r>
    <x v="456"/>
    <x v="174"/>
    <s v="Manager"/>
    <x v="1"/>
    <n v="4139"/>
    <n v="2979"/>
    <x v="0"/>
    <x v="440"/>
  </r>
  <r>
    <x v="457"/>
    <x v="266"/>
    <s v="Manager"/>
    <x v="3"/>
    <n v="1437"/>
    <n v="5243"/>
    <x v="1"/>
    <x v="441"/>
  </r>
  <r>
    <x v="458"/>
    <x v="267"/>
    <s v="Barista"/>
    <x v="1"/>
    <n v="2163"/>
    <n v="2851"/>
    <x v="1"/>
    <x v="442"/>
  </r>
  <r>
    <x v="459"/>
    <x v="268"/>
    <s v="Barista"/>
    <x v="0"/>
    <n v="1994"/>
    <n v="1866"/>
    <x v="0"/>
    <x v="443"/>
  </r>
  <r>
    <x v="460"/>
    <x v="128"/>
    <s v="Manager"/>
    <x v="1"/>
    <n v="1055"/>
    <n v="5160"/>
    <x v="1"/>
    <x v="444"/>
  </r>
  <r>
    <x v="461"/>
    <x v="65"/>
    <s v="Barista"/>
    <x v="0"/>
    <n v="1680"/>
    <n v="1521"/>
    <x v="0"/>
    <x v="445"/>
  </r>
  <r>
    <x v="462"/>
    <x v="156"/>
    <s v="Manager"/>
    <x v="1"/>
    <n v="3178"/>
    <n v="2308"/>
    <x v="0"/>
    <x v="446"/>
  </r>
  <r>
    <x v="463"/>
    <x v="161"/>
    <s v="Manager"/>
    <x v="3"/>
    <n v="3485"/>
    <n v="5936"/>
    <x v="1"/>
    <x v="447"/>
  </r>
  <r>
    <x v="464"/>
    <x v="127"/>
    <s v="Manager"/>
    <x v="2"/>
    <n v="2029"/>
    <n v="5872"/>
    <x v="1"/>
    <x v="448"/>
  </r>
  <r>
    <x v="465"/>
    <x v="92"/>
    <s v="Barista"/>
    <x v="0"/>
    <n v="2573"/>
    <n v="5460"/>
    <x v="1"/>
    <x v="449"/>
  </r>
  <r>
    <x v="466"/>
    <x v="269"/>
    <s v="Waiter"/>
    <x v="3"/>
    <n v="1526"/>
    <n v="2894"/>
    <x v="1"/>
    <x v="450"/>
  </r>
  <r>
    <x v="467"/>
    <x v="270"/>
    <s v="Barista"/>
    <x v="1"/>
    <n v="2797"/>
    <n v="2394"/>
    <x v="0"/>
    <x v="451"/>
  </r>
  <r>
    <x v="468"/>
    <x v="203"/>
    <s v="Waiter"/>
    <x v="0"/>
    <n v="3863"/>
    <n v="3264"/>
    <x v="0"/>
    <x v="452"/>
  </r>
  <r>
    <x v="469"/>
    <x v="271"/>
    <s v="Barista"/>
    <x v="1"/>
    <n v="3272"/>
    <n v="900"/>
    <x v="0"/>
    <x v="453"/>
  </r>
  <r>
    <x v="470"/>
    <x v="272"/>
    <s v="Manager"/>
    <x v="0"/>
    <n v="3707"/>
    <n v="1478"/>
    <x v="0"/>
    <x v="454"/>
  </r>
  <r>
    <x v="471"/>
    <x v="145"/>
    <s v="Manager"/>
    <x v="2"/>
    <n v="1440"/>
    <n v="3087"/>
    <x v="1"/>
    <x v="455"/>
  </r>
  <r>
    <x v="472"/>
    <x v="273"/>
    <s v="Barista"/>
    <x v="2"/>
    <n v="3750"/>
    <n v="2239"/>
    <x v="0"/>
    <x v="456"/>
  </r>
  <r>
    <x v="473"/>
    <x v="198"/>
    <s v="Barista"/>
    <x v="2"/>
    <n v="4740"/>
    <n v="4636"/>
    <x v="0"/>
    <x v="457"/>
  </r>
  <r>
    <x v="474"/>
    <x v="121"/>
    <s v="Barista"/>
    <x v="1"/>
    <n v="1570"/>
    <n v="4513"/>
    <x v="1"/>
    <x v="458"/>
  </r>
  <r>
    <x v="475"/>
    <x v="274"/>
    <s v="Manager"/>
    <x v="1"/>
    <n v="1514"/>
    <n v="4785"/>
    <x v="1"/>
    <x v="459"/>
  </r>
  <r>
    <x v="476"/>
    <x v="128"/>
    <s v="Barista"/>
    <x v="2"/>
    <n v="1792"/>
    <n v="5489"/>
    <x v="1"/>
    <x v="460"/>
  </r>
  <r>
    <x v="477"/>
    <x v="75"/>
    <s v="Waiter"/>
    <x v="0"/>
    <n v="3651"/>
    <n v="4713"/>
    <x v="1"/>
    <x v="461"/>
  </r>
  <r>
    <x v="478"/>
    <x v="54"/>
    <s v="Manager"/>
    <x v="2"/>
    <n v="1479"/>
    <n v="3530"/>
    <x v="1"/>
    <x v="462"/>
  </r>
  <r>
    <x v="479"/>
    <x v="275"/>
    <s v="Manager"/>
    <x v="0"/>
    <n v="1440"/>
    <n v="2020"/>
    <x v="1"/>
    <x v="463"/>
  </r>
  <r>
    <x v="480"/>
    <x v="5"/>
    <s v="Manager"/>
    <x v="0"/>
    <n v="2495"/>
    <n v="2400"/>
    <x v="0"/>
    <x v="464"/>
  </r>
  <r>
    <x v="481"/>
    <x v="276"/>
    <s v="Manager"/>
    <x v="3"/>
    <n v="1325"/>
    <n v="2688"/>
    <x v="1"/>
    <x v="465"/>
  </r>
  <r>
    <x v="482"/>
    <x v="259"/>
    <s v="Manager"/>
    <x v="0"/>
    <n v="3696"/>
    <n v="5755"/>
    <x v="1"/>
    <x v="466"/>
  </r>
  <r>
    <x v="483"/>
    <x v="277"/>
    <s v="Manager"/>
    <x v="1"/>
    <n v="1737"/>
    <n v="3114"/>
    <x v="1"/>
    <x v="467"/>
  </r>
  <r>
    <x v="484"/>
    <x v="95"/>
    <s v="Manager"/>
    <x v="3"/>
    <n v="1329"/>
    <n v="5845"/>
    <x v="1"/>
    <x v="468"/>
  </r>
  <r>
    <x v="485"/>
    <x v="136"/>
    <s v="Barista"/>
    <x v="3"/>
    <n v="3051"/>
    <n v="1313"/>
    <x v="0"/>
    <x v="469"/>
  </r>
  <r>
    <x v="486"/>
    <x v="278"/>
    <s v="Manager"/>
    <x v="2"/>
    <n v="4159"/>
    <n v="1245"/>
    <x v="0"/>
    <x v="470"/>
  </r>
  <r>
    <x v="487"/>
    <x v="133"/>
    <s v="Barista"/>
    <x v="0"/>
    <n v="4509"/>
    <n v="2265"/>
    <x v="0"/>
    <x v="471"/>
  </r>
  <r>
    <x v="488"/>
    <x v="279"/>
    <s v="Barista"/>
    <x v="0"/>
    <n v="4558"/>
    <n v="1296"/>
    <x v="0"/>
    <x v="472"/>
  </r>
  <r>
    <x v="489"/>
    <x v="193"/>
    <s v="Waiter"/>
    <x v="2"/>
    <n v="4745"/>
    <n v="4778"/>
    <x v="1"/>
    <x v="473"/>
  </r>
  <r>
    <x v="490"/>
    <x v="108"/>
    <s v="Waiter"/>
    <x v="1"/>
    <n v="3036"/>
    <n v="1045"/>
    <x v="0"/>
    <x v="474"/>
  </r>
  <r>
    <x v="491"/>
    <x v="181"/>
    <s v="Waiter"/>
    <x v="1"/>
    <n v="3548"/>
    <n v="1301"/>
    <x v="0"/>
    <x v="475"/>
  </r>
  <r>
    <x v="492"/>
    <x v="257"/>
    <s v="Barista"/>
    <x v="0"/>
    <n v="2265"/>
    <n v="5962"/>
    <x v="1"/>
    <x v="460"/>
  </r>
  <r>
    <x v="493"/>
    <x v="186"/>
    <s v="Barista"/>
    <x v="0"/>
    <n v="2994"/>
    <n v="2386"/>
    <x v="0"/>
    <x v="170"/>
  </r>
  <r>
    <x v="494"/>
    <x v="280"/>
    <s v="Barista"/>
    <x v="2"/>
    <n v="2194"/>
    <n v="5305"/>
    <x v="1"/>
    <x v="476"/>
  </r>
  <r>
    <x v="495"/>
    <x v="26"/>
    <s v="Barista"/>
    <x v="3"/>
    <n v="1880"/>
    <n v="1138"/>
    <x v="0"/>
    <x v="477"/>
  </r>
  <r>
    <x v="496"/>
    <x v="8"/>
    <s v="Waiter"/>
    <x v="1"/>
    <n v="2500"/>
    <n v="5703"/>
    <x v="1"/>
    <x v="478"/>
  </r>
  <r>
    <x v="497"/>
    <x v="167"/>
    <s v="Waiter"/>
    <x v="3"/>
    <n v="2997"/>
    <n v="4351"/>
    <x v="1"/>
    <x v="479"/>
  </r>
  <r>
    <x v="498"/>
    <x v="157"/>
    <s v="Manager"/>
    <x v="3"/>
    <n v="2046"/>
    <n v="5837"/>
    <x v="1"/>
    <x v="480"/>
  </r>
  <r>
    <x v="499"/>
    <x v="281"/>
    <s v="Manager"/>
    <x v="1"/>
    <n v="1799"/>
    <n v="2538"/>
    <x v="1"/>
    <x v="75"/>
  </r>
  <r>
    <x v="500"/>
    <x v="33"/>
    <s v="Waiter"/>
    <x v="2"/>
    <n v="2517"/>
    <n v="4412"/>
    <x v="1"/>
    <x v="481"/>
  </r>
  <r>
    <x v="501"/>
    <x v="48"/>
    <s v="Barista"/>
    <x v="2"/>
    <n v="3124"/>
    <n v="5617"/>
    <x v="1"/>
    <x v="482"/>
  </r>
  <r>
    <x v="502"/>
    <x v="133"/>
    <s v="Barista"/>
    <x v="2"/>
    <n v="2161"/>
    <n v="4326"/>
    <x v="1"/>
    <x v="483"/>
  </r>
  <r>
    <x v="503"/>
    <x v="282"/>
    <s v="Manager"/>
    <x v="2"/>
    <n v="1383"/>
    <n v="2667"/>
    <x v="1"/>
    <x v="484"/>
  </r>
  <r>
    <x v="504"/>
    <x v="182"/>
    <s v="Barista"/>
    <x v="3"/>
    <n v="2043"/>
    <n v="2255"/>
    <x v="1"/>
    <x v="485"/>
  </r>
  <r>
    <x v="505"/>
    <x v="283"/>
    <s v="Manager"/>
    <x v="1"/>
    <n v="3406"/>
    <n v="3323"/>
    <x v="0"/>
    <x v="486"/>
  </r>
  <r>
    <x v="506"/>
    <x v="280"/>
    <s v="Waiter"/>
    <x v="0"/>
    <n v="1742"/>
    <n v="2104"/>
    <x v="1"/>
    <x v="487"/>
  </r>
  <r>
    <x v="507"/>
    <x v="284"/>
    <s v="Manager"/>
    <x v="3"/>
    <n v="1216"/>
    <n v="3991"/>
    <x v="1"/>
    <x v="488"/>
  </r>
  <r>
    <x v="508"/>
    <x v="285"/>
    <s v="Waiter"/>
    <x v="1"/>
    <n v="2969"/>
    <n v="3007"/>
    <x v="1"/>
    <x v="489"/>
  </r>
  <r>
    <x v="509"/>
    <x v="286"/>
    <s v="Manager"/>
    <x v="2"/>
    <n v="2059"/>
    <n v="2757"/>
    <x v="1"/>
    <x v="490"/>
  </r>
  <r>
    <x v="510"/>
    <x v="237"/>
    <s v="Manager"/>
    <x v="0"/>
    <n v="1630"/>
    <n v="1293"/>
    <x v="0"/>
    <x v="491"/>
  </r>
  <r>
    <x v="511"/>
    <x v="287"/>
    <s v="Waiter"/>
    <x v="2"/>
    <n v="3530"/>
    <n v="5957"/>
    <x v="1"/>
    <x v="492"/>
  </r>
  <r>
    <x v="512"/>
    <x v="48"/>
    <s v="Waiter"/>
    <x v="1"/>
    <n v="2414"/>
    <n v="5230"/>
    <x v="1"/>
    <x v="493"/>
  </r>
  <r>
    <x v="513"/>
    <x v="107"/>
    <s v="Waiter"/>
    <x v="3"/>
    <n v="1974"/>
    <n v="3540"/>
    <x v="1"/>
    <x v="494"/>
  </r>
  <r>
    <x v="514"/>
    <x v="36"/>
    <s v="Manager"/>
    <x v="3"/>
    <n v="4889"/>
    <n v="5572"/>
    <x v="1"/>
    <x v="495"/>
  </r>
  <r>
    <x v="515"/>
    <x v="59"/>
    <s v="Barista"/>
    <x v="0"/>
    <n v="1667"/>
    <n v="1336"/>
    <x v="0"/>
    <x v="496"/>
  </r>
  <r>
    <x v="516"/>
    <x v="8"/>
    <s v="Manager"/>
    <x v="3"/>
    <n v="3048"/>
    <n v="4174"/>
    <x v="1"/>
    <x v="497"/>
  </r>
  <r>
    <x v="517"/>
    <x v="113"/>
    <s v="Manager"/>
    <x v="3"/>
    <n v="1411"/>
    <n v="4863"/>
    <x v="1"/>
    <x v="498"/>
  </r>
  <r>
    <x v="518"/>
    <x v="61"/>
    <s v="Manager"/>
    <x v="2"/>
    <n v="2203"/>
    <n v="3403"/>
    <x v="1"/>
    <x v="344"/>
  </r>
  <r>
    <x v="519"/>
    <x v="288"/>
    <s v="Waiter"/>
    <x v="0"/>
    <n v="1754"/>
    <n v="5769"/>
    <x v="1"/>
    <x v="499"/>
  </r>
  <r>
    <x v="520"/>
    <x v="158"/>
    <s v="Waiter"/>
    <x v="0"/>
    <n v="4498"/>
    <n v="4201"/>
    <x v="0"/>
    <x v="500"/>
  </r>
  <r>
    <x v="521"/>
    <x v="289"/>
    <s v="Manager"/>
    <x v="1"/>
    <n v="2087"/>
    <n v="1557"/>
    <x v="0"/>
    <x v="501"/>
  </r>
  <r>
    <x v="522"/>
    <x v="91"/>
    <s v="Barista"/>
    <x v="0"/>
    <n v="1019"/>
    <n v="4424"/>
    <x v="1"/>
    <x v="502"/>
  </r>
  <r>
    <x v="523"/>
    <x v="290"/>
    <s v="Waiter"/>
    <x v="3"/>
    <n v="2717"/>
    <n v="4806"/>
    <x v="1"/>
    <x v="503"/>
  </r>
  <r>
    <x v="524"/>
    <x v="105"/>
    <s v="Barista"/>
    <x v="1"/>
    <n v="1018"/>
    <n v="4110"/>
    <x v="1"/>
    <x v="504"/>
  </r>
  <r>
    <x v="525"/>
    <x v="11"/>
    <s v="Barista"/>
    <x v="2"/>
    <n v="4894"/>
    <n v="5063"/>
    <x v="1"/>
    <x v="302"/>
  </r>
  <r>
    <x v="526"/>
    <x v="92"/>
    <s v="Waiter"/>
    <x v="1"/>
    <n v="1314"/>
    <n v="1287"/>
    <x v="0"/>
    <x v="505"/>
  </r>
  <r>
    <x v="527"/>
    <x v="291"/>
    <s v="Manager"/>
    <x v="0"/>
    <n v="4652"/>
    <n v="3007"/>
    <x v="0"/>
    <x v="506"/>
  </r>
  <r>
    <x v="528"/>
    <x v="193"/>
    <s v="Barista"/>
    <x v="1"/>
    <n v="4502"/>
    <n v="3370"/>
    <x v="0"/>
    <x v="507"/>
  </r>
  <r>
    <x v="529"/>
    <x v="238"/>
    <s v="Barista"/>
    <x v="1"/>
    <n v="2575"/>
    <n v="3969"/>
    <x v="1"/>
    <x v="508"/>
  </r>
  <r>
    <x v="530"/>
    <x v="292"/>
    <s v="Manager"/>
    <x v="2"/>
    <n v="3742"/>
    <n v="3279"/>
    <x v="0"/>
    <x v="256"/>
  </r>
  <r>
    <x v="531"/>
    <x v="175"/>
    <s v="Waiter"/>
    <x v="1"/>
    <n v="3489"/>
    <n v="3317"/>
    <x v="0"/>
    <x v="509"/>
  </r>
  <r>
    <x v="532"/>
    <x v="157"/>
    <s v="Waiter"/>
    <x v="2"/>
    <n v="4647"/>
    <n v="1993"/>
    <x v="0"/>
    <x v="510"/>
  </r>
  <r>
    <x v="533"/>
    <x v="98"/>
    <s v="Waiter"/>
    <x v="2"/>
    <n v="1228"/>
    <n v="2756"/>
    <x v="1"/>
    <x v="511"/>
  </r>
  <r>
    <x v="534"/>
    <x v="51"/>
    <s v="Barista"/>
    <x v="2"/>
    <n v="2001"/>
    <n v="2740"/>
    <x v="1"/>
    <x v="75"/>
  </r>
  <r>
    <x v="535"/>
    <x v="16"/>
    <s v="Barista"/>
    <x v="0"/>
    <n v="2531"/>
    <n v="3015"/>
    <x v="1"/>
    <x v="512"/>
  </r>
  <r>
    <x v="536"/>
    <x v="293"/>
    <s v="Waiter"/>
    <x v="1"/>
    <n v="2097"/>
    <n v="5769"/>
    <x v="1"/>
    <x v="513"/>
  </r>
  <r>
    <x v="537"/>
    <x v="10"/>
    <s v="Barista"/>
    <x v="3"/>
    <n v="2034"/>
    <n v="2963"/>
    <x v="1"/>
    <x v="514"/>
  </r>
  <r>
    <x v="538"/>
    <x v="294"/>
    <s v="Waiter"/>
    <x v="0"/>
    <n v="1920"/>
    <n v="4700"/>
    <x v="1"/>
    <x v="515"/>
  </r>
  <r>
    <x v="539"/>
    <x v="170"/>
    <s v="Waiter"/>
    <x v="2"/>
    <n v="4013"/>
    <n v="3632"/>
    <x v="0"/>
    <x v="516"/>
  </r>
  <r>
    <x v="540"/>
    <x v="295"/>
    <s v="Barista"/>
    <x v="0"/>
    <n v="1809"/>
    <n v="5502"/>
    <x v="1"/>
    <x v="517"/>
  </r>
  <r>
    <x v="541"/>
    <x v="226"/>
    <s v="Waiter"/>
    <x v="3"/>
    <n v="1044"/>
    <n v="4942"/>
    <x v="1"/>
    <x v="518"/>
  </r>
  <r>
    <x v="542"/>
    <x v="76"/>
    <s v="Waiter"/>
    <x v="1"/>
    <n v="4581"/>
    <n v="4758"/>
    <x v="1"/>
    <x v="171"/>
  </r>
  <r>
    <x v="543"/>
    <x v="175"/>
    <s v="Waiter"/>
    <x v="2"/>
    <n v="1066"/>
    <n v="4083"/>
    <x v="1"/>
    <x v="519"/>
  </r>
  <r>
    <x v="544"/>
    <x v="296"/>
    <s v="Barista"/>
    <x v="2"/>
    <n v="4489"/>
    <n v="2650"/>
    <x v="0"/>
    <x v="520"/>
  </r>
  <r>
    <x v="545"/>
    <x v="297"/>
    <s v="Barista"/>
    <x v="3"/>
    <n v="2582"/>
    <n v="1405"/>
    <x v="0"/>
    <x v="521"/>
  </r>
  <r>
    <x v="546"/>
    <x v="286"/>
    <s v="Waiter"/>
    <x v="1"/>
    <n v="2779"/>
    <n v="4057"/>
    <x v="1"/>
    <x v="522"/>
  </r>
  <r>
    <x v="547"/>
    <x v="298"/>
    <s v="Manager"/>
    <x v="2"/>
    <n v="4024"/>
    <n v="5163"/>
    <x v="1"/>
    <x v="523"/>
  </r>
  <r>
    <x v="548"/>
    <x v="176"/>
    <s v="Waiter"/>
    <x v="1"/>
    <n v="1789"/>
    <n v="5831"/>
    <x v="1"/>
    <x v="524"/>
  </r>
  <r>
    <x v="549"/>
    <x v="185"/>
    <s v="Manager"/>
    <x v="2"/>
    <n v="1016"/>
    <n v="4701"/>
    <x v="1"/>
    <x v="525"/>
  </r>
  <r>
    <x v="550"/>
    <x v="257"/>
    <s v="Barista"/>
    <x v="1"/>
    <n v="1537"/>
    <n v="2894"/>
    <x v="1"/>
    <x v="78"/>
  </r>
  <r>
    <x v="551"/>
    <x v="61"/>
    <s v="Barista"/>
    <x v="1"/>
    <n v="1981"/>
    <n v="3428"/>
    <x v="1"/>
    <x v="526"/>
  </r>
  <r>
    <x v="552"/>
    <x v="80"/>
    <s v="Waiter"/>
    <x v="3"/>
    <n v="3730"/>
    <n v="5929"/>
    <x v="1"/>
    <x v="527"/>
  </r>
  <r>
    <x v="553"/>
    <x v="116"/>
    <s v="Barista"/>
    <x v="0"/>
    <n v="4912"/>
    <n v="1878"/>
    <x v="0"/>
    <x v="528"/>
  </r>
  <r>
    <x v="554"/>
    <x v="41"/>
    <s v="Waiter"/>
    <x v="2"/>
    <n v="1194"/>
    <n v="894"/>
    <x v="0"/>
    <x v="529"/>
  </r>
  <r>
    <x v="555"/>
    <x v="291"/>
    <s v="Barista"/>
    <x v="1"/>
    <n v="4554"/>
    <n v="3547"/>
    <x v="0"/>
    <x v="530"/>
  </r>
  <r>
    <x v="556"/>
    <x v="143"/>
    <s v="Barista"/>
    <x v="1"/>
    <n v="3224"/>
    <n v="1918"/>
    <x v="0"/>
    <x v="531"/>
  </r>
  <r>
    <x v="557"/>
    <x v="206"/>
    <s v="Barista"/>
    <x v="1"/>
    <n v="4336"/>
    <n v="2824"/>
    <x v="0"/>
    <x v="532"/>
  </r>
  <r>
    <x v="558"/>
    <x v="299"/>
    <s v="Manager"/>
    <x v="0"/>
    <n v="3170"/>
    <n v="3101"/>
    <x v="0"/>
    <x v="533"/>
  </r>
  <r>
    <x v="559"/>
    <x v="17"/>
    <s v="Barista"/>
    <x v="2"/>
    <n v="1568"/>
    <n v="3425"/>
    <x v="1"/>
    <x v="534"/>
  </r>
  <r>
    <x v="560"/>
    <x v="267"/>
    <s v="Barista"/>
    <x v="0"/>
    <n v="1084"/>
    <n v="3230"/>
    <x v="1"/>
    <x v="535"/>
  </r>
  <r>
    <x v="561"/>
    <x v="133"/>
    <s v="Manager"/>
    <x v="0"/>
    <n v="2358"/>
    <n v="1229"/>
    <x v="0"/>
    <x v="536"/>
  </r>
  <r>
    <x v="562"/>
    <x v="63"/>
    <s v="Barista"/>
    <x v="3"/>
    <n v="4136"/>
    <n v="1616"/>
    <x v="0"/>
    <x v="537"/>
  </r>
  <r>
    <x v="563"/>
    <x v="300"/>
    <s v="Barista"/>
    <x v="0"/>
    <n v="2551"/>
    <n v="1757"/>
    <x v="0"/>
    <x v="538"/>
  </r>
  <r>
    <x v="564"/>
    <x v="44"/>
    <s v="Manager"/>
    <x v="0"/>
    <n v="4194"/>
    <n v="2294"/>
    <x v="0"/>
    <x v="539"/>
  </r>
  <r>
    <x v="565"/>
    <x v="192"/>
    <s v="Waiter"/>
    <x v="3"/>
    <n v="4494"/>
    <n v="5482"/>
    <x v="1"/>
    <x v="540"/>
  </r>
  <r>
    <x v="566"/>
    <x v="122"/>
    <s v="Waiter"/>
    <x v="0"/>
    <n v="3468"/>
    <n v="2334"/>
    <x v="0"/>
    <x v="541"/>
  </r>
  <r>
    <x v="567"/>
    <x v="263"/>
    <s v="Manager"/>
    <x v="2"/>
    <n v="3313"/>
    <n v="2598"/>
    <x v="0"/>
    <x v="542"/>
  </r>
  <r>
    <x v="568"/>
    <x v="260"/>
    <s v="Manager"/>
    <x v="3"/>
    <n v="1680"/>
    <n v="2132"/>
    <x v="1"/>
    <x v="543"/>
  </r>
  <r>
    <x v="569"/>
    <x v="15"/>
    <s v="Barista"/>
    <x v="3"/>
    <n v="1666"/>
    <n v="3183"/>
    <x v="1"/>
    <x v="544"/>
  </r>
  <r>
    <x v="570"/>
    <x v="301"/>
    <s v="Waiter"/>
    <x v="0"/>
    <n v="3493"/>
    <n v="4304"/>
    <x v="1"/>
    <x v="545"/>
  </r>
  <r>
    <x v="571"/>
    <x v="302"/>
    <s v="Barista"/>
    <x v="2"/>
    <n v="1269"/>
    <n v="4502"/>
    <x v="1"/>
    <x v="546"/>
  </r>
  <r>
    <x v="572"/>
    <x v="303"/>
    <s v="Barista"/>
    <x v="2"/>
    <n v="3871"/>
    <n v="2862"/>
    <x v="0"/>
    <x v="547"/>
  </r>
  <r>
    <x v="573"/>
    <x v="229"/>
    <s v="Waiter"/>
    <x v="3"/>
    <n v="4360"/>
    <n v="2288"/>
    <x v="0"/>
    <x v="548"/>
  </r>
  <r>
    <x v="574"/>
    <x v="79"/>
    <s v="Manager"/>
    <x v="1"/>
    <n v="4782"/>
    <n v="2747"/>
    <x v="0"/>
    <x v="549"/>
  </r>
  <r>
    <x v="575"/>
    <x v="304"/>
    <s v="Waiter"/>
    <x v="3"/>
    <n v="3530"/>
    <n v="1390"/>
    <x v="0"/>
    <x v="550"/>
  </r>
  <r>
    <x v="576"/>
    <x v="219"/>
    <s v="Barista"/>
    <x v="2"/>
    <n v="3496"/>
    <n v="2785"/>
    <x v="0"/>
    <x v="551"/>
  </r>
  <r>
    <x v="577"/>
    <x v="200"/>
    <s v="Waiter"/>
    <x v="2"/>
    <n v="3568"/>
    <n v="1164"/>
    <x v="0"/>
    <x v="552"/>
  </r>
  <r>
    <x v="578"/>
    <x v="136"/>
    <s v="Waiter"/>
    <x v="2"/>
    <n v="2496"/>
    <n v="4112"/>
    <x v="1"/>
    <x v="553"/>
  </r>
  <r>
    <x v="579"/>
    <x v="305"/>
    <s v="Waiter"/>
    <x v="2"/>
    <n v="1794"/>
    <n v="5228"/>
    <x v="1"/>
    <x v="554"/>
  </r>
  <r>
    <x v="580"/>
    <x v="140"/>
    <s v="Barista"/>
    <x v="1"/>
    <n v="4026"/>
    <n v="1740"/>
    <x v="0"/>
    <x v="555"/>
  </r>
  <r>
    <x v="581"/>
    <x v="46"/>
    <s v="Manager"/>
    <x v="3"/>
    <n v="2327"/>
    <n v="3264"/>
    <x v="1"/>
    <x v="556"/>
  </r>
  <r>
    <x v="582"/>
    <x v="48"/>
    <s v="Barista"/>
    <x v="1"/>
    <n v="4869"/>
    <n v="5531"/>
    <x v="1"/>
    <x v="557"/>
  </r>
  <r>
    <x v="583"/>
    <x v="306"/>
    <s v="Manager"/>
    <x v="1"/>
    <n v="4073"/>
    <n v="1302"/>
    <x v="0"/>
    <x v="558"/>
  </r>
  <r>
    <x v="584"/>
    <x v="307"/>
    <s v="Barista"/>
    <x v="3"/>
    <n v="4452"/>
    <n v="5304"/>
    <x v="1"/>
    <x v="559"/>
  </r>
  <r>
    <x v="585"/>
    <x v="308"/>
    <s v="Waiter"/>
    <x v="1"/>
    <n v="1067"/>
    <n v="2959"/>
    <x v="1"/>
    <x v="268"/>
  </r>
  <r>
    <x v="586"/>
    <x v="149"/>
    <s v="Waiter"/>
    <x v="3"/>
    <n v="4186"/>
    <n v="3873"/>
    <x v="0"/>
    <x v="560"/>
  </r>
  <r>
    <x v="587"/>
    <x v="41"/>
    <s v="Manager"/>
    <x v="2"/>
    <n v="4904"/>
    <n v="2070"/>
    <x v="0"/>
    <x v="561"/>
  </r>
  <r>
    <x v="588"/>
    <x v="31"/>
    <s v="Barista"/>
    <x v="3"/>
    <n v="2274"/>
    <n v="1821"/>
    <x v="0"/>
    <x v="180"/>
  </r>
  <r>
    <x v="589"/>
    <x v="72"/>
    <s v="Manager"/>
    <x v="2"/>
    <n v="2275"/>
    <n v="5853"/>
    <x v="1"/>
    <x v="562"/>
  </r>
  <r>
    <x v="590"/>
    <x v="120"/>
    <s v="Manager"/>
    <x v="1"/>
    <n v="1063"/>
    <n v="5565"/>
    <x v="1"/>
    <x v="563"/>
  </r>
  <r>
    <x v="591"/>
    <x v="309"/>
    <s v="Waiter"/>
    <x v="2"/>
    <n v="2066"/>
    <n v="4442"/>
    <x v="1"/>
    <x v="564"/>
  </r>
  <r>
    <x v="592"/>
    <x v="30"/>
    <s v="Manager"/>
    <x v="2"/>
    <n v="2147"/>
    <n v="5160"/>
    <x v="1"/>
    <x v="565"/>
  </r>
  <r>
    <x v="593"/>
    <x v="147"/>
    <s v="Manager"/>
    <x v="3"/>
    <n v="2978"/>
    <n v="4849"/>
    <x v="1"/>
    <x v="566"/>
  </r>
  <r>
    <x v="594"/>
    <x v="310"/>
    <s v="Barista"/>
    <x v="3"/>
    <n v="3773"/>
    <n v="2708"/>
    <x v="0"/>
    <x v="567"/>
  </r>
  <r>
    <x v="595"/>
    <x v="300"/>
    <s v="Barista"/>
    <x v="2"/>
    <n v="3657"/>
    <n v="5157"/>
    <x v="1"/>
    <x v="568"/>
  </r>
  <r>
    <x v="596"/>
    <x v="311"/>
    <s v="Manager"/>
    <x v="2"/>
    <n v="2406"/>
    <n v="828"/>
    <x v="0"/>
    <x v="569"/>
  </r>
  <r>
    <x v="597"/>
    <x v="143"/>
    <s v="Barista"/>
    <x v="3"/>
    <n v="3102"/>
    <n v="3683"/>
    <x v="1"/>
    <x v="570"/>
  </r>
  <r>
    <x v="598"/>
    <x v="54"/>
    <s v="Manager"/>
    <x v="1"/>
    <n v="4667"/>
    <n v="1785"/>
    <x v="0"/>
    <x v="571"/>
  </r>
  <r>
    <x v="599"/>
    <x v="21"/>
    <s v="Waiter"/>
    <x v="0"/>
    <n v="1902"/>
    <n v="2693"/>
    <x v="1"/>
    <x v="572"/>
  </r>
  <r>
    <x v="600"/>
    <x v="26"/>
    <s v="Waiter"/>
    <x v="1"/>
    <n v="2390"/>
    <n v="1160"/>
    <x v="0"/>
    <x v="573"/>
  </r>
  <r>
    <x v="601"/>
    <x v="124"/>
    <s v="Waiter"/>
    <x v="1"/>
    <n v="2883"/>
    <n v="4497"/>
    <x v="1"/>
    <x v="574"/>
  </r>
  <r>
    <x v="602"/>
    <x v="203"/>
    <s v="Manager"/>
    <x v="1"/>
    <n v="1824"/>
    <n v="2263"/>
    <x v="1"/>
    <x v="575"/>
  </r>
  <r>
    <x v="603"/>
    <x v="312"/>
    <s v="Waiter"/>
    <x v="1"/>
    <n v="4748"/>
    <n v="5547"/>
    <x v="1"/>
    <x v="576"/>
  </r>
  <r>
    <x v="604"/>
    <x v="13"/>
    <s v="Waiter"/>
    <x v="0"/>
    <n v="4926"/>
    <n v="5405"/>
    <x v="1"/>
    <x v="577"/>
  </r>
  <r>
    <x v="605"/>
    <x v="313"/>
    <s v="Waiter"/>
    <x v="1"/>
    <n v="1039"/>
    <n v="3002"/>
    <x v="1"/>
    <x v="578"/>
  </r>
  <r>
    <x v="606"/>
    <x v="210"/>
    <s v="Barista"/>
    <x v="1"/>
    <n v="2622"/>
    <n v="2270"/>
    <x v="0"/>
    <x v="579"/>
  </r>
  <r>
    <x v="607"/>
    <x v="40"/>
    <s v="Barista"/>
    <x v="3"/>
    <n v="4119"/>
    <n v="3325"/>
    <x v="0"/>
    <x v="538"/>
  </r>
  <r>
    <x v="608"/>
    <x v="184"/>
    <s v="Barista"/>
    <x v="3"/>
    <n v="1950"/>
    <n v="1143"/>
    <x v="0"/>
    <x v="580"/>
  </r>
  <r>
    <x v="609"/>
    <x v="271"/>
    <s v="Manager"/>
    <x v="1"/>
    <n v="3169"/>
    <n v="4270"/>
    <x v="1"/>
    <x v="581"/>
  </r>
  <r>
    <x v="610"/>
    <x v="269"/>
    <s v="Manager"/>
    <x v="0"/>
    <n v="3085"/>
    <n v="5897"/>
    <x v="1"/>
    <x v="582"/>
  </r>
  <r>
    <x v="611"/>
    <x v="250"/>
    <s v="Barista"/>
    <x v="3"/>
    <n v="4299"/>
    <n v="2021"/>
    <x v="0"/>
    <x v="583"/>
  </r>
  <r>
    <x v="612"/>
    <x v="229"/>
    <s v="Waiter"/>
    <x v="1"/>
    <n v="3099"/>
    <n v="3254"/>
    <x v="1"/>
    <x v="584"/>
  </r>
  <r>
    <x v="613"/>
    <x v="314"/>
    <s v="Barista"/>
    <x v="2"/>
    <n v="4590"/>
    <n v="1119"/>
    <x v="0"/>
    <x v="585"/>
  </r>
  <r>
    <x v="614"/>
    <x v="122"/>
    <s v="Barista"/>
    <x v="1"/>
    <n v="4446"/>
    <n v="5489"/>
    <x v="1"/>
    <x v="586"/>
  </r>
  <r>
    <x v="615"/>
    <x v="74"/>
    <s v="Manager"/>
    <x v="3"/>
    <n v="3656"/>
    <n v="3763"/>
    <x v="1"/>
    <x v="587"/>
  </r>
  <r>
    <x v="616"/>
    <x v="263"/>
    <s v="Waiter"/>
    <x v="3"/>
    <n v="3154"/>
    <n v="4139"/>
    <x v="1"/>
    <x v="588"/>
  </r>
  <r>
    <x v="617"/>
    <x v="107"/>
    <s v="Barista"/>
    <x v="1"/>
    <n v="3909"/>
    <n v="1807"/>
    <x v="0"/>
    <x v="589"/>
  </r>
  <r>
    <x v="618"/>
    <x v="146"/>
    <s v="Manager"/>
    <x v="1"/>
    <n v="1551"/>
    <n v="1763"/>
    <x v="1"/>
    <x v="485"/>
  </r>
  <r>
    <x v="619"/>
    <x v="146"/>
    <s v="Barista"/>
    <x v="1"/>
    <n v="4739"/>
    <n v="1642"/>
    <x v="0"/>
    <x v="590"/>
  </r>
  <r>
    <x v="620"/>
    <x v="98"/>
    <s v="Manager"/>
    <x v="0"/>
    <n v="4481"/>
    <n v="5949"/>
    <x v="1"/>
    <x v="591"/>
  </r>
  <r>
    <x v="621"/>
    <x v="174"/>
    <s v="Barista"/>
    <x v="3"/>
    <n v="1198"/>
    <n v="2317"/>
    <x v="1"/>
    <x v="323"/>
  </r>
  <r>
    <x v="622"/>
    <x v="67"/>
    <s v="Manager"/>
    <x v="0"/>
    <n v="3903"/>
    <n v="4885"/>
    <x v="1"/>
    <x v="592"/>
  </r>
  <r>
    <x v="623"/>
    <x v="315"/>
    <s v="Waiter"/>
    <x v="2"/>
    <n v="1836"/>
    <n v="3638"/>
    <x v="1"/>
    <x v="593"/>
  </r>
  <r>
    <x v="624"/>
    <x v="237"/>
    <s v="Barista"/>
    <x v="0"/>
    <n v="1213"/>
    <n v="3944"/>
    <x v="1"/>
    <x v="594"/>
  </r>
  <r>
    <x v="625"/>
    <x v="109"/>
    <s v="Barista"/>
    <x v="1"/>
    <n v="3340"/>
    <n v="3597"/>
    <x v="1"/>
    <x v="595"/>
  </r>
  <r>
    <x v="626"/>
    <x v="64"/>
    <s v="Waiter"/>
    <x v="0"/>
    <n v="3568"/>
    <n v="950"/>
    <x v="0"/>
    <x v="596"/>
  </r>
  <r>
    <x v="627"/>
    <x v="267"/>
    <s v="Barista"/>
    <x v="2"/>
    <n v="3283"/>
    <n v="3433"/>
    <x v="1"/>
    <x v="597"/>
  </r>
  <r>
    <x v="628"/>
    <x v="72"/>
    <s v="Manager"/>
    <x v="2"/>
    <n v="2646"/>
    <n v="5836"/>
    <x v="1"/>
    <x v="598"/>
  </r>
  <r>
    <x v="629"/>
    <x v="269"/>
    <s v="Waiter"/>
    <x v="3"/>
    <n v="3426"/>
    <n v="4582"/>
    <x v="1"/>
    <x v="599"/>
  </r>
  <r>
    <x v="630"/>
    <x v="272"/>
    <s v="Barista"/>
    <x v="1"/>
    <n v="3761"/>
    <n v="4834"/>
    <x v="1"/>
    <x v="600"/>
  </r>
  <r>
    <x v="631"/>
    <x v="202"/>
    <s v="Manager"/>
    <x v="0"/>
    <n v="3873"/>
    <n v="3311"/>
    <x v="0"/>
    <x v="395"/>
  </r>
  <r>
    <x v="632"/>
    <x v="227"/>
    <s v="Waiter"/>
    <x v="3"/>
    <n v="3414"/>
    <n v="3892"/>
    <x v="1"/>
    <x v="601"/>
  </r>
  <r>
    <x v="633"/>
    <x v="125"/>
    <s v="Manager"/>
    <x v="1"/>
    <n v="2068"/>
    <n v="1908"/>
    <x v="0"/>
    <x v="602"/>
  </r>
  <r>
    <x v="634"/>
    <x v="137"/>
    <s v="Manager"/>
    <x v="1"/>
    <n v="4687"/>
    <n v="5278"/>
    <x v="1"/>
    <x v="603"/>
  </r>
  <r>
    <x v="635"/>
    <x v="305"/>
    <s v="Waiter"/>
    <x v="2"/>
    <n v="3192"/>
    <n v="3028"/>
    <x v="0"/>
    <x v="604"/>
  </r>
  <r>
    <x v="636"/>
    <x v="196"/>
    <s v="Manager"/>
    <x v="3"/>
    <n v="4903"/>
    <n v="2671"/>
    <x v="0"/>
    <x v="605"/>
  </r>
  <r>
    <x v="637"/>
    <x v="220"/>
    <s v="Manager"/>
    <x v="3"/>
    <n v="4187"/>
    <n v="5397"/>
    <x v="1"/>
    <x v="606"/>
  </r>
  <r>
    <x v="638"/>
    <x v="124"/>
    <s v="Manager"/>
    <x v="1"/>
    <n v="3118"/>
    <n v="3150"/>
    <x v="1"/>
    <x v="607"/>
  </r>
  <r>
    <x v="639"/>
    <x v="14"/>
    <s v="Waiter"/>
    <x v="3"/>
    <n v="1033"/>
    <n v="4252"/>
    <x v="1"/>
    <x v="608"/>
  </r>
  <r>
    <x v="640"/>
    <x v="219"/>
    <s v="Manager"/>
    <x v="1"/>
    <n v="2289"/>
    <n v="5147"/>
    <x v="1"/>
    <x v="609"/>
  </r>
  <r>
    <x v="641"/>
    <x v="206"/>
    <s v="Barista"/>
    <x v="1"/>
    <n v="2581"/>
    <n v="4971"/>
    <x v="1"/>
    <x v="610"/>
  </r>
  <r>
    <x v="642"/>
    <x v="289"/>
    <s v="Waiter"/>
    <x v="0"/>
    <n v="2420"/>
    <n v="1101"/>
    <x v="0"/>
    <x v="611"/>
  </r>
  <r>
    <x v="643"/>
    <x v="259"/>
    <s v="Barista"/>
    <x v="3"/>
    <n v="2170"/>
    <n v="4455"/>
    <x v="1"/>
    <x v="612"/>
  </r>
  <r>
    <x v="644"/>
    <x v="64"/>
    <s v="Manager"/>
    <x v="2"/>
    <n v="3894"/>
    <n v="4873"/>
    <x v="1"/>
    <x v="613"/>
  </r>
  <r>
    <x v="645"/>
    <x v="257"/>
    <s v="Manager"/>
    <x v="0"/>
    <n v="2233"/>
    <n v="1764"/>
    <x v="0"/>
    <x v="614"/>
  </r>
  <r>
    <x v="646"/>
    <x v="229"/>
    <s v="Manager"/>
    <x v="3"/>
    <n v="4862"/>
    <n v="4502"/>
    <x v="0"/>
    <x v="615"/>
  </r>
  <r>
    <x v="647"/>
    <x v="316"/>
    <s v="Barista"/>
    <x v="2"/>
    <n v="2219"/>
    <n v="3786"/>
    <x v="1"/>
    <x v="616"/>
  </r>
  <r>
    <x v="648"/>
    <x v="213"/>
    <s v="Barista"/>
    <x v="3"/>
    <n v="2471"/>
    <n v="1656"/>
    <x v="0"/>
    <x v="617"/>
  </r>
  <r>
    <x v="649"/>
    <x v="234"/>
    <s v="Manager"/>
    <x v="0"/>
    <n v="2394"/>
    <n v="5716"/>
    <x v="1"/>
    <x v="618"/>
  </r>
  <r>
    <x v="650"/>
    <x v="265"/>
    <s v="Manager"/>
    <x v="0"/>
    <n v="3216"/>
    <n v="1899"/>
    <x v="0"/>
    <x v="619"/>
  </r>
  <r>
    <x v="651"/>
    <x v="199"/>
    <s v="Barista"/>
    <x v="1"/>
    <n v="2638"/>
    <n v="1127"/>
    <x v="0"/>
    <x v="456"/>
  </r>
  <r>
    <x v="652"/>
    <x v="128"/>
    <s v="Waiter"/>
    <x v="2"/>
    <n v="3495"/>
    <n v="5103"/>
    <x v="1"/>
    <x v="620"/>
  </r>
  <r>
    <x v="653"/>
    <x v="25"/>
    <s v="Barista"/>
    <x v="1"/>
    <n v="1395"/>
    <n v="2858"/>
    <x v="1"/>
    <x v="621"/>
  </r>
  <r>
    <x v="654"/>
    <x v="124"/>
    <s v="Manager"/>
    <x v="3"/>
    <n v="2606"/>
    <n v="2330"/>
    <x v="0"/>
    <x v="433"/>
  </r>
  <r>
    <x v="655"/>
    <x v="132"/>
    <s v="Waiter"/>
    <x v="2"/>
    <n v="3170"/>
    <n v="1772"/>
    <x v="0"/>
    <x v="622"/>
  </r>
  <r>
    <x v="656"/>
    <x v="294"/>
    <s v="Manager"/>
    <x v="1"/>
    <n v="2638"/>
    <n v="5967"/>
    <x v="1"/>
    <x v="623"/>
  </r>
  <r>
    <x v="657"/>
    <x v="317"/>
    <s v="Manager"/>
    <x v="1"/>
    <n v="4357"/>
    <n v="5353"/>
    <x v="1"/>
    <x v="624"/>
  </r>
  <r>
    <x v="658"/>
    <x v="272"/>
    <s v="Manager"/>
    <x v="3"/>
    <n v="2656"/>
    <n v="4883"/>
    <x v="1"/>
    <x v="625"/>
  </r>
  <r>
    <x v="659"/>
    <x v="318"/>
    <s v="Manager"/>
    <x v="0"/>
    <n v="4268"/>
    <n v="3730"/>
    <x v="0"/>
    <x v="626"/>
  </r>
  <r>
    <x v="660"/>
    <x v="129"/>
    <s v="Waiter"/>
    <x v="3"/>
    <n v="1752"/>
    <n v="1308"/>
    <x v="0"/>
    <x v="627"/>
  </r>
  <r>
    <x v="661"/>
    <x v="86"/>
    <s v="Barista"/>
    <x v="2"/>
    <n v="4285"/>
    <n v="5442"/>
    <x v="1"/>
    <x v="628"/>
  </r>
  <r>
    <x v="662"/>
    <x v="319"/>
    <s v="Barista"/>
    <x v="3"/>
    <n v="3661"/>
    <n v="2722"/>
    <x v="0"/>
    <x v="629"/>
  </r>
  <r>
    <x v="663"/>
    <x v="251"/>
    <s v="Manager"/>
    <x v="1"/>
    <n v="3802"/>
    <n v="2332"/>
    <x v="0"/>
    <x v="630"/>
  </r>
  <r>
    <x v="664"/>
    <x v="320"/>
    <s v="Waiter"/>
    <x v="0"/>
    <n v="2023"/>
    <n v="5411"/>
    <x v="1"/>
    <x v="631"/>
  </r>
  <r>
    <x v="665"/>
    <x v="108"/>
    <s v="Manager"/>
    <x v="3"/>
    <n v="3270"/>
    <n v="4077"/>
    <x v="1"/>
    <x v="632"/>
  </r>
  <r>
    <x v="666"/>
    <x v="172"/>
    <s v="Barista"/>
    <x v="0"/>
    <n v="1851"/>
    <n v="4868"/>
    <x v="1"/>
    <x v="519"/>
  </r>
  <r>
    <x v="667"/>
    <x v="56"/>
    <s v="Manager"/>
    <x v="2"/>
    <n v="3192"/>
    <n v="2781"/>
    <x v="0"/>
    <x v="633"/>
  </r>
  <r>
    <x v="668"/>
    <x v="273"/>
    <s v="Manager"/>
    <x v="3"/>
    <n v="3490"/>
    <n v="1191"/>
    <x v="0"/>
    <x v="634"/>
  </r>
  <r>
    <x v="669"/>
    <x v="130"/>
    <s v="Waiter"/>
    <x v="1"/>
    <n v="3620"/>
    <n v="1693"/>
    <x v="0"/>
    <x v="635"/>
  </r>
  <r>
    <x v="670"/>
    <x v="9"/>
    <s v="Waiter"/>
    <x v="3"/>
    <n v="4479"/>
    <n v="5608"/>
    <x v="1"/>
    <x v="636"/>
  </r>
  <r>
    <x v="671"/>
    <x v="198"/>
    <s v="Manager"/>
    <x v="0"/>
    <n v="2325"/>
    <n v="5754"/>
    <x v="1"/>
    <x v="637"/>
  </r>
  <r>
    <x v="672"/>
    <x v="252"/>
    <s v="Waiter"/>
    <x v="1"/>
    <n v="2991"/>
    <n v="5318"/>
    <x v="1"/>
    <x v="638"/>
  </r>
  <r>
    <x v="673"/>
    <x v="152"/>
    <s v="Barista"/>
    <x v="1"/>
    <n v="1196"/>
    <n v="1384"/>
    <x v="1"/>
    <x v="639"/>
  </r>
  <r>
    <x v="674"/>
    <x v="275"/>
    <s v="Waiter"/>
    <x v="3"/>
    <n v="2373"/>
    <n v="4455"/>
    <x v="1"/>
    <x v="166"/>
  </r>
  <r>
    <x v="675"/>
    <x v="296"/>
    <s v="Manager"/>
    <x v="2"/>
    <n v="3066"/>
    <n v="3955"/>
    <x v="1"/>
    <x v="640"/>
  </r>
  <r>
    <x v="676"/>
    <x v="143"/>
    <s v="Manager"/>
    <x v="0"/>
    <n v="3244"/>
    <n v="1411"/>
    <x v="0"/>
    <x v="641"/>
  </r>
  <r>
    <x v="677"/>
    <x v="110"/>
    <s v="Barista"/>
    <x v="0"/>
    <n v="1260"/>
    <n v="4390"/>
    <x v="1"/>
    <x v="642"/>
  </r>
  <r>
    <x v="678"/>
    <x v="178"/>
    <s v="Manager"/>
    <x v="0"/>
    <n v="4905"/>
    <n v="1890"/>
    <x v="0"/>
    <x v="643"/>
  </r>
  <r>
    <x v="679"/>
    <x v="247"/>
    <s v="Barista"/>
    <x v="1"/>
    <n v="3118"/>
    <n v="3901"/>
    <x v="1"/>
    <x v="644"/>
  </r>
  <r>
    <x v="680"/>
    <x v="321"/>
    <s v="Waiter"/>
    <x v="0"/>
    <n v="3004"/>
    <n v="5952"/>
    <x v="1"/>
    <x v="645"/>
  </r>
  <r>
    <x v="681"/>
    <x v="92"/>
    <s v="Barista"/>
    <x v="1"/>
    <n v="1066"/>
    <n v="3221"/>
    <x v="1"/>
    <x v="646"/>
  </r>
  <r>
    <x v="682"/>
    <x v="7"/>
    <s v="Waiter"/>
    <x v="0"/>
    <n v="1705"/>
    <n v="3603"/>
    <x v="1"/>
    <x v="647"/>
  </r>
  <r>
    <x v="683"/>
    <x v="212"/>
    <s v="Waiter"/>
    <x v="2"/>
    <n v="2670"/>
    <n v="2711"/>
    <x v="1"/>
    <x v="648"/>
  </r>
  <r>
    <x v="684"/>
    <x v="27"/>
    <s v="Barista"/>
    <x v="2"/>
    <n v="3917"/>
    <n v="4644"/>
    <x v="1"/>
    <x v="649"/>
  </r>
  <r>
    <x v="685"/>
    <x v="209"/>
    <s v="Manager"/>
    <x v="2"/>
    <n v="4021"/>
    <n v="1753"/>
    <x v="0"/>
    <x v="650"/>
  </r>
  <r>
    <x v="686"/>
    <x v="73"/>
    <s v="Waiter"/>
    <x v="1"/>
    <n v="1905"/>
    <n v="4727"/>
    <x v="1"/>
    <x v="651"/>
  </r>
  <r>
    <x v="687"/>
    <x v="318"/>
    <s v="Waiter"/>
    <x v="0"/>
    <n v="3618"/>
    <n v="3322"/>
    <x v="0"/>
    <x v="652"/>
  </r>
  <r>
    <x v="688"/>
    <x v="13"/>
    <s v="Waiter"/>
    <x v="0"/>
    <n v="4006"/>
    <n v="2431"/>
    <x v="0"/>
    <x v="653"/>
  </r>
  <r>
    <x v="689"/>
    <x v="322"/>
    <s v="Manager"/>
    <x v="1"/>
    <n v="4109"/>
    <n v="1811"/>
    <x v="0"/>
    <x v="654"/>
  </r>
  <r>
    <x v="690"/>
    <x v="323"/>
    <s v="Barista"/>
    <x v="0"/>
    <n v="2285"/>
    <n v="1204"/>
    <x v="0"/>
    <x v="655"/>
  </r>
  <r>
    <x v="691"/>
    <x v="94"/>
    <s v="Waiter"/>
    <x v="0"/>
    <n v="4701"/>
    <n v="2000"/>
    <x v="0"/>
    <x v="656"/>
  </r>
  <r>
    <x v="692"/>
    <x v="131"/>
    <s v="Waiter"/>
    <x v="1"/>
    <n v="1416"/>
    <n v="1718"/>
    <x v="1"/>
    <x v="657"/>
  </r>
  <r>
    <x v="693"/>
    <x v="216"/>
    <s v="Manager"/>
    <x v="2"/>
    <n v="2600"/>
    <n v="1754"/>
    <x v="0"/>
    <x v="658"/>
  </r>
  <r>
    <x v="694"/>
    <x v="157"/>
    <s v="Waiter"/>
    <x v="2"/>
    <n v="2213"/>
    <n v="3374"/>
    <x v="1"/>
    <x v="659"/>
  </r>
  <r>
    <x v="695"/>
    <x v="7"/>
    <s v="Barista"/>
    <x v="1"/>
    <n v="3130"/>
    <n v="1537"/>
    <x v="0"/>
    <x v="660"/>
  </r>
  <r>
    <x v="696"/>
    <x v="62"/>
    <s v="Waiter"/>
    <x v="1"/>
    <n v="4003"/>
    <n v="4081"/>
    <x v="1"/>
    <x v="661"/>
  </r>
  <r>
    <x v="697"/>
    <x v="324"/>
    <s v="Waiter"/>
    <x v="0"/>
    <n v="2441"/>
    <n v="2312"/>
    <x v="0"/>
    <x v="662"/>
  </r>
  <r>
    <x v="698"/>
    <x v="17"/>
    <s v="Waiter"/>
    <x v="2"/>
    <n v="3790"/>
    <n v="2838"/>
    <x v="0"/>
    <x v="663"/>
  </r>
  <r>
    <x v="699"/>
    <x v="156"/>
    <s v="Barista"/>
    <x v="1"/>
    <n v="3226"/>
    <n v="5660"/>
    <x v="1"/>
    <x v="664"/>
  </r>
  <r>
    <x v="700"/>
    <x v="109"/>
    <s v="Manager"/>
    <x v="3"/>
    <n v="1087"/>
    <n v="2902"/>
    <x v="1"/>
    <x v="665"/>
  </r>
  <r>
    <x v="701"/>
    <x v="77"/>
    <s v="Waiter"/>
    <x v="2"/>
    <n v="1609"/>
    <n v="3844"/>
    <x v="1"/>
    <x v="666"/>
  </r>
  <r>
    <x v="702"/>
    <x v="325"/>
    <s v="Barista"/>
    <x v="1"/>
    <n v="3284"/>
    <n v="5671"/>
    <x v="1"/>
    <x v="332"/>
  </r>
  <r>
    <x v="703"/>
    <x v="107"/>
    <s v="Waiter"/>
    <x v="3"/>
    <n v="2842"/>
    <n v="1817"/>
    <x v="0"/>
    <x v="667"/>
  </r>
  <r>
    <x v="704"/>
    <x v="326"/>
    <s v="Barista"/>
    <x v="1"/>
    <n v="1995"/>
    <n v="5183"/>
    <x v="1"/>
    <x v="668"/>
  </r>
  <r>
    <x v="705"/>
    <x v="220"/>
    <s v="Barista"/>
    <x v="3"/>
    <n v="1166"/>
    <n v="1169"/>
    <x v="1"/>
    <x v="669"/>
  </r>
  <r>
    <x v="706"/>
    <x v="327"/>
    <s v="Barista"/>
    <x v="1"/>
    <n v="4623"/>
    <n v="2879"/>
    <x v="0"/>
    <x v="670"/>
  </r>
  <r>
    <x v="707"/>
    <x v="328"/>
    <s v="Waiter"/>
    <x v="1"/>
    <n v="4519"/>
    <n v="3623"/>
    <x v="0"/>
    <x v="671"/>
  </r>
  <r>
    <x v="708"/>
    <x v="309"/>
    <s v="Barista"/>
    <x v="0"/>
    <n v="2566"/>
    <n v="2801"/>
    <x v="1"/>
    <x v="236"/>
  </r>
  <r>
    <x v="709"/>
    <x v="254"/>
    <s v="Manager"/>
    <x v="2"/>
    <n v="4265"/>
    <n v="3188"/>
    <x v="0"/>
    <x v="672"/>
  </r>
  <r>
    <x v="710"/>
    <x v="91"/>
    <s v="Manager"/>
    <x v="2"/>
    <n v="3482"/>
    <n v="3008"/>
    <x v="0"/>
    <x v="673"/>
  </r>
  <r>
    <x v="711"/>
    <x v="247"/>
    <s v="Waiter"/>
    <x v="3"/>
    <n v="3779"/>
    <n v="5214"/>
    <x v="1"/>
    <x v="674"/>
  </r>
  <r>
    <x v="712"/>
    <x v="329"/>
    <s v="Waiter"/>
    <x v="2"/>
    <n v="4137"/>
    <n v="5122"/>
    <x v="1"/>
    <x v="588"/>
  </r>
  <r>
    <x v="713"/>
    <x v="330"/>
    <s v="Barista"/>
    <x v="3"/>
    <n v="1228"/>
    <n v="5463"/>
    <x v="1"/>
    <x v="675"/>
  </r>
  <r>
    <x v="714"/>
    <x v="304"/>
    <s v="Manager"/>
    <x v="0"/>
    <n v="4991"/>
    <n v="1528"/>
    <x v="0"/>
    <x v="676"/>
  </r>
  <r>
    <x v="715"/>
    <x v="205"/>
    <s v="Barista"/>
    <x v="3"/>
    <n v="2073"/>
    <n v="1617"/>
    <x v="0"/>
    <x v="200"/>
  </r>
  <r>
    <x v="716"/>
    <x v="230"/>
    <s v="Barista"/>
    <x v="2"/>
    <n v="2463"/>
    <n v="1395"/>
    <x v="0"/>
    <x v="429"/>
  </r>
  <r>
    <x v="717"/>
    <x v="41"/>
    <s v="Barista"/>
    <x v="2"/>
    <n v="3899"/>
    <n v="3927"/>
    <x v="1"/>
    <x v="677"/>
  </r>
  <r>
    <x v="718"/>
    <x v="6"/>
    <s v="Manager"/>
    <x v="3"/>
    <n v="2852"/>
    <n v="1698"/>
    <x v="0"/>
    <x v="296"/>
  </r>
  <r>
    <x v="719"/>
    <x v="331"/>
    <s v="Manager"/>
    <x v="3"/>
    <n v="3236"/>
    <n v="2308"/>
    <x v="0"/>
    <x v="678"/>
  </r>
  <r>
    <x v="720"/>
    <x v="95"/>
    <s v="Waiter"/>
    <x v="0"/>
    <n v="3812"/>
    <n v="4598"/>
    <x v="1"/>
    <x v="679"/>
  </r>
  <r>
    <x v="721"/>
    <x v="332"/>
    <s v="Waiter"/>
    <x v="1"/>
    <n v="3885"/>
    <n v="5214"/>
    <x v="1"/>
    <x v="680"/>
  </r>
  <r>
    <x v="722"/>
    <x v="333"/>
    <s v="Barista"/>
    <x v="2"/>
    <n v="1488"/>
    <n v="5146"/>
    <x v="1"/>
    <x v="681"/>
  </r>
  <r>
    <x v="723"/>
    <x v="109"/>
    <s v="Waiter"/>
    <x v="1"/>
    <n v="2576"/>
    <n v="871"/>
    <x v="0"/>
    <x v="682"/>
  </r>
  <r>
    <x v="724"/>
    <x v="145"/>
    <s v="Waiter"/>
    <x v="3"/>
    <n v="3010"/>
    <n v="1931"/>
    <x v="0"/>
    <x v="683"/>
  </r>
  <r>
    <x v="725"/>
    <x v="275"/>
    <s v="Barista"/>
    <x v="0"/>
    <n v="2639"/>
    <n v="5220"/>
    <x v="1"/>
    <x v="684"/>
  </r>
  <r>
    <x v="726"/>
    <x v="20"/>
    <s v="Manager"/>
    <x v="2"/>
    <n v="3706"/>
    <n v="4919"/>
    <x v="1"/>
    <x v="685"/>
  </r>
  <r>
    <x v="727"/>
    <x v="21"/>
    <s v="Waiter"/>
    <x v="3"/>
    <n v="1334"/>
    <n v="4089"/>
    <x v="1"/>
    <x v="686"/>
  </r>
  <r>
    <x v="728"/>
    <x v="12"/>
    <s v="Manager"/>
    <x v="3"/>
    <n v="3752"/>
    <n v="3625"/>
    <x v="0"/>
    <x v="687"/>
  </r>
  <r>
    <x v="729"/>
    <x v="17"/>
    <s v="Waiter"/>
    <x v="2"/>
    <n v="4754"/>
    <n v="1241"/>
    <x v="0"/>
    <x v="688"/>
  </r>
  <r>
    <x v="730"/>
    <x v="175"/>
    <s v="Barista"/>
    <x v="1"/>
    <n v="2877"/>
    <n v="941"/>
    <x v="0"/>
    <x v="689"/>
  </r>
  <r>
    <x v="731"/>
    <x v="334"/>
    <s v="Waiter"/>
    <x v="2"/>
    <n v="2589"/>
    <n v="5203"/>
    <x v="1"/>
    <x v="690"/>
  </r>
  <r>
    <x v="732"/>
    <x v="294"/>
    <s v="Manager"/>
    <x v="2"/>
    <n v="4956"/>
    <n v="4545"/>
    <x v="0"/>
    <x v="633"/>
  </r>
  <r>
    <x v="733"/>
    <x v="335"/>
    <s v="Barista"/>
    <x v="2"/>
    <n v="1227"/>
    <n v="4442"/>
    <x v="1"/>
    <x v="691"/>
  </r>
  <r>
    <x v="734"/>
    <x v="322"/>
    <s v="Barista"/>
    <x v="1"/>
    <n v="2495"/>
    <n v="4255"/>
    <x v="1"/>
    <x v="692"/>
  </r>
  <r>
    <x v="735"/>
    <x v="148"/>
    <s v="Manager"/>
    <x v="0"/>
    <n v="1950"/>
    <n v="3647"/>
    <x v="1"/>
    <x v="693"/>
  </r>
  <r>
    <x v="736"/>
    <x v="208"/>
    <s v="Barista"/>
    <x v="3"/>
    <n v="4854"/>
    <n v="2032"/>
    <x v="0"/>
    <x v="694"/>
  </r>
  <r>
    <x v="737"/>
    <x v="1"/>
    <s v="Barista"/>
    <x v="3"/>
    <n v="3670"/>
    <n v="3478"/>
    <x v="0"/>
    <x v="695"/>
  </r>
  <r>
    <x v="738"/>
    <x v="252"/>
    <s v="Waiter"/>
    <x v="3"/>
    <n v="2770"/>
    <n v="2598"/>
    <x v="0"/>
    <x v="509"/>
  </r>
  <r>
    <x v="739"/>
    <x v="18"/>
    <s v="Barista"/>
    <x v="2"/>
    <n v="2305"/>
    <n v="5834"/>
    <x v="1"/>
    <x v="696"/>
  </r>
  <r>
    <x v="740"/>
    <x v="8"/>
    <s v="Barista"/>
    <x v="3"/>
    <n v="2527"/>
    <n v="1529"/>
    <x v="0"/>
    <x v="697"/>
  </r>
  <r>
    <x v="741"/>
    <x v="197"/>
    <s v="Manager"/>
    <x v="2"/>
    <n v="1072"/>
    <n v="1713"/>
    <x v="1"/>
    <x v="698"/>
  </r>
  <r>
    <x v="742"/>
    <x v="224"/>
    <s v="Manager"/>
    <x v="2"/>
    <n v="2374"/>
    <n v="4780"/>
    <x v="1"/>
    <x v="699"/>
  </r>
  <r>
    <x v="743"/>
    <x v="102"/>
    <s v="Waiter"/>
    <x v="3"/>
    <n v="3557"/>
    <n v="5117"/>
    <x v="1"/>
    <x v="700"/>
  </r>
  <r>
    <x v="744"/>
    <x v="46"/>
    <s v="Manager"/>
    <x v="0"/>
    <n v="4152"/>
    <n v="844"/>
    <x v="0"/>
    <x v="701"/>
  </r>
  <r>
    <x v="745"/>
    <x v="262"/>
    <s v="Barista"/>
    <x v="2"/>
    <n v="4684"/>
    <n v="5968"/>
    <x v="1"/>
    <x v="484"/>
  </r>
  <r>
    <x v="746"/>
    <x v="96"/>
    <s v="Waiter"/>
    <x v="1"/>
    <n v="4774"/>
    <n v="2581"/>
    <x v="0"/>
    <x v="702"/>
  </r>
  <r>
    <x v="747"/>
    <x v="174"/>
    <s v="Waiter"/>
    <x v="0"/>
    <n v="4032"/>
    <n v="3261"/>
    <x v="0"/>
    <x v="703"/>
  </r>
  <r>
    <x v="748"/>
    <x v="123"/>
    <s v="Barista"/>
    <x v="1"/>
    <n v="4419"/>
    <n v="1827"/>
    <x v="0"/>
    <x v="704"/>
  </r>
  <r>
    <x v="749"/>
    <x v="131"/>
    <s v="Manager"/>
    <x v="3"/>
    <n v="2359"/>
    <n v="5609"/>
    <x v="1"/>
    <x v="705"/>
  </r>
  <r>
    <x v="750"/>
    <x v="35"/>
    <s v="Barista"/>
    <x v="1"/>
    <n v="3875"/>
    <n v="1841"/>
    <x v="0"/>
    <x v="706"/>
  </r>
  <r>
    <x v="751"/>
    <x v="254"/>
    <s v="Barista"/>
    <x v="1"/>
    <n v="3259"/>
    <n v="3448"/>
    <x v="1"/>
    <x v="707"/>
  </r>
  <r>
    <x v="752"/>
    <x v="190"/>
    <s v="Manager"/>
    <x v="0"/>
    <n v="2888"/>
    <n v="3215"/>
    <x v="1"/>
    <x v="39"/>
  </r>
  <r>
    <x v="753"/>
    <x v="118"/>
    <s v="Manager"/>
    <x v="2"/>
    <n v="4748"/>
    <n v="1987"/>
    <x v="0"/>
    <x v="298"/>
  </r>
  <r>
    <x v="754"/>
    <x v="336"/>
    <s v="Barista"/>
    <x v="3"/>
    <n v="4722"/>
    <n v="5801"/>
    <x v="1"/>
    <x v="708"/>
  </r>
  <r>
    <x v="755"/>
    <x v="282"/>
    <s v="Manager"/>
    <x v="3"/>
    <n v="1717"/>
    <n v="4282"/>
    <x v="1"/>
    <x v="709"/>
  </r>
  <r>
    <x v="756"/>
    <x v="99"/>
    <s v="Waiter"/>
    <x v="0"/>
    <n v="4396"/>
    <n v="5090"/>
    <x v="1"/>
    <x v="710"/>
  </r>
  <r>
    <x v="757"/>
    <x v="256"/>
    <s v="Waiter"/>
    <x v="2"/>
    <n v="3589"/>
    <n v="5662"/>
    <x v="1"/>
    <x v="711"/>
  </r>
  <r>
    <x v="758"/>
    <x v="101"/>
    <s v="Barista"/>
    <x v="1"/>
    <n v="1729"/>
    <n v="5958"/>
    <x v="1"/>
    <x v="712"/>
  </r>
  <r>
    <x v="759"/>
    <x v="121"/>
    <s v="Manager"/>
    <x v="3"/>
    <n v="3325"/>
    <n v="983"/>
    <x v="0"/>
    <x v="713"/>
  </r>
  <r>
    <x v="760"/>
    <x v="17"/>
    <s v="Waiter"/>
    <x v="1"/>
    <n v="4833"/>
    <n v="4074"/>
    <x v="0"/>
    <x v="714"/>
  </r>
  <r>
    <x v="761"/>
    <x v="332"/>
    <s v="Manager"/>
    <x v="0"/>
    <n v="3651"/>
    <n v="927"/>
    <x v="0"/>
    <x v="715"/>
  </r>
  <r>
    <x v="762"/>
    <x v="181"/>
    <s v="Barista"/>
    <x v="1"/>
    <n v="4315"/>
    <n v="5668"/>
    <x v="1"/>
    <x v="716"/>
  </r>
  <r>
    <x v="763"/>
    <x v="213"/>
    <s v="Barista"/>
    <x v="3"/>
    <n v="2354"/>
    <n v="1143"/>
    <x v="0"/>
    <x v="717"/>
  </r>
  <r>
    <x v="764"/>
    <x v="121"/>
    <s v="Barista"/>
    <x v="1"/>
    <n v="3513"/>
    <n v="985"/>
    <x v="0"/>
    <x v="718"/>
  </r>
  <r>
    <x v="765"/>
    <x v="247"/>
    <s v="Manager"/>
    <x v="0"/>
    <n v="3993"/>
    <n v="5189"/>
    <x v="1"/>
    <x v="719"/>
  </r>
  <r>
    <x v="766"/>
    <x v="337"/>
    <s v="Barista"/>
    <x v="2"/>
    <n v="3408"/>
    <n v="1923"/>
    <x v="0"/>
    <x v="720"/>
  </r>
  <r>
    <x v="767"/>
    <x v="9"/>
    <s v="Waiter"/>
    <x v="3"/>
    <n v="2532"/>
    <n v="3515"/>
    <x v="1"/>
    <x v="81"/>
  </r>
  <r>
    <x v="768"/>
    <x v="246"/>
    <s v="Manager"/>
    <x v="1"/>
    <n v="2245"/>
    <n v="1970"/>
    <x v="0"/>
    <x v="721"/>
  </r>
  <r>
    <x v="769"/>
    <x v="338"/>
    <s v="Manager"/>
    <x v="0"/>
    <n v="4676"/>
    <n v="3445"/>
    <x v="0"/>
    <x v="722"/>
  </r>
  <r>
    <x v="770"/>
    <x v="311"/>
    <s v="Waiter"/>
    <x v="0"/>
    <n v="3676"/>
    <n v="4648"/>
    <x v="1"/>
    <x v="723"/>
  </r>
  <r>
    <x v="771"/>
    <x v="148"/>
    <s v="Barista"/>
    <x v="3"/>
    <n v="4808"/>
    <n v="4382"/>
    <x v="0"/>
    <x v="724"/>
  </r>
  <r>
    <x v="772"/>
    <x v="191"/>
    <s v="Manager"/>
    <x v="0"/>
    <n v="1116"/>
    <n v="2413"/>
    <x v="1"/>
    <x v="91"/>
  </r>
  <r>
    <x v="773"/>
    <x v="58"/>
    <s v="Manager"/>
    <x v="0"/>
    <n v="3791"/>
    <n v="3669"/>
    <x v="0"/>
    <x v="725"/>
  </r>
  <r>
    <x v="774"/>
    <x v="225"/>
    <s v="Manager"/>
    <x v="3"/>
    <n v="1130"/>
    <n v="2290"/>
    <x v="1"/>
    <x v="726"/>
  </r>
  <r>
    <x v="775"/>
    <x v="234"/>
    <s v="Barista"/>
    <x v="2"/>
    <n v="1401"/>
    <n v="1019"/>
    <x v="0"/>
    <x v="727"/>
  </r>
  <r>
    <x v="776"/>
    <x v="262"/>
    <s v="Barista"/>
    <x v="1"/>
    <n v="1162"/>
    <n v="2395"/>
    <x v="1"/>
    <x v="728"/>
  </r>
  <r>
    <x v="777"/>
    <x v="339"/>
    <s v="Waiter"/>
    <x v="3"/>
    <n v="2386"/>
    <n v="5572"/>
    <x v="1"/>
    <x v="729"/>
  </r>
  <r>
    <x v="778"/>
    <x v="109"/>
    <s v="Waiter"/>
    <x v="3"/>
    <n v="2121"/>
    <n v="4668"/>
    <x v="1"/>
    <x v="730"/>
  </r>
  <r>
    <x v="779"/>
    <x v="59"/>
    <s v="Waiter"/>
    <x v="0"/>
    <n v="4202"/>
    <n v="2984"/>
    <x v="0"/>
    <x v="731"/>
  </r>
  <r>
    <x v="780"/>
    <x v="98"/>
    <s v="Barista"/>
    <x v="2"/>
    <n v="1884"/>
    <n v="2954"/>
    <x v="1"/>
    <x v="732"/>
  </r>
  <r>
    <x v="781"/>
    <x v="218"/>
    <s v="Waiter"/>
    <x v="3"/>
    <n v="2036"/>
    <n v="4082"/>
    <x v="1"/>
    <x v="733"/>
  </r>
  <r>
    <x v="782"/>
    <x v="211"/>
    <s v="Manager"/>
    <x v="2"/>
    <n v="1808"/>
    <n v="3672"/>
    <x v="1"/>
    <x v="734"/>
  </r>
  <r>
    <x v="783"/>
    <x v="32"/>
    <s v="Waiter"/>
    <x v="0"/>
    <n v="2495"/>
    <n v="1983"/>
    <x v="0"/>
    <x v="735"/>
  </r>
  <r>
    <x v="784"/>
    <x v="109"/>
    <s v="Manager"/>
    <x v="3"/>
    <n v="1363"/>
    <n v="3788"/>
    <x v="1"/>
    <x v="736"/>
  </r>
  <r>
    <x v="785"/>
    <x v="89"/>
    <s v="Waiter"/>
    <x v="2"/>
    <n v="2805"/>
    <n v="5183"/>
    <x v="1"/>
    <x v="737"/>
  </r>
  <r>
    <x v="786"/>
    <x v="124"/>
    <s v="Manager"/>
    <x v="0"/>
    <n v="3808"/>
    <n v="1776"/>
    <x v="0"/>
    <x v="132"/>
  </r>
  <r>
    <x v="787"/>
    <x v="289"/>
    <s v="Waiter"/>
    <x v="2"/>
    <n v="1278"/>
    <n v="3250"/>
    <x v="1"/>
    <x v="738"/>
  </r>
  <r>
    <x v="788"/>
    <x v="277"/>
    <s v="Waiter"/>
    <x v="2"/>
    <n v="1214"/>
    <n v="2417"/>
    <x v="1"/>
    <x v="247"/>
  </r>
  <r>
    <x v="789"/>
    <x v="197"/>
    <s v="Manager"/>
    <x v="0"/>
    <n v="4444"/>
    <n v="2296"/>
    <x v="0"/>
    <x v="739"/>
  </r>
  <r>
    <x v="790"/>
    <x v="115"/>
    <s v="Manager"/>
    <x v="2"/>
    <n v="2388"/>
    <n v="3045"/>
    <x v="1"/>
    <x v="740"/>
  </r>
  <r>
    <x v="791"/>
    <x v="274"/>
    <s v="Waiter"/>
    <x v="3"/>
    <n v="2058"/>
    <n v="2939"/>
    <x v="1"/>
    <x v="741"/>
  </r>
  <r>
    <x v="792"/>
    <x v="205"/>
    <s v="Waiter"/>
    <x v="3"/>
    <n v="2433"/>
    <n v="4399"/>
    <x v="1"/>
    <x v="742"/>
  </r>
  <r>
    <x v="793"/>
    <x v="162"/>
    <s v="Manager"/>
    <x v="3"/>
    <n v="2711"/>
    <n v="5240"/>
    <x v="1"/>
    <x v="743"/>
  </r>
  <r>
    <x v="794"/>
    <x v="185"/>
    <s v="Manager"/>
    <x v="3"/>
    <n v="4620"/>
    <n v="3458"/>
    <x v="0"/>
    <x v="744"/>
  </r>
  <r>
    <x v="795"/>
    <x v="150"/>
    <s v="Waiter"/>
    <x v="1"/>
    <n v="4652"/>
    <n v="3712"/>
    <x v="0"/>
    <x v="745"/>
  </r>
  <r>
    <x v="796"/>
    <x v="243"/>
    <s v="Manager"/>
    <x v="2"/>
    <n v="3935"/>
    <n v="852"/>
    <x v="0"/>
    <x v="324"/>
  </r>
  <r>
    <x v="797"/>
    <x v="70"/>
    <s v="Manager"/>
    <x v="3"/>
    <n v="1581"/>
    <n v="2486"/>
    <x v="1"/>
    <x v="746"/>
  </r>
  <r>
    <x v="798"/>
    <x v="279"/>
    <s v="Manager"/>
    <x v="2"/>
    <n v="1913"/>
    <n v="5234"/>
    <x v="1"/>
    <x v="747"/>
  </r>
  <r>
    <x v="799"/>
    <x v="65"/>
    <s v="Manager"/>
    <x v="2"/>
    <n v="1958"/>
    <n v="1876"/>
    <x v="0"/>
    <x v="748"/>
  </r>
  <r>
    <x v="800"/>
    <x v="298"/>
    <s v="Waiter"/>
    <x v="0"/>
    <n v="3190"/>
    <n v="950"/>
    <x v="0"/>
    <x v="431"/>
  </r>
  <r>
    <x v="801"/>
    <x v="31"/>
    <s v="Manager"/>
    <x v="2"/>
    <n v="1838"/>
    <n v="3852"/>
    <x v="1"/>
    <x v="749"/>
  </r>
  <r>
    <x v="802"/>
    <x v="140"/>
    <s v="Manager"/>
    <x v="0"/>
    <n v="1188"/>
    <n v="2371"/>
    <x v="1"/>
    <x v="750"/>
  </r>
  <r>
    <x v="803"/>
    <x v="2"/>
    <s v="Manager"/>
    <x v="3"/>
    <n v="2641"/>
    <n v="3627"/>
    <x v="1"/>
    <x v="751"/>
  </r>
  <r>
    <x v="804"/>
    <x v="9"/>
    <s v="Barista"/>
    <x v="0"/>
    <n v="1981"/>
    <n v="1950"/>
    <x v="0"/>
    <x v="752"/>
  </r>
  <r>
    <x v="805"/>
    <x v="148"/>
    <s v="Waiter"/>
    <x v="1"/>
    <n v="2752"/>
    <n v="968"/>
    <x v="0"/>
    <x v="753"/>
  </r>
  <r>
    <x v="806"/>
    <x v="194"/>
    <s v="Waiter"/>
    <x v="2"/>
    <n v="1287"/>
    <n v="4032"/>
    <x v="1"/>
    <x v="754"/>
  </r>
  <r>
    <x v="807"/>
    <x v="299"/>
    <s v="Manager"/>
    <x v="0"/>
    <n v="2311"/>
    <n v="4059"/>
    <x v="1"/>
    <x v="755"/>
  </r>
  <r>
    <x v="808"/>
    <x v="108"/>
    <s v="Barista"/>
    <x v="0"/>
    <n v="4604"/>
    <n v="5281"/>
    <x v="1"/>
    <x v="756"/>
  </r>
  <r>
    <x v="809"/>
    <x v="11"/>
    <s v="Barista"/>
    <x v="2"/>
    <n v="1145"/>
    <n v="3923"/>
    <x v="1"/>
    <x v="757"/>
  </r>
  <r>
    <x v="810"/>
    <x v="304"/>
    <s v="Barista"/>
    <x v="2"/>
    <n v="1562"/>
    <n v="936"/>
    <x v="0"/>
    <x v="758"/>
  </r>
  <r>
    <x v="811"/>
    <x v="168"/>
    <s v="Barista"/>
    <x v="0"/>
    <n v="4686"/>
    <n v="1319"/>
    <x v="0"/>
    <x v="759"/>
  </r>
  <r>
    <x v="812"/>
    <x v="168"/>
    <s v="Waiter"/>
    <x v="1"/>
    <n v="1978"/>
    <n v="3509"/>
    <x v="1"/>
    <x v="760"/>
  </r>
  <r>
    <x v="813"/>
    <x v="320"/>
    <s v="Barista"/>
    <x v="3"/>
    <n v="3630"/>
    <n v="5894"/>
    <x v="1"/>
    <x v="761"/>
  </r>
  <r>
    <x v="814"/>
    <x v="47"/>
    <s v="Barista"/>
    <x v="1"/>
    <n v="4278"/>
    <n v="2573"/>
    <x v="0"/>
    <x v="682"/>
  </r>
  <r>
    <x v="815"/>
    <x v="308"/>
    <s v="Manager"/>
    <x v="3"/>
    <n v="3706"/>
    <n v="5486"/>
    <x v="1"/>
    <x v="762"/>
  </r>
  <r>
    <x v="816"/>
    <x v="134"/>
    <s v="Barista"/>
    <x v="0"/>
    <n v="3568"/>
    <n v="3575"/>
    <x v="1"/>
    <x v="763"/>
  </r>
  <r>
    <x v="817"/>
    <x v="160"/>
    <s v="Waiter"/>
    <x v="3"/>
    <n v="3653"/>
    <n v="5982"/>
    <x v="1"/>
    <x v="764"/>
  </r>
  <r>
    <x v="818"/>
    <x v="340"/>
    <s v="Barista"/>
    <x v="2"/>
    <n v="3239"/>
    <n v="3323"/>
    <x v="1"/>
    <x v="765"/>
  </r>
  <r>
    <x v="819"/>
    <x v="124"/>
    <s v="Waiter"/>
    <x v="1"/>
    <n v="1865"/>
    <n v="845"/>
    <x v="0"/>
    <x v="766"/>
  </r>
  <r>
    <x v="820"/>
    <x v="240"/>
    <s v="Barista"/>
    <x v="1"/>
    <n v="4045"/>
    <n v="907"/>
    <x v="0"/>
    <x v="767"/>
  </r>
  <r>
    <x v="821"/>
    <x v="305"/>
    <s v="Waiter"/>
    <x v="0"/>
    <n v="3324"/>
    <n v="3415"/>
    <x v="1"/>
    <x v="768"/>
  </r>
  <r>
    <x v="822"/>
    <x v="341"/>
    <s v="Waiter"/>
    <x v="0"/>
    <n v="2774"/>
    <n v="3568"/>
    <x v="1"/>
    <x v="769"/>
  </r>
  <r>
    <x v="823"/>
    <x v="20"/>
    <s v="Manager"/>
    <x v="2"/>
    <n v="2555"/>
    <n v="2822"/>
    <x v="1"/>
    <x v="770"/>
  </r>
  <r>
    <x v="824"/>
    <x v="24"/>
    <s v="Waiter"/>
    <x v="2"/>
    <n v="1653"/>
    <n v="5052"/>
    <x v="1"/>
    <x v="771"/>
  </r>
  <r>
    <x v="825"/>
    <x v="342"/>
    <s v="Waiter"/>
    <x v="3"/>
    <n v="4472"/>
    <n v="3608"/>
    <x v="0"/>
    <x v="772"/>
  </r>
  <r>
    <x v="826"/>
    <x v="16"/>
    <s v="Barista"/>
    <x v="2"/>
    <n v="2386"/>
    <n v="4847"/>
    <x v="1"/>
    <x v="773"/>
  </r>
  <r>
    <x v="827"/>
    <x v="212"/>
    <s v="Manager"/>
    <x v="2"/>
    <n v="4268"/>
    <n v="1285"/>
    <x v="0"/>
    <x v="774"/>
  </r>
  <r>
    <x v="828"/>
    <x v="116"/>
    <s v="Manager"/>
    <x v="1"/>
    <n v="2288"/>
    <n v="4156"/>
    <x v="1"/>
    <x v="775"/>
  </r>
  <r>
    <x v="829"/>
    <x v="70"/>
    <s v="Waiter"/>
    <x v="1"/>
    <n v="2829"/>
    <n v="2576"/>
    <x v="0"/>
    <x v="776"/>
  </r>
  <r>
    <x v="830"/>
    <x v="323"/>
    <s v="Manager"/>
    <x v="1"/>
    <n v="2857"/>
    <n v="1452"/>
    <x v="0"/>
    <x v="777"/>
  </r>
  <r>
    <x v="831"/>
    <x v="263"/>
    <s v="Barista"/>
    <x v="1"/>
    <n v="1365"/>
    <n v="1561"/>
    <x v="1"/>
    <x v="778"/>
  </r>
  <r>
    <x v="832"/>
    <x v="231"/>
    <s v="Barista"/>
    <x v="3"/>
    <n v="2316"/>
    <n v="2367"/>
    <x v="1"/>
    <x v="779"/>
  </r>
  <r>
    <x v="833"/>
    <x v="68"/>
    <s v="Manager"/>
    <x v="0"/>
    <n v="3515"/>
    <n v="949"/>
    <x v="0"/>
    <x v="780"/>
  </r>
  <r>
    <x v="834"/>
    <x v="40"/>
    <s v="Waiter"/>
    <x v="3"/>
    <n v="1123"/>
    <n v="5048"/>
    <x v="1"/>
    <x v="781"/>
  </r>
  <r>
    <x v="835"/>
    <x v="305"/>
    <s v="Waiter"/>
    <x v="3"/>
    <n v="4728"/>
    <n v="1902"/>
    <x v="0"/>
    <x v="782"/>
  </r>
  <r>
    <x v="836"/>
    <x v="343"/>
    <s v="Barista"/>
    <x v="2"/>
    <n v="1533"/>
    <n v="2475"/>
    <x v="1"/>
    <x v="783"/>
  </r>
  <r>
    <x v="837"/>
    <x v="94"/>
    <s v="Barista"/>
    <x v="3"/>
    <n v="3822"/>
    <n v="3749"/>
    <x v="0"/>
    <x v="784"/>
  </r>
  <r>
    <x v="838"/>
    <x v="176"/>
    <s v="Waiter"/>
    <x v="3"/>
    <n v="2584"/>
    <n v="2097"/>
    <x v="0"/>
    <x v="785"/>
  </r>
  <r>
    <x v="839"/>
    <x v="85"/>
    <s v="Barista"/>
    <x v="2"/>
    <n v="2542"/>
    <n v="3561"/>
    <x v="1"/>
    <x v="355"/>
  </r>
  <r>
    <x v="840"/>
    <x v="83"/>
    <s v="Barista"/>
    <x v="0"/>
    <n v="2419"/>
    <n v="2144"/>
    <x v="0"/>
    <x v="721"/>
  </r>
  <r>
    <x v="841"/>
    <x v="344"/>
    <s v="Waiter"/>
    <x v="3"/>
    <n v="1740"/>
    <n v="5886"/>
    <x v="1"/>
    <x v="786"/>
  </r>
  <r>
    <x v="842"/>
    <x v="345"/>
    <s v="Waiter"/>
    <x v="0"/>
    <n v="4202"/>
    <n v="1867"/>
    <x v="0"/>
    <x v="787"/>
  </r>
  <r>
    <x v="843"/>
    <x v="211"/>
    <s v="Barista"/>
    <x v="0"/>
    <n v="1278"/>
    <n v="1747"/>
    <x v="1"/>
    <x v="788"/>
  </r>
  <r>
    <x v="844"/>
    <x v="211"/>
    <s v="Manager"/>
    <x v="0"/>
    <n v="3409"/>
    <n v="2150"/>
    <x v="0"/>
    <x v="789"/>
  </r>
  <r>
    <x v="845"/>
    <x v="99"/>
    <s v="Waiter"/>
    <x v="0"/>
    <n v="2177"/>
    <n v="2305"/>
    <x v="1"/>
    <x v="790"/>
  </r>
  <r>
    <x v="846"/>
    <x v="182"/>
    <s v="Barista"/>
    <x v="1"/>
    <n v="3700"/>
    <n v="1922"/>
    <x v="0"/>
    <x v="791"/>
  </r>
  <r>
    <x v="847"/>
    <x v="7"/>
    <s v="Manager"/>
    <x v="2"/>
    <n v="3923"/>
    <n v="1380"/>
    <x v="0"/>
    <x v="792"/>
  </r>
  <r>
    <x v="848"/>
    <x v="13"/>
    <s v="Waiter"/>
    <x v="1"/>
    <n v="1773"/>
    <n v="3614"/>
    <x v="1"/>
    <x v="793"/>
  </r>
  <r>
    <x v="849"/>
    <x v="331"/>
    <s v="Waiter"/>
    <x v="2"/>
    <n v="3587"/>
    <n v="5934"/>
    <x v="1"/>
    <x v="794"/>
  </r>
  <r>
    <x v="850"/>
    <x v="346"/>
    <s v="Waiter"/>
    <x v="0"/>
    <n v="1576"/>
    <n v="1024"/>
    <x v="0"/>
    <x v="795"/>
  </r>
  <r>
    <x v="851"/>
    <x v="3"/>
    <s v="Manager"/>
    <x v="0"/>
    <n v="2723"/>
    <n v="5364"/>
    <x v="1"/>
    <x v="796"/>
  </r>
  <r>
    <x v="852"/>
    <x v="53"/>
    <s v="Waiter"/>
    <x v="1"/>
    <n v="3692"/>
    <n v="3896"/>
    <x v="1"/>
    <x v="797"/>
  </r>
  <r>
    <x v="853"/>
    <x v="21"/>
    <s v="Manager"/>
    <x v="3"/>
    <n v="4434"/>
    <n v="4888"/>
    <x v="1"/>
    <x v="798"/>
  </r>
  <r>
    <x v="854"/>
    <x v="347"/>
    <s v="Waiter"/>
    <x v="2"/>
    <n v="4791"/>
    <n v="3813"/>
    <x v="0"/>
    <x v="799"/>
  </r>
  <r>
    <x v="855"/>
    <x v="329"/>
    <s v="Manager"/>
    <x v="2"/>
    <n v="4288"/>
    <n v="4249"/>
    <x v="0"/>
    <x v="800"/>
  </r>
  <r>
    <x v="856"/>
    <x v="118"/>
    <s v="Barista"/>
    <x v="3"/>
    <n v="2839"/>
    <n v="3677"/>
    <x v="1"/>
    <x v="801"/>
  </r>
  <r>
    <x v="857"/>
    <x v="348"/>
    <s v="Manager"/>
    <x v="2"/>
    <n v="1373"/>
    <n v="5805"/>
    <x v="1"/>
    <x v="802"/>
  </r>
  <r>
    <x v="858"/>
    <x v="179"/>
    <s v="Waiter"/>
    <x v="3"/>
    <n v="4544"/>
    <n v="3563"/>
    <x v="0"/>
    <x v="803"/>
  </r>
  <r>
    <x v="859"/>
    <x v="258"/>
    <s v="Waiter"/>
    <x v="0"/>
    <n v="2473"/>
    <n v="3252"/>
    <x v="1"/>
    <x v="804"/>
  </r>
  <r>
    <x v="860"/>
    <x v="301"/>
    <s v="Manager"/>
    <x v="1"/>
    <n v="3990"/>
    <n v="3275"/>
    <x v="0"/>
    <x v="542"/>
  </r>
  <r>
    <x v="861"/>
    <x v="253"/>
    <s v="Barista"/>
    <x v="2"/>
    <n v="4981"/>
    <n v="5645"/>
    <x v="1"/>
    <x v="805"/>
  </r>
  <r>
    <x v="862"/>
    <x v="255"/>
    <s v="Barista"/>
    <x v="0"/>
    <n v="2904"/>
    <n v="1021"/>
    <x v="0"/>
    <x v="806"/>
  </r>
  <r>
    <x v="863"/>
    <x v="20"/>
    <s v="Manager"/>
    <x v="2"/>
    <n v="3890"/>
    <n v="3544"/>
    <x v="0"/>
    <x v="807"/>
  </r>
  <r>
    <x v="864"/>
    <x v="349"/>
    <s v="Barista"/>
    <x v="2"/>
    <n v="4132"/>
    <n v="1012"/>
    <x v="0"/>
    <x v="808"/>
  </r>
  <r>
    <x v="865"/>
    <x v="134"/>
    <s v="Barista"/>
    <x v="1"/>
    <n v="3215"/>
    <n v="3366"/>
    <x v="1"/>
    <x v="809"/>
  </r>
  <r>
    <x v="866"/>
    <x v="72"/>
    <s v="Manager"/>
    <x v="3"/>
    <n v="2451"/>
    <n v="5012"/>
    <x v="1"/>
    <x v="810"/>
  </r>
  <r>
    <x v="867"/>
    <x v="336"/>
    <s v="Manager"/>
    <x v="3"/>
    <n v="3132"/>
    <n v="4813"/>
    <x v="1"/>
    <x v="811"/>
  </r>
  <r>
    <x v="868"/>
    <x v="160"/>
    <s v="Barista"/>
    <x v="1"/>
    <n v="1423"/>
    <n v="2325"/>
    <x v="1"/>
    <x v="812"/>
  </r>
  <r>
    <x v="869"/>
    <x v="6"/>
    <s v="Barista"/>
    <x v="2"/>
    <n v="3792"/>
    <n v="2486"/>
    <x v="0"/>
    <x v="531"/>
  </r>
  <r>
    <x v="870"/>
    <x v="242"/>
    <s v="Waiter"/>
    <x v="3"/>
    <n v="1258"/>
    <n v="3584"/>
    <x v="1"/>
    <x v="813"/>
  </r>
  <r>
    <x v="871"/>
    <x v="350"/>
    <s v="Manager"/>
    <x v="3"/>
    <n v="1670"/>
    <n v="2120"/>
    <x v="1"/>
    <x v="814"/>
  </r>
  <r>
    <x v="872"/>
    <x v="186"/>
    <s v="Barista"/>
    <x v="3"/>
    <n v="3347"/>
    <n v="2479"/>
    <x v="0"/>
    <x v="815"/>
  </r>
  <r>
    <x v="873"/>
    <x v="176"/>
    <s v="Manager"/>
    <x v="3"/>
    <n v="4335"/>
    <n v="4376"/>
    <x v="1"/>
    <x v="648"/>
  </r>
  <r>
    <x v="874"/>
    <x v="247"/>
    <s v="Barista"/>
    <x v="3"/>
    <n v="1563"/>
    <n v="5102"/>
    <x v="1"/>
    <x v="816"/>
  </r>
  <r>
    <x v="875"/>
    <x v="351"/>
    <s v="Barista"/>
    <x v="0"/>
    <n v="1436"/>
    <n v="5291"/>
    <x v="1"/>
    <x v="817"/>
  </r>
  <r>
    <x v="876"/>
    <x v="40"/>
    <s v="Manager"/>
    <x v="2"/>
    <n v="2775"/>
    <n v="2822"/>
    <x v="1"/>
    <x v="818"/>
  </r>
  <r>
    <x v="877"/>
    <x v="68"/>
    <s v="Barista"/>
    <x v="0"/>
    <n v="1180"/>
    <n v="5168"/>
    <x v="1"/>
    <x v="819"/>
  </r>
  <r>
    <x v="878"/>
    <x v="265"/>
    <s v="Manager"/>
    <x v="2"/>
    <n v="4644"/>
    <n v="5316"/>
    <x v="1"/>
    <x v="820"/>
  </r>
  <r>
    <x v="879"/>
    <x v="214"/>
    <s v="Waiter"/>
    <x v="2"/>
    <n v="1063"/>
    <n v="3993"/>
    <x v="1"/>
    <x v="821"/>
  </r>
  <r>
    <x v="880"/>
    <x v="183"/>
    <s v="Manager"/>
    <x v="3"/>
    <n v="4277"/>
    <n v="4020"/>
    <x v="0"/>
    <x v="822"/>
  </r>
  <r>
    <x v="881"/>
    <x v="352"/>
    <s v="Manager"/>
    <x v="0"/>
    <n v="2315"/>
    <n v="1234"/>
    <x v="0"/>
    <x v="655"/>
  </r>
  <r>
    <x v="882"/>
    <x v="42"/>
    <s v="Waiter"/>
    <x v="2"/>
    <n v="3439"/>
    <n v="1949"/>
    <x v="0"/>
    <x v="823"/>
  </r>
  <r>
    <x v="883"/>
    <x v="184"/>
    <s v="Barista"/>
    <x v="2"/>
    <n v="2399"/>
    <n v="969"/>
    <x v="0"/>
    <x v="824"/>
  </r>
  <r>
    <x v="884"/>
    <x v="336"/>
    <s v="Waiter"/>
    <x v="2"/>
    <n v="3094"/>
    <n v="4329"/>
    <x v="1"/>
    <x v="148"/>
  </r>
  <r>
    <x v="885"/>
    <x v="333"/>
    <s v="Barista"/>
    <x v="3"/>
    <n v="2106"/>
    <n v="2682"/>
    <x v="1"/>
    <x v="825"/>
  </r>
  <r>
    <x v="886"/>
    <x v="182"/>
    <s v="Barista"/>
    <x v="2"/>
    <n v="1941"/>
    <n v="4070"/>
    <x v="1"/>
    <x v="826"/>
  </r>
  <r>
    <x v="887"/>
    <x v="317"/>
    <s v="Barista"/>
    <x v="2"/>
    <n v="4180"/>
    <n v="3869"/>
    <x v="0"/>
    <x v="827"/>
  </r>
  <r>
    <x v="888"/>
    <x v="262"/>
    <s v="Waiter"/>
    <x v="0"/>
    <n v="4197"/>
    <n v="2557"/>
    <x v="0"/>
    <x v="828"/>
  </r>
  <r>
    <x v="889"/>
    <x v="22"/>
    <s v="Barista"/>
    <x v="3"/>
    <n v="1083"/>
    <n v="3071"/>
    <x v="1"/>
    <x v="829"/>
  </r>
  <r>
    <x v="890"/>
    <x v="353"/>
    <s v="Manager"/>
    <x v="1"/>
    <n v="1143"/>
    <n v="854"/>
    <x v="0"/>
    <x v="830"/>
  </r>
  <r>
    <x v="891"/>
    <x v="293"/>
    <s v="Manager"/>
    <x v="0"/>
    <n v="4058"/>
    <n v="1829"/>
    <x v="0"/>
    <x v="454"/>
  </r>
  <r>
    <x v="892"/>
    <x v="309"/>
    <s v="Manager"/>
    <x v="0"/>
    <n v="4597"/>
    <n v="4217"/>
    <x v="0"/>
    <x v="831"/>
  </r>
  <r>
    <x v="893"/>
    <x v="47"/>
    <s v="Barista"/>
    <x v="3"/>
    <n v="3128"/>
    <n v="5640"/>
    <x v="1"/>
    <x v="832"/>
  </r>
  <r>
    <x v="894"/>
    <x v="164"/>
    <s v="Waiter"/>
    <x v="3"/>
    <n v="2051"/>
    <n v="5954"/>
    <x v="1"/>
    <x v="833"/>
  </r>
  <r>
    <x v="895"/>
    <x v="153"/>
    <s v="Waiter"/>
    <x v="2"/>
    <n v="2141"/>
    <n v="5009"/>
    <x v="1"/>
    <x v="834"/>
  </r>
  <r>
    <x v="896"/>
    <x v="133"/>
    <s v="Manager"/>
    <x v="2"/>
    <n v="1729"/>
    <n v="4515"/>
    <x v="1"/>
    <x v="835"/>
  </r>
  <r>
    <x v="897"/>
    <x v="179"/>
    <s v="Barista"/>
    <x v="3"/>
    <n v="3898"/>
    <n v="2828"/>
    <x v="0"/>
    <x v="836"/>
  </r>
  <r>
    <x v="898"/>
    <x v="111"/>
    <s v="Manager"/>
    <x v="1"/>
    <n v="2793"/>
    <n v="5672"/>
    <x v="1"/>
    <x v="837"/>
  </r>
  <r>
    <x v="899"/>
    <x v="285"/>
    <s v="Waiter"/>
    <x v="0"/>
    <n v="4014"/>
    <n v="2359"/>
    <x v="0"/>
    <x v="838"/>
  </r>
  <r>
    <x v="900"/>
    <x v="333"/>
    <s v="Waiter"/>
    <x v="3"/>
    <n v="1621"/>
    <n v="2836"/>
    <x v="1"/>
    <x v="839"/>
  </r>
  <r>
    <x v="901"/>
    <x v="354"/>
    <s v="Barista"/>
    <x v="0"/>
    <n v="2918"/>
    <n v="5083"/>
    <x v="1"/>
    <x v="483"/>
  </r>
  <r>
    <x v="902"/>
    <x v="206"/>
    <s v="Barista"/>
    <x v="2"/>
    <n v="4994"/>
    <n v="3757"/>
    <x v="0"/>
    <x v="840"/>
  </r>
  <r>
    <x v="903"/>
    <x v="355"/>
    <s v="Barista"/>
    <x v="3"/>
    <n v="3396"/>
    <n v="5024"/>
    <x v="1"/>
    <x v="841"/>
  </r>
  <r>
    <x v="904"/>
    <x v="356"/>
    <s v="Barista"/>
    <x v="1"/>
    <n v="4591"/>
    <n v="5213"/>
    <x v="1"/>
    <x v="842"/>
  </r>
  <r>
    <x v="905"/>
    <x v="2"/>
    <s v="Manager"/>
    <x v="2"/>
    <n v="4679"/>
    <n v="2859"/>
    <x v="0"/>
    <x v="843"/>
  </r>
  <r>
    <x v="906"/>
    <x v="280"/>
    <s v="Barista"/>
    <x v="1"/>
    <n v="3986"/>
    <n v="830"/>
    <x v="0"/>
    <x v="844"/>
  </r>
  <r>
    <x v="907"/>
    <x v="342"/>
    <s v="Waiter"/>
    <x v="0"/>
    <n v="3882"/>
    <n v="1997"/>
    <x v="0"/>
    <x v="845"/>
  </r>
  <r>
    <x v="908"/>
    <x v="314"/>
    <s v="Waiter"/>
    <x v="1"/>
    <n v="1182"/>
    <n v="4991"/>
    <x v="1"/>
    <x v="846"/>
  </r>
  <r>
    <x v="909"/>
    <x v="357"/>
    <s v="Manager"/>
    <x v="1"/>
    <n v="4921"/>
    <n v="3662"/>
    <x v="0"/>
    <x v="789"/>
  </r>
  <r>
    <x v="910"/>
    <x v="233"/>
    <s v="Barista"/>
    <x v="1"/>
    <n v="1938"/>
    <n v="2390"/>
    <x v="1"/>
    <x v="543"/>
  </r>
  <r>
    <x v="911"/>
    <x v="209"/>
    <s v="Barista"/>
    <x v="2"/>
    <n v="2953"/>
    <n v="1820"/>
    <x v="0"/>
    <x v="847"/>
  </r>
  <r>
    <x v="912"/>
    <x v="358"/>
    <s v="Barista"/>
    <x v="0"/>
    <n v="4389"/>
    <n v="2457"/>
    <x v="0"/>
    <x v="848"/>
  </r>
  <r>
    <x v="913"/>
    <x v="318"/>
    <s v="Barista"/>
    <x v="3"/>
    <n v="3602"/>
    <n v="2845"/>
    <x v="0"/>
    <x v="849"/>
  </r>
  <r>
    <x v="914"/>
    <x v="359"/>
    <s v="Manager"/>
    <x v="2"/>
    <n v="1806"/>
    <n v="4615"/>
    <x v="1"/>
    <x v="850"/>
  </r>
  <r>
    <x v="915"/>
    <x v="148"/>
    <s v="Manager"/>
    <x v="0"/>
    <n v="3241"/>
    <n v="5277"/>
    <x v="1"/>
    <x v="851"/>
  </r>
  <r>
    <x v="916"/>
    <x v="360"/>
    <s v="Waiter"/>
    <x v="1"/>
    <n v="4060"/>
    <n v="4481"/>
    <x v="1"/>
    <x v="852"/>
  </r>
  <r>
    <x v="917"/>
    <x v="339"/>
    <s v="Manager"/>
    <x v="0"/>
    <n v="3310"/>
    <n v="2344"/>
    <x v="0"/>
    <x v="853"/>
  </r>
  <r>
    <x v="918"/>
    <x v="77"/>
    <s v="Waiter"/>
    <x v="1"/>
    <n v="1086"/>
    <n v="3178"/>
    <x v="1"/>
    <x v="854"/>
  </r>
  <r>
    <x v="919"/>
    <x v="11"/>
    <s v="Manager"/>
    <x v="1"/>
    <n v="1929"/>
    <n v="1515"/>
    <x v="0"/>
    <x v="855"/>
  </r>
  <r>
    <x v="920"/>
    <x v="100"/>
    <s v="Waiter"/>
    <x v="2"/>
    <n v="4208"/>
    <n v="5288"/>
    <x v="1"/>
    <x v="856"/>
  </r>
  <r>
    <x v="921"/>
    <x v="137"/>
    <s v="Waiter"/>
    <x v="1"/>
    <n v="1903"/>
    <n v="1905"/>
    <x v="1"/>
    <x v="857"/>
  </r>
  <r>
    <x v="922"/>
    <x v="361"/>
    <s v="Barista"/>
    <x v="1"/>
    <n v="2160"/>
    <n v="3367"/>
    <x v="1"/>
    <x v="858"/>
  </r>
  <r>
    <x v="923"/>
    <x v="253"/>
    <s v="Waiter"/>
    <x v="3"/>
    <n v="4216"/>
    <n v="931"/>
    <x v="0"/>
    <x v="859"/>
  </r>
  <r>
    <x v="924"/>
    <x v="141"/>
    <s v="Barista"/>
    <x v="1"/>
    <n v="2339"/>
    <n v="3135"/>
    <x v="1"/>
    <x v="860"/>
  </r>
  <r>
    <x v="925"/>
    <x v="362"/>
    <s v="Barista"/>
    <x v="2"/>
    <n v="1308"/>
    <n v="3393"/>
    <x v="1"/>
    <x v="861"/>
  </r>
  <r>
    <x v="926"/>
    <x v="114"/>
    <s v="Manager"/>
    <x v="0"/>
    <n v="1495"/>
    <n v="1501"/>
    <x v="1"/>
    <x v="862"/>
  </r>
  <r>
    <x v="927"/>
    <x v="86"/>
    <s v="Manager"/>
    <x v="3"/>
    <n v="1885"/>
    <n v="4382"/>
    <x v="1"/>
    <x v="863"/>
  </r>
  <r>
    <x v="928"/>
    <x v="34"/>
    <s v="Waiter"/>
    <x v="0"/>
    <n v="4211"/>
    <n v="4355"/>
    <x v="1"/>
    <x v="864"/>
  </r>
  <r>
    <x v="929"/>
    <x v="285"/>
    <s v="Manager"/>
    <x v="2"/>
    <n v="2678"/>
    <n v="1435"/>
    <x v="0"/>
    <x v="865"/>
  </r>
  <r>
    <x v="930"/>
    <x v="277"/>
    <s v="Manager"/>
    <x v="1"/>
    <n v="4207"/>
    <n v="4562"/>
    <x v="1"/>
    <x v="866"/>
  </r>
  <r>
    <x v="931"/>
    <x v="309"/>
    <s v="Manager"/>
    <x v="2"/>
    <n v="4066"/>
    <n v="1772"/>
    <x v="0"/>
    <x v="867"/>
  </r>
  <r>
    <x v="932"/>
    <x v="190"/>
    <s v="Manager"/>
    <x v="0"/>
    <n v="2040"/>
    <n v="5534"/>
    <x v="1"/>
    <x v="868"/>
  </r>
  <r>
    <x v="933"/>
    <x v="152"/>
    <s v="Waiter"/>
    <x v="2"/>
    <n v="3150"/>
    <n v="3417"/>
    <x v="1"/>
    <x v="770"/>
  </r>
  <r>
    <x v="934"/>
    <x v="44"/>
    <s v="Waiter"/>
    <x v="0"/>
    <n v="2070"/>
    <n v="5103"/>
    <x v="1"/>
    <x v="869"/>
  </r>
  <r>
    <x v="935"/>
    <x v="114"/>
    <s v="Waiter"/>
    <x v="3"/>
    <n v="4551"/>
    <n v="4947"/>
    <x v="1"/>
    <x v="870"/>
  </r>
  <r>
    <x v="936"/>
    <x v="176"/>
    <s v="Waiter"/>
    <x v="3"/>
    <n v="4538"/>
    <n v="3085"/>
    <x v="0"/>
    <x v="871"/>
  </r>
  <r>
    <x v="937"/>
    <x v="332"/>
    <s v="Waiter"/>
    <x v="2"/>
    <n v="1784"/>
    <n v="1650"/>
    <x v="0"/>
    <x v="872"/>
  </r>
  <r>
    <x v="938"/>
    <x v="354"/>
    <s v="Waiter"/>
    <x v="0"/>
    <n v="3907"/>
    <n v="4414"/>
    <x v="1"/>
    <x v="873"/>
  </r>
  <r>
    <x v="939"/>
    <x v="62"/>
    <s v="Barista"/>
    <x v="2"/>
    <n v="4972"/>
    <n v="5511"/>
    <x v="1"/>
    <x v="874"/>
  </r>
  <r>
    <x v="940"/>
    <x v="50"/>
    <s v="Manager"/>
    <x v="3"/>
    <n v="1001"/>
    <n v="2329"/>
    <x v="1"/>
    <x v="875"/>
  </r>
  <r>
    <x v="941"/>
    <x v="242"/>
    <s v="Barista"/>
    <x v="0"/>
    <n v="4114"/>
    <n v="3948"/>
    <x v="0"/>
    <x v="876"/>
  </r>
  <r>
    <x v="942"/>
    <x v="63"/>
    <s v="Barista"/>
    <x v="3"/>
    <n v="2451"/>
    <n v="5127"/>
    <x v="1"/>
    <x v="877"/>
  </r>
  <r>
    <x v="943"/>
    <x v="7"/>
    <s v="Barista"/>
    <x v="3"/>
    <n v="3741"/>
    <n v="3632"/>
    <x v="0"/>
    <x v="878"/>
  </r>
  <r>
    <x v="944"/>
    <x v="222"/>
    <s v="Manager"/>
    <x v="0"/>
    <n v="1253"/>
    <n v="5854"/>
    <x v="1"/>
    <x v="879"/>
  </r>
  <r>
    <x v="945"/>
    <x v="363"/>
    <s v="Barista"/>
    <x v="3"/>
    <n v="2766"/>
    <n v="3573"/>
    <x v="1"/>
    <x v="632"/>
  </r>
  <r>
    <x v="946"/>
    <x v="6"/>
    <s v="Barista"/>
    <x v="0"/>
    <n v="1305"/>
    <n v="4018"/>
    <x v="1"/>
    <x v="880"/>
  </r>
  <r>
    <x v="947"/>
    <x v="288"/>
    <s v="Barista"/>
    <x v="0"/>
    <n v="2956"/>
    <n v="5699"/>
    <x v="1"/>
    <x v="881"/>
  </r>
  <r>
    <x v="948"/>
    <x v="333"/>
    <s v="Waiter"/>
    <x v="2"/>
    <n v="1503"/>
    <n v="5901"/>
    <x v="1"/>
    <x v="882"/>
  </r>
  <r>
    <x v="949"/>
    <x v="69"/>
    <s v="Manager"/>
    <x v="1"/>
    <n v="3168"/>
    <n v="3583"/>
    <x v="1"/>
    <x v="883"/>
  </r>
  <r>
    <x v="950"/>
    <x v="36"/>
    <s v="Waiter"/>
    <x v="2"/>
    <n v="3004"/>
    <n v="1593"/>
    <x v="0"/>
    <x v="884"/>
  </r>
  <r>
    <x v="951"/>
    <x v="241"/>
    <s v="Barista"/>
    <x v="1"/>
    <n v="2171"/>
    <n v="4597"/>
    <x v="1"/>
    <x v="885"/>
  </r>
  <r>
    <x v="952"/>
    <x v="185"/>
    <s v="Barista"/>
    <x v="0"/>
    <n v="2991"/>
    <n v="2185"/>
    <x v="0"/>
    <x v="886"/>
  </r>
  <r>
    <x v="953"/>
    <x v="305"/>
    <s v="Barista"/>
    <x v="2"/>
    <n v="1953"/>
    <n v="2689"/>
    <x v="1"/>
    <x v="887"/>
  </r>
  <r>
    <x v="954"/>
    <x v="37"/>
    <s v="Manager"/>
    <x v="1"/>
    <n v="3070"/>
    <n v="2442"/>
    <x v="0"/>
    <x v="888"/>
  </r>
  <r>
    <x v="955"/>
    <x v="207"/>
    <s v="Barista"/>
    <x v="3"/>
    <n v="3842"/>
    <n v="3404"/>
    <x v="0"/>
    <x v="889"/>
  </r>
  <r>
    <x v="956"/>
    <x v="77"/>
    <s v="Waiter"/>
    <x v="1"/>
    <n v="1123"/>
    <n v="2670"/>
    <x v="1"/>
    <x v="890"/>
  </r>
  <r>
    <x v="957"/>
    <x v="329"/>
    <s v="Barista"/>
    <x v="0"/>
    <n v="1690"/>
    <n v="1104"/>
    <x v="0"/>
    <x v="891"/>
  </r>
  <r>
    <x v="958"/>
    <x v="243"/>
    <s v="Manager"/>
    <x v="2"/>
    <n v="2524"/>
    <n v="3963"/>
    <x v="1"/>
    <x v="892"/>
  </r>
  <r>
    <x v="959"/>
    <x v="364"/>
    <s v="Waiter"/>
    <x v="1"/>
    <n v="1746"/>
    <n v="2263"/>
    <x v="1"/>
    <x v="893"/>
  </r>
  <r>
    <x v="960"/>
    <x v="306"/>
    <s v="Barista"/>
    <x v="0"/>
    <n v="4941"/>
    <n v="3117"/>
    <x v="0"/>
    <x v="234"/>
  </r>
  <r>
    <x v="961"/>
    <x v="4"/>
    <s v="Barista"/>
    <x v="0"/>
    <n v="4455"/>
    <n v="1504"/>
    <x v="0"/>
    <x v="894"/>
  </r>
  <r>
    <x v="962"/>
    <x v="69"/>
    <s v="Manager"/>
    <x v="2"/>
    <n v="2364"/>
    <n v="1233"/>
    <x v="0"/>
    <x v="895"/>
  </r>
  <r>
    <x v="963"/>
    <x v="133"/>
    <s v="Manager"/>
    <x v="0"/>
    <n v="1533"/>
    <n v="5848"/>
    <x v="1"/>
    <x v="896"/>
  </r>
  <r>
    <x v="964"/>
    <x v="319"/>
    <s v="Manager"/>
    <x v="0"/>
    <n v="2322"/>
    <n v="5606"/>
    <x v="1"/>
    <x v="897"/>
  </r>
  <r>
    <x v="965"/>
    <x v="338"/>
    <s v="Waiter"/>
    <x v="1"/>
    <n v="4312"/>
    <n v="5351"/>
    <x v="1"/>
    <x v="898"/>
  </r>
  <r>
    <x v="966"/>
    <x v="117"/>
    <s v="Waiter"/>
    <x v="1"/>
    <n v="2410"/>
    <n v="1146"/>
    <x v="0"/>
    <x v="899"/>
  </r>
  <r>
    <x v="967"/>
    <x v="144"/>
    <s v="Waiter"/>
    <x v="1"/>
    <n v="4296"/>
    <n v="5472"/>
    <x v="1"/>
    <x v="900"/>
  </r>
  <r>
    <x v="968"/>
    <x v="365"/>
    <s v="Manager"/>
    <x v="3"/>
    <n v="1578"/>
    <n v="4059"/>
    <x v="1"/>
    <x v="901"/>
  </r>
  <r>
    <x v="969"/>
    <x v="116"/>
    <s v="Waiter"/>
    <x v="0"/>
    <n v="1710"/>
    <n v="3598"/>
    <x v="1"/>
    <x v="902"/>
  </r>
  <r>
    <x v="970"/>
    <x v="340"/>
    <s v="Waiter"/>
    <x v="3"/>
    <n v="2083"/>
    <n v="3623"/>
    <x v="1"/>
    <x v="903"/>
  </r>
  <r>
    <x v="971"/>
    <x v="266"/>
    <s v="Manager"/>
    <x v="1"/>
    <n v="4358"/>
    <n v="3981"/>
    <x v="0"/>
    <x v="904"/>
  </r>
  <r>
    <x v="972"/>
    <x v="263"/>
    <s v="Barista"/>
    <x v="2"/>
    <n v="1992"/>
    <n v="5658"/>
    <x v="1"/>
    <x v="905"/>
  </r>
  <r>
    <x v="973"/>
    <x v="246"/>
    <s v="Barista"/>
    <x v="0"/>
    <n v="1810"/>
    <n v="3682"/>
    <x v="1"/>
    <x v="906"/>
  </r>
  <r>
    <x v="974"/>
    <x v="164"/>
    <s v="Barista"/>
    <x v="1"/>
    <n v="4938"/>
    <n v="876"/>
    <x v="0"/>
    <x v="907"/>
  </r>
  <r>
    <x v="975"/>
    <x v="221"/>
    <s v="Waiter"/>
    <x v="3"/>
    <n v="3191"/>
    <n v="3928"/>
    <x v="1"/>
    <x v="908"/>
  </r>
  <r>
    <x v="976"/>
    <x v="208"/>
    <s v="Barista"/>
    <x v="1"/>
    <n v="4214"/>
    <n v="2584"/>
    <x v="0"/>
    <x v="909"/>
  </r>
  <r>
    <x v="977"/>
    <x v="178"/>
    <s v="Waiter"/>
    <x v="3"/>
    <n v="3043"/>
    <n v="3647"/>
    <x v="1"/>
    <x v="910"/>
  </r>
  <r>
    <x v="978"/>
    <x v="20"/>
    <s v="Barista"/>
    <x v="0"/>
    <n v="3965"/>
    <n v="4919"/>
    <x v="1"/>
    <x v="911"/>
  </r>
  <r>
    <x v="979"/>
    <x v="22"/>
    <s v="Waiter"/>
    <x v="3"/>
    <n v="1399"/>
    <n v="2870"/>
    <x v="1"/>
    <x v="912"/>
  </r>
  <r>
    <x v="980"/>
    <x v="83"/>
    <s v="Manager"/>
    <x v="2"/>
    <n v="3719"/>
    <n v="864"/>
    <x v="0"/>
    <x v="913"/>
  </r>
  <r>
    <x v="981"/>
    <x v="117"/>
    <s v="Waiter"/>
    <x v="1"/>
    <n v="1032"/>
    <n v="4086"/>
    <x v="1"/>
    <x v="914"/>
  </r>
  <r>
    <x v="982"/>
    <x v="339"/>
    <s v="Waiter"/>
    <x v="1"/>
    <n v="4634"/>
    <n v="3853"/>
    <x v="0"/>
    <x v="915"/>
  </r>
  <r>
    <x v="983"/>
    <x v="150"/>
    <s v="Waiter"/>
    <x v="0"/>
    <n v="2073"/>
    <n v="998"/>
    <x v="0"/>
    <x v="916"/>
  </r>
  <r>
    <x v="984"/>
    <x v="236"/>
    <s v="Manager"/>
    <x v="0"/>
    <n v="2326"/>
    <n v="2591"/>
    <x v="1"/>
    <x v="917"/>
  </r>
  <r>
    <x v="985"/>
    <x v="306"/>
    <s v="Waiter"/>
    <x v="1"/>
    <n v="1592"/>
    <n v="1377"/>
    <x v="0"/>
    <x v="918"/>
  </r>
  <r>
    <x v="986"/>
    <x v="38"/>
    <s v="Barista"/>
    <x v="1"/>
    <n v="3325"/>
    <n v="3624"/>
    <x v="1"/>
    <x v="919"/>
  </r>
  <r>
    <x v="987"/>
    <x v="328"/>
    <s v="Manager"/>
    <x v="0"/>
    <n v="2253"/>
    <n v="1321"/>
    <x v="0"/>
    <x v="315"/>
  </r>
  <r>
    <x v="988"/>
    <x v="253"/>
    <s v="Waiter"/>
    <x v="1"/>
    <n v="4186"/>
    <n v="2969"/>
    <x v="0"/>
    <x v="920"/>
  </r>
  <r>
    <x v="989"/>
    <x v="140"/>
    <s v="Barista"/>
    <x v="3"/>
    <n v="3604"/>
    <n v="3328"/>
    <x v="0"/>
    <x v="433"/>
  </r>
  <r>
    <x v="990"/>
    <x v="362"/>
    <s v="Barista"/>
    <x v="0"/>
    <n v="3586"/>
    <n v="5528"/>
    <x v="1"/>
    <x v="921"/>
  </r>
  <r>
    <x v="991"/>
    <x v="320"/>
    <s v="Waiter"/>
    <x v="2"/>
    <n v="3191"/>
    <n v="4215"/>
    <x v="1"/>
    <x v="922"/>
  </r>
  <r>
    <x v="992"/>
    <x v="328"/>
    <s v="Barista"/>
    <x v="1"/>
    <n v="4443"/>
    <n v="2629"/>
    <x v="0"/>
    <x v="923"/>
  </r>
  <r>
    <x v="993"/>
    <x v="110"/>
    <s v="Barista"/>
    <x v="0"/>
    <n v="1586"/>
    <n v="2732"/>
    <x v="1"/>
    <x v="924"/>
  </r>
  <r>
    <x v="994"/>
    <x v="132"/>
    <s v="Waiter"/>
    <x v="1"/>
    <n v="3526"/>
    <n v="2179"/>
    <x v="0"/>
    <x v="925"/>
  </r>
  <r>
    <x v="995"/>
    <x v="253"/>
    <s v="Waiter"/>
    <x v="2"/>
    <n v="3497"/>
    <n v="1955"/>
    <x v="0"/>
    <x v="926"/>
  </r>
  <r>
    <x v="996"/>
    <x v="98"/>
    <s v="Barista"/>
    <x v="2"/>
    <n v="1072"/>
    <n v="3897"/>
    <x v="1"/>
    <x v="927"/>
  </r>
  <r>
    <x v="997"/>
    <x v="47"/>
    <s v="Barista"/>
    <x v="0"/>
    <n v="4950"/>
    <n v="3659"/>
    <x v="0"/>
    <x v="928"/>
  </r>
  <r>
    <x v="998"/>
    <x v="231"/>
    <s v="Manager"/>
    <x v="3"/>
    <n v="3584"/>
    <n v="4075"/>
    <x v="1"/>
    <x v="929"/>
  </r>
  <r>
    <x v="999"/>
    <x v="123"/>
    <s v="Barista"/>
    <x v="1"/>
    <n v="4668"/>
    <n v="4329"/>
    <x v="0"/>
    <x v="93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8">
  <r>
    <s v="S1001"/>
    <s v="C1034"/>
    <x v="0"/>
    <n v="5"/>
    <n v="2.74"/>
    <s v="Airport"/>
    <x v="0"/>
    <n v="13.7"/>
    <n v="35"/>
    <x v="0"/>
    <x v="0"/>
    <s v="F1965"/>
    <x v="0"/>
    <s v="Could be better"/>
    <x v="0"/>
  </r>
  <r>
    <s v="S1003"/>
    <s v="C1262"/>
    <x v="1"/>
    <n v="1"/>
    <n v="5.04"/>
    <s v="Suburbs"/>
    <x v="1"/>
    <n v="5.04"/>
    <n v="64"/>
    <x v="1"/>
    <x v="0"/>
    <s v="F1027"/>
    <x v="1"/>
    <s v="Could be better"/>
    <x v="1"/>
  </r>
  <r>
    <s v="S1005"/>
    <s v="C1027"/>
    <x v="2"/>
    <n v="5"/>
    <n v="3.66"/>
    <s v="Suburbs"/>
    <x v="2"/>
    <n v="18.3"/>
    <n v="59"/>
    <x v="1"/>
    <x v="1"/>
    <s v="F1879"/>
    <x v="1"/>
    <s v="Could be better"/>
    <x v="2"/>
  </r>
  <r>
    <s v="S1006"/>
    <s v="C1323"/>
    <x v="3"/>
    <n v="2"/>
    <n v="2.95"/>
    <s v="Airport"/>
    <x v="3"/>
    <n v="5.9"/>
    <n v="36"/>
    <x v="0"/>
    <x v="1"/>
    <s v="F1367"/>
    <x v="0"/>
    <s v="Great product!"/>
    <x v="1"/>
  </r>
  <r>
    <s v="S1007"/>
    <s v="C1720"/>
    <x v="2"/>
    <n v="2"/>
    <n v="4.79"/>
    <s v="Downtown"/>
    <x v="4"/>
    <n v="9.58"/>
    <n v="18"/>
    <x v="2"/>
    <x v="0"/>
    <s v="F1408"/>
    <x v="2"/>
    <s v="Could be better"/>
    <x v="3"/>
  </r>
  <r>
    <s v="S1008"/>
    <s v="C1929"/>
    <x v="2"/>
    <n v="4"/>
    <n v="2.85"/>
    <s v="Suburbs"/>
    <x v="5"/>
    <n v="11.4"/>
    <n v="35"/>
    <x v="0"/>
    <x v="0"/>
    <s v="F1512"/>
    <x v="1"/>
    <s v="Could be better"/>
    <x v="2"/>
  </r>
  <r>
    <s v="S1009"/>
    <s v="C1452"/>
    <x v="2"/>
    <n v="1"/>
    <n v="4.67"/>
    <s v="Suburbs"/>
    <x v="6"/>
    <n v="4.67"/>
    <n v="53"/>
    <x v="3"/>
    <x v="1"/>
    <s v="F1020"/>
    <x v="1"/>
    <s v="Could be better"/>
    <x v="2"/>
  </r>
  <r>
    <s v="S1010"/>
    <s v="C1585"/>
    <x v="3"/>
    <n v="1"/>
    <n v="5.65"/>
    <s v="Suburbs"/>
    <x v="7"/>
    <n v="5.65"/>
    <n v="65"/>
    <x v="1"/>
    <x v="0"/>
    <s v="F1055"/>
    <x v="0"/>
    <s v="Could be better"/>
    <x v="0"/>
  </r>
  <r>
    <s v="S1011"/>
    <s v="C1809"/>
    <x v="2"/>
    <n v="3"/>
    <n v="3.61"/>
    <s v="Downtown"/>
    <x v="8"/>
    <n v="10.83"/>
    <n v="24"/>
    <x v="2"/>
    <x v="0"/>
    <s v="F1476"/>
    <x v="0"/>
    <s v="Great product!"/>
    <x v="4"/>
  </r>
  <r>
    <s v="S1012"/>
    <s v="C1540"/>
    <x v="4"/>
    <n v="1"/>
    <n v="4.08"/>
    <s v="Downtown"/>
    <x v="9"/>
    <n v="4.08"/>
    <n v="56"/>
    <x v="3"/>
    <x v="0"/>
    <s v="F1360"/>
    <x v="2"/>
    <s v="Great product!"/>
    <x v="0"/>
  </r>
  <r>
    <s v="S1015"/>
    <s v="C1733"/>
    <x v="5"/>
    <n v="1"/>
    <n v="4.54"/>
    <s v="Uptown"/>
    <x v="10"/>
    <n v="4.54"/>
    <n v="35"/>
    <x v="0"/>
    <x v="1"/>
    <s v="F1419"/>
    <x v="0"/>
    <s v="Could be better"/>
    <x v="2"/>
  </r>
  <r>
    <s v="S1016"/>
    <s v="C1885"/>
    <x v="5"/>
    <n v="1"/>
    <n v="4.4800000000000004"/>
    <s v="Suburbs"/>
    <x v="11"/>
    <n v="4.4800000000000004"/>
    <n v="39"/>
    <x v="0"/>
    <x v="0"/>
    <s v="F1796"/>
    <x v="0"/>
    <s v="Could be better"/>
    <x v="1"/>
  </r>
  <r>
    <s v="S1017"/>
    <s v="C1979"/>
    <x v="3"/>
    <n v="3"/>
    <n v="3.78"/>
    <s v="Uptown"/>
    <x v="12"/>
    <n v="11.34"/>
    <n v="39"/>
    <x v="0"/>
    <x v="0"/>
    <s v="F1244"/>
    <x v="2"/>
    <s v="Could be better"/>
    <x v="1"/>
  </r>
  <r>
    <s v="S1018"/>
    <s v="C1993"/>
    <x v="2"/>
    <n v="2"/>
    <n v="3.61"/>
    <s v="Airport"/>
    <x v="13"/>
    <n v="7.22"/>
    <n v="27"/>
    <x v="2"/>
    <x v="1"/>
    <s v="F1582"/>
    <x v="1"/>
    <s v="Great product!"/>
    <x v="3"/>
  </r>
  <r>
    <s v="S1019"/>
    <s v="C1744"/>
    <x v="3"/>
    <n v="4"/>
    <n v="4"/>
    <s v="Suburbs"/>
    <x v="14"/>
    <n v="16"/>
    <n v="47"/>
    <x v="3"/>
    <x v="0"/>
    <s v="F1133"/>
    <x v="0"/>
    <s v="Could be better"/>
    <x v="4"/>
  </r>
  <r>
    <s v="S1021"/>
    <s v="C1672"/>
    <x v="4"/>
    <n v="1"/>
    <n v="3.36"/>
    <s v="Downtown"/>
    <x v="15"/>
    <n v="3.36"/>
    <n v="28"/>
    <x v="2"/>
    <x v="1"/>
    <s v="F1150"/>
    <x v="1"/>
    <s v="Could be better"/>
    <x v="2"/>
  </r>
  <r>
    <s v="S1022"/>
    <s v="C1745"/>
    <x v="1"/>
    <n v="5"/>
    <n v="3.28"/>
    <s v="Downtown"/>
    <x v="16"/>
    <n v="16.399999999999999"/>
    <n v="26"/>
    <x v="2"/>
    <x v="1"/>
    <s v="F1506"/>
    <x v="0"/>
    <s v="Great product!"/>
    <x v="0"/>
  </r>
  <r>
    <s v="S1023"/>
    <s v="C1562"/>
    <x v="0"/>
    <n v="1"/>
    <n v="5.09"/>
    <s v="Uptown"/>
    <x v="17"/>
    <n v="5.09"/>
    <n v="60"/>
    <x v="1"/>
    <x v="1"/>
    <s v="F1445"/>
    <x v="1"/>
    <s v="Great product!"/>
    <x v="4"/>
  </r>
  <r>
    <s v="S1024"/>
    <s v="C1860"/>
    <x v="5"/>
    <n v="3"/>
    <n v="4.03"/>
    <s v="Downtown"/>
    <x v="18"/>
    <n v="12.09"/>
    <n v="47"/>
    <x v="3"/>
    <x v="0"/>
    <s v="F1152"/>
    <x v="2"/>
    <s v="Could be better"/>
    <x v="3"/>
  </r>
  <r>
    <s v="S1025"/>
    <s v="C1260"/>
    <x v="0"/>
    <n v="5"/>
    <n v="5.44"/>
    <s v="Suburbs"/>
    <x v="19"/>
    <n v="27.2"/>
    <n v="52"/>
    <x v="3"/>
    <x v="1"/>
    <s v="F1550"/>
    <x v="1"/>
    <s v="Could be better"/>
    <x v="4"/>
  </r>
  <r>
    <s v="S1026"/>
    <s v="C1492"/>
    <x v="1"/>
    <n v="5"/>
    <n v="2.97"/>
    <s v="Suburbs"/>
    <x v="20"/>
    <n v="14.85"/>
    <n v="39"/>
    <x v="0"/>
    <x v="1"/>
    <s v="F1141"/>
    <x v="1"/>
    <s v="Could be better"/>
    <x v="4"/>
  </r>
  <r>
    <s v="S1027"/>
    <s v="C1270"/>
    <x v="5"/>
    <n v="4"/>
    <n v="5.07"/>
    <s v="Airport"/>
    <x v="21"/>
    <n v="20.28"/>
    <n v="24"/>
    <x v="2"/>
    <x v="1"/>
    <s v="F1096"/>
    <x v="2"/>
    <s v="Could be better"/>
    <x v="4"/>
  </r>
  <r>
    <s v="S1029"/>
    <s v="C1417"/>
    <x v="0"/>
    <n v="4"/>
    <n v="4.12"/>
    <s v="Downtown"/>
    <x v="22"/>
    <n v="16.48"/>
    <n v="24"/>
    <x v="2"/>
    <x v="1"/>
    <s v="F1639"/>
    <x v="1"/>
    <s v="Could be better"/>
    <x v="4"/>
  </r>
  <r>
    <s v="S1030"/>
    <s v="C1680"/>
    <x v="3"/>
    <n v="2"/>
    <n v="3.76"/>
    <s v="Suburbs"/>
    <x v="23"/>
    <n v="7.52"/>
    <n v="51"/>
    <x v="3"/>
    <x v="0"/>
    <s v="F1363"/>
    <x v="1"/>
    <s v="Could be better"/>
    <x v="0"/>
  </r>
  <r>
    <s v="S1031"/>
    <s v="C1581"/>
    <x v="4"/>
    <n v="5"/>
    <n v="3.57"/>
    <s v="Suburbs"/>
    <x v="24"/>
    <n v="17.850000000000001"/>
    <n v="44"/>
    <x v="3"/>
    <x v="0"/>
    <s v="F1495"/>
    <x v="2"/>
    <s v="Could be better"/>
    <x v="0"/>
  </r>
  <r>
    <s v="S1035"/>
    <s v="C1535"/>
    <x v="5"/>
    <n v="1"/>
    <n v="5.45"/>
    <s v="Suburbs"/>
    <x v="25"/>
    <n v="5.45"/>
    <n v="45"/>
    <x v="3"/>
    <x v="1"/>
    <s v="F1722"/>
    <x v="1"/>
    <s v="Could be better"/>
    <x v="4"/>
  </r>
  <r>
    <s v="S1036"/>
    <s v="C1470"/>
    <x v="4"/>
    <n v="3"/>
    <n v="5.51"/>
    <s v="Uptown"/>
    <x v="26"/>
    <n v="16.53"/>
    <n v="37"/>
    <x v="0"/>
    <x v="1"/>
    <s v="F1237"/>
    <x v="0"/>
    <s v="Great product!"/>
    <x v="0"/>
  </r>
  <r>
    <s v="S1037"/>
    <s v="C1625"/>
    <x v="2"/>
    <n v="2"/>
    <n v="2.99"/>
    <s v="Uptown"/>
    <x v="27"/>
    <n v="5.98"/>
    <n v="19"/>
    <x v="2"/>
    <x v="1"/>
    <s v="F1978"/>
    <x v="1"/>
    <s v="Could be better"/>
    <x v="0"/>
  </r>
  <r>
    <s v="S1038"/>
    <s v="C1267"/>
    <x v="5"/>
    <n v="2"/>
    <n v="4.3899999999999997"/>
    <s v="Suburbs"/>
    <x v="28"/>
    <n v="8.7799999999999994"/>
    <n v="48"/>
    <x v="3"/>
    <x v="0"/>
    <s v="F1572"/>
    <x v="0"/>
    <s v="Great product!"/>
    <x v="0"/>
  </r>
  <r>
    <s v="S1040"/>
    <s v="C1263"/>
    <x v="5"/>
    <n v="5"/>
    <n v="5.6"/>
    <s v="Uptown"/>
    <x v="29"/>
    <n v="28"/>
    <n v="54"/>
    <x v="3"/>
    <x v="0"/>
    <s v="F1313"/>
    <x v="1"/>
    <s v="Could be better"/>
    <x v="3"/>
  </r>
  <r>
    <s v="S1042"/>
    <s v="C1430"/>
    <x v="5"/>
    <n v="3"/>
    <n v="2.76"/>
    <s v="Suburbs"/>
    <x v="30"/>
    <n v="8.2799999999999994"/>
    <n v="39"/>
    <x v="0"/>
    <x v="1"/>
    <s v="F1053"/>
    <x v="0"/>
    <s v="Could be better"/>
    <x v="2"/>
  </r>
  <r>
    <s v="S1044"/>
    <s v="C1239"/>
    <x v="3"/>
    <n v="3"/>
    <n v="4.28"/>
    <s v="Suburbs"/>
    <x v="31"/>
    <n v="12.84"/>
    <n v="55"/>
    <x v="3"/>
    <x v="1"/>
    <s v="F1404"/>
    <x v="1"/>
    <s v="Great product!"/>
    <x v="3"/>
  </r>
  <r>
    <s v="S1045"/>
    <s v="C1967"/>
    <x v="5"/>
    <n v="2"/>
    <n v="2.61"/>
    <s v="Uptown"/>
    <x v="32"/>
    <n v="5.22"/>
    <n v="36"/>
    <x v="0"/>
    <x v="0"/>
    <s v="F1271"/>
    <x v="0"/>
    <s v="Could be better"/>
    <x v="3"/>
  </r>
  <r>
    <s v="S1046"/>
    <s v="C1198"/>
    <x v="1"/>
    <n v="1"/>
    <n v="4.54"/>
    <s v="Downtown"/>
    <x v="33"/>
    <n v="4.54"/>
    <n v="37"/>
    <x v="0"/>
    <x v="1"/>
    <s v="F1706"/>
    <x v="0"/>
    <s v="Could be better"/>
    <x v="4"/>
  </r>
  <r>
    <s v="S1047"/>
    <s v="C1324"/>
    <x v="0"/>
    <n v="1"/>
    <n v="3.92"/>
    <s v="Airport"/>
    <x v="34"/>
    <n v="3.92"/>
    <n v="45"/>
    <x v="3"/>
    <x v="0"/>
    <s v="F1800"/>
    <x v="0"/>
    <s v="Great product!"/>
    <x v="2"/>
  </r>
  <r>
    <s v="S1048"/>
    <s v="C1317"/>
    <x v="1"/>
    <n v="4"/>
    <n v="4.57"/>
    <s v="Suburbs"/>
    <x v="35"/>
    <n v="18.28"/>
    <n v="28"/>
    <x v="2"/>
    <x v="1"/>
    <s v="F1151"/>
    <x v="0"/>
    <s v="Could be better"/>
    <x v="4"/>
  </r>
  <r>
    <s v="S1049"/>
    <s v="C1245"/>
    <x v="0"/>
    <n v="5"/>
    <n v="5.67"/>
    <s v="Suburbs"/>
    <x v="36"/>
    <n v="28.35"/>
    <n v="22"/>
    <x v="2"/>
    <x v="0"/>
    <s v="F1080"/>
    <x v="2"/>
    <s v="Could be better"/>
    <x v="2"/>
  </r>
  <r>
    <s v="S1050"/>
    <s v="C1089"/>
    <x v="3"/>
    <n v="5"/>
    <n v="4.43"/>
    <s v="Airport"/>
    <x v="37"/>
    <n v="22.15"/>
    <n v="22"/>
    <x v="2"/>
    <x v="0"/>
    <s v="F1662"/>
    <x v="2"/>
    <s v="Could be better"/>
    <x v="2"/>
  </r>
  <r>
    <s v="S1051"/>
    <s v="C1584"/>
    <x v="0"/>
    <n v="4"/>
    <n v="4.4000000000000004"/>
    <s v="Airport"/>
    <x v="38"/>
    <n v="17.600000000000001"/>
    <n v="61"/>
    <x v="1"/>
    <x v="0"/>
    <s v="F1641"/>
    <x v="2"/>
    <s v="Could be better"/>
    <x v="3"/>
  </r>
  <r>
    <s v="S1052"/>
    <s v="C1256"/>
    <x v="0"/>
    <n v="2"/>
    <n v="6"/>
    <s v="Suburbs"/>
    <x v="39"/>
    <n v="12"/>
    <n v="35"/>
    <x v="0"/>
    <x v="1"/>
    <s v="F1460"/>
    <x v="2"/>
    <s v="Could be better"/>
    <x v="2"/>
  </r>
  <r>
    <s v="S1054"/>
    <s v="C1353"/>
    <x v="3"/>
    <n v="3"/>
    <n v="5.21"/>
    <s v="Suburbs"/>
    <x v="40"/>
    <n v="15.63"/>
    <n v="22"/>
    <x v="2"/>
    <x v="1"/>
    <s v="F1422"/>
    <x v="2"/>
    <s v="Great product!"/>
    <x v="0"/>
  </r>
  <r>
    <s v="S1055"/>
    <s v="C1687"/>
    <x v="0"/>
    <n v="1"/>
    <n v="3.78"/>
    <s v="Airport"/>
    <x v="41"/>
    <n v="3.78"/>
    <n v="63"/>
    <x v="1"/>
    <x v="0"/>
    <s v="F1188"/>
    <x v="2"/>
    <s v="Could be better"/>
    <x v="4"/>
  </r>
  <r>
    <s v="S1056"/>
    <s v="C1253"/>
    <x v="3"/>
    <n v="4"/>
    <n v="3.28"/>
    <s v="Uptown"/>
    <x v="42"/>
    <n v="13.12"/>
    <n v="22"/>
    <x v="2"/>
    <x v="1"/>
    <s v="F1349"/>
    <x v="1"/>
    <s v="Could be better"/>
    <x v="0"/>
  </r>
  <r>
    <s v="S1057"/>
    <s v="C1341"/>
    <x v="4"/>
    <n v="1"/>
    <n v="5.2"/>
    <s v="Downtown"/>
    <x v="43"/>
    <n v="5.2"/>
    <n v="38"/>
    <x v="0"/>
    <x v="0"/>
    <s v="F1310"/>
    <x v="0"/>
    <s v="Could be better"/>
    <x v="2"/>
  </r>
  <r>
    <s v="S1058"/>
    <s v="C1786"/>
    <x v="3"/>
    <n v="3"/>
    <n v="5.07"/>
    <s v="Suburbs"/>
    <x v="44"/>
    <n v="15.21"/>
    <n v="30"/>
    <x v="2"/>
    <x v="0"/>
    <s v="F1250"/>
    <x v="1"/>
    <s v="Could be better"/>
    <x v="4"/>
  </r>
  <r>
    <s v="S1060"/>
    <s v="C1968"/>
    <x v="2"/>
    <n v="4"/>
    <n v="4.13"/>
    <s v="Uptown"/>
    <x v="45"/>
    <n v="16.52"/>
    <n v="62"/>
    <x v="1"/>
    <x v="1"/>
    <s v="F1170"/>
    <x v="0"/>
    <s v="Could be better"/>
    <x v="1"/>
  </r>
  <r>
    <s v="S1061"/>
    <s v="C1506"/>
    <x v="4"/>
    <n v="2"/>
    <n v="4.29"/>
    <s v="Uptown"/>
    <x v="46"/>
    <n v="8.58"/>
    <n v="47"/>
    <x v="3"/>
    <x v="0"/>
    <s v="F1022"/>
    <x v="0"/>
    <s v="Great product!"/>
    <x v="3"/>
  </r>
  <r>
    <s v="S1062"/>
    <s v="C1474"/>
    <x v="2"/>
    <n v="1"/>
    <n v="3.89"/>
    <s v="Downtown"/>
    <x v="47"/>
    <n v="3.89"/>
    <n v="31"/>
    <x v="0"/>
    <x v="0"/>
    <s v="F1804"/>
    <x v="0"/>
    <s v="Could be better"/>
    <x v="1"/>
  </r>
  <r>
    <s v="S1066"/>
    <s v="C1816"/>
    <x v="5"/>
    <n v="3"/>
    <n v="5.32"/>
    <s v="Airport"/>
    <x v="48"/>
    <n v="15.96"/>
    <n v="43"/>
    <x v="0"/>
    <x v="1"/>
    <s v="F1167"/>
    <x v="2"/>
    <s v="Could be better"/>
    <x v="1"/>
  </r>
  <r>
    <s v="S1067"/>
    <s v="C1263"/>
    <x v="5"/>
    <n v="1"/>
    <n v="4.6500000000000004"/>
    <s v="Suburbs"/>
    <x v="49"/>
    <n v="4.6500000000000004"/>
    <n v="54"/>
    <x v="3"/>
    <x v="0"/>
    <s v="F1313"/>
    <x v="1"/>
    <s v="Could be better"/>
    <x v="3"/>
  </r>
  <r>
    <s v="S1068"/>
    <s v="C1842"/>
    <x v="4"/>
    <n v="4"/>
    <n v="3.08"/>
    <s v="Uptown"/>
    <x v="50"/>
    <n v="12.32"/>
    <n v="44"/>
    <x v="3"/>
    <x v="0"/>
    <s v="F1015"/>
    <x v="0"/>
    <s v="Could be better"/>
    <x v="3"/>
  </r>
  <r>
    <s v="S1069"/>
    <s v="C1455"/>
    <x v="5"/>
    <n v="1"/>
    <n v="4.3"/>
    <s v="Downtown"/>
    <x v="51"/>
    <n v="4.3"/>
    <n v="53"/>
    <x v="3"/>
    <x v="1"/>
    <s v="F1136"/>
    <x v="2"/>
    <s v="Could be better"/>
    <x v="4"/>
  </r>
  <r>
    <s v="S1071"/>
    <s v="C1057"/>
    <x v="4"/>
    <n v="4"/>
    <n v="3.13"/>
    <s v="Downtown"/>
    <x v="52"/>
    <n v="12.52"/>
    <n v="42"/>
    <x v="0"/>
    <x v="0"/>
    <s v="F1714"/>
    <x v="2"/>
    <s v="Could be better"/>
    <x v="4"/>
  </r>
  <r>
    <s v="S1073"/>
    <s v="C1700"/>
    <x v="3"/>
    <n v="4"/>
    <n v="4.8099999999999996"/>
    <s v="Uptown"/>
    <x v="53"/>
    <n v="19.239999999999998"/>
    <n v="27"/>
    <x v="2"/>
    <x v="1"/>
    <s v="F1201"/>
    <x v="2"/>
    <s v="Could be better"/>
    <x v="0"/>
  </r>
  <r>
    <s v="S1074"/>
    <s v="C1210"/>
    <x v="3"/>
    <n v="3"/>
    <n v="5.89"/>
    <s v="Airport"/>
    <x v="54"/>
    <n v="17.670000000000002"/>
    <n v="26"/>
    <x v="2"/>
    <x v="1"/>
    <s v="F1716"/>
    <x v="0"/>
    <s v="Could be better"/>
    <x v="4"/>
  </r>
  <r>
    <s v="S1075"/>
    <s v="C1690"/>
    <x v="5"/>
    <n v="1"/>
    <n v="5.08"/>
    <s v="Airport"/>
    <x v="55"/>
    <n v="5.08"/>
    <n v="35"/>
    <x v="0"/>
    <x v="0"/>
    <s v="F1361"/>
    <x v="0"/>
    <s v="Could be better"/>
    <x v="1"/>
  </r>
  <r>
    <s v="S1076"/>
    <s v="C1484"/>
    <x v="5"/>
    <n v="5"/>
    <n v="4.1900000000000004"/>
    <s v="Downtown"/>
    <x v="56"/>
    <n v="20.95"/>
    <n v="27"/>
    <x v="2"/>
    <x v="1"/>
    <s v="F1105"/>
    <x v="1"/>
    <s v="Could be better"/>
    <x v="3"/>
  </r>
  <r>
    <s v="S1077"/>
    <s v="C1316"/>
    <x v="0"/>
    <n v="4"/>
    <n v="3.76"/>
    <s v="Uptown"/>
    <x v="57"/>
    <n v="15.04"/>
    <n v="21"/>
    <x v="2"/>
    <x v="1"/>
    <s v="F1206"/>
    <x v="1"/>
    <s v="Could be better"/>
    <x v="3"/>
  </r>
  <r>
    <s v="S1082"/>
    <s v="C1929"/>
    <x v="2"/>
    <n v="2"/>
    <n v="2.65"/>
    <s v="Uptown"/>
    <x v="58"/>
    <n v="5.3"/>
    <n v="35"/>
    <x v="0"/>
    <x v="0"/>
    <s v="F1512"/>
    <x v="1"/>
    <s v="Could be better"/>
    <x v="2"/>
  </r>
  <r>
    <s v="S1083"/>
    <s v="C1449"/>
    <x v="5"/>
    <n v="4"/>
    <n v="3.22"/>
    <s v="Suburbs"/>
    <x v="59"/>
    <n v="12.88"/>
    <n v="28"/>
    <x v="2"/>
    <x v="1"/>
    <s v="F1699"/>
    <x v="2"/>
    <s v="Could be better"/>
    <x v="2"/>
  </r>
  <r>
    <s v="S1088"/>
    <s v="C1891"/>
    <x v="4"/>
    <n v="3"/>
    <n v="2.66"/>
    <s v="Downtown"/>
    <x v="60"/>
    <n v="7.98"/>
    <n v="18"/>
    <x v="2"/>
    <x v="1"/>
    <s v="F1713"/>
    <x v="2"/>
    <s v="Could be better"/>
    <x v="2"/>
  </r>
  <r>
    <s v="S1090"/>
    <s v="C1478"/>
    <x v="3"/>
    <n v="3"/>
    <n v="3.63"/>
    <s v="Downtown"/>
    <x v="61"/>
    <n v="10.89"/>
    <n v="24"/>
    <x v="2"/>
    <x v="0"/>
    <s v="F1090"/>
    <x v="1"/>
    <s v="Great product!"/>
    <x v="4"/>
  </r>
  <r>
    <s v="S1091"/>
    <s v="C1238"/>
    <x v="0"/>
    <n v="5"/>
    <n v="4.96"/>
    <s v="Downtown"/>
    <x v="62"/>
    <n v="24.8"/>
    <n v="19"/>
    <x v="2"/>
    <x v="0"/>
    <s v="F1441"/>
    <x v="0"/>
    <s v="Could be better"/>
    <x v="3"/>
  </r>
  <r>
    <s v="S1093"/>
    <s v="C1079"/>
    <x v="0"/>
    <n v="2"/>
    <n v="5.4"/>
    <s v="Downtown"/>
    <x v="63"/>
    <n v="10.8"/>
    <n v="41"/>
    <x v="0"/>
    <x v="1"/>
    <s v="F1284"/>
    <x v="0"/>
    <s v="Great product!"/>
    <x v="4"/>
  </r>
  <r>
    <s v="S1095"/>
    <s v="C1875"/>
    <x v="4"/>
    <n v="1"/>
    <n v="3.42"/>
    <s v="Suburbs"/>
    <x v="64"/>
    <n v="3.42"/>
    <n v="42"/>
    <x v="0"/>
    <x v="1"/>
    <s v="F1076"/>
    <x v="2"/>
    <s v="Great product!"/>
    <x v="0"/>
  </r>
  <r>
    <s v="S1096"/>
    <s v="C1163"/>
    <x v="1"/>
    <n v="3"/>
    <n v="4.41"/>
    <s v="Airport"/>
    <x v="65"/>
    <n v="13.23"/>
    <n v="52"/>
    <x v="3"/>
    <x v="0"/>
    <s v="F1229"/>
    <x v="1"/>
    <s v="Great product!"/>
    <x v="3"/>
  </r>
  <r>
    <s v="S1097"/>
    <s v="C1492"/>
    <x v="1"/>
    <n v="5"/>
    <n v="3.11"/>
    <s v="Airport"/>
    <x v="66"/>
    <n v="15.55"/>
    <n v="39"/>
    <x v="0"/>
    <x v="1"/>
    <s v="F1141"/>
    <x v="1"/>
    <s v="Could be better"/>
    <x v="4"/>
  </r>
  <r>
    <s v="S1098"/>
    <s v="C1057"/>
    <x v="4"/>
    <n v="4"/>
    <n v="4.79"/>
    <s v="Suburbs"/>
    <x v="67"/>
    <n v="19.16"/>
    <n v="42"/>
    <x v="0"/>
    <x v="0"/>
    <s v="F1714"/>
    <x v="2"/>
    <s v="Could be better"/>
    <x v="4"/>
  </r>
  <r>
    <s v="S1100"/>
    <s v="C1414"/>
    <x v="0"/>
    <n v="2"/>
    <n v="4.79"/>
    <s v="Downtown"/>
    <x v="68"/>
    <n v="9.58"/>
    <n v="53"/>
    <x v="3"/>
    <x v="1"/>
    <s v="F1120"/>
    <x v="2"/>
    <s v="Could be better"/>
    <x v="4"/>
  </r>
  <r>
    <s v="S1102"/>
    <s v="C1504"/>
    <x v="3"/>
    <n v="1"/>
    <n v="4.3099999999999996"/>
    <s v="Downtown"/>
    <x v="69"/>
    <n v="4.3099999999999996"/>
    <n v="32"/>
    <x v="0"/>
    <x v="1"/>
    <s v="F1531"/>
    <x v="2"/>
    <s v="Could be better"/>
    <x v="1"/>
  </r>
  <r>
    <s v="S1104"/>
    <s v="C1440"/>
    <x v="2"/>
    <n v="5"/>
    <n v="5.68"/>
    <s v="Uptown"/>
    <x v="70"/>
    <n v="28.4"/>
    <n v="58"/>
    <x v="1"/>
    <x v="0"/>
    <s v="F1183"/>
    <x v="1"/>
    <s v="Great product!"/>
    <x v="1"/>
  </r>
  <r>
    <s v="S1106"/>
    <s v="C1933"/>
    <x v="1"/>
    <n v="5"/>
    <n v="3.74"/>
    <s v="Uptown"/>
    <x v="71"/>
    <n v="18.7"/>
    <n v="25"/>
    <x v="2"/>
    <x v="0"/>
    <s v="F1436"/>
    <x v="1"/>
    <s v="Could be better"/>
    <x v="1"/>
  </r>
  <r>
    <s v="S1108"/>
    <s v="C1307"/>
    <x v="5"/>
    <n v="5"/>
    <n v="4.2"/>
    <s v="Suburbs"/>
    <x v="72"/>
    <n v="21"/>
    <n v="18"/>
    <x v="2"/>
    <x v="0"/>
    <s v="F1209"/>
    <x v="2"/>
    <s v="Could be better"/>
    <x v="3"/>
  </r>
  <r>
    <s v="S1110"/>
    <s v="C1805"/>
    <x v="5"/>
    <n v="4"/>
    <n v="4.6100000000000003"/>
    <s v="Uptown"/>
    <x v="73"/>
    <n v="18.440000000000001"/>
    <n v="63"/>
    <x v="1"/>
    <x v="0"/>
    <s v="F1498"/>
    <x v="0"/>
    <s v="Could be better"/>
    <x v="3"/>
  </r>
  <r>
    <s v="S1114"/>
    <s v="C1024"/>
    <x v="1"/>
    <n v="1"/>
    <n v="2.77"/>
    <s v="Suburbs"/>
    <x v="74"/>
    <n v="2.77"/>
    <n v="53"/>
    <x v="3"/>
    <x v="0"/>
    <s v="F1830"/>
    <x v="1"/>
    <s v="Could be better"/>
    <x v="1"/>
  </r>
  <r>
    <s v="S1115"/>
    <s v="C1124"/>
    <x v="5"/>
    <n v="5"/>
    <n v="4.75"/>
    <s v="Suburbs"/>
    <x v="75"/>
    <n v="23.75"/>
    <n v="34"/>
    <x v="0"/>
    <x v="1"/>
    <s v="F1595"/>
    <x v="0"/>
    <s v="Great product!"/>
    <x v="3"/>
  </r>
  <r>
    <s v="S1116"/>
    <s v="C1753"/>
    <x v="2"/>
    <n v="5"/>
    <n v="3.24"/>
    <s v="Suburbs"/>
    <x v="76"/>
    <n v="16.2"/>
    <n v="19"/>
    <x v="2"/>
    <x v="0"/>
    <s v="F1423"/>
    <x v="1"/>
    <s v="Great product!"/>
    <x v="4"/>
  </r>
  <r>
    <s v="S1117"/>
    <s v="C1674"/>
    <x v="4"/>
    <n v="5"/>
    <n v="3.15"/>
    <s v="Suburbs"/>
    <x v="77"/>
    <n v="15.75"/>
    <n v="48"/>
    <x v="3"/>
    <x v="1"/>
    <s v="F1540"/>
    <x v="1"/>
    <s v="Could be better"/>
    <x v="1"/>
  </r>
  <r>
    <s v="S1118"/>
    <s v="C1987"/>
    <x v="3"/>
    <n v="5"/>
    <n v="3.77"/>
    <s v="Uptown"/>
    <x v="78"/>
    <n v="18.850000000000001"/>
    <n v="49"/>
    <x v="3"/>
    <x v="1"/>
    <s v="F1655"/>
    <x v="2"/>
    <s v="Could be better"/>
    <x v="2"/>
  </r>
  <r>
    <s v="S1119"/>
    <s v="C1982"/>
    <x v="3"/>
    <n v="5"/>
    <n v="5.01"/>
    <s v="Uptown"/>
    <x v="79"/>
    <n v="25.05"/>
    <n v="34"/>
    <x v="0"/>
    <x v="1"/>
    <s v="F1226"/>
    <x v="2"/>
    <s v="Could be better"/>
    <x v="4"/>
  </r>
  <r>
    <s v="S1122"/>
    <s v="C1534"/>
    <x v="2"/>
    <n v="4"/>
    <n v="5.34"/>
    <s v="Downtown"/>
    <x v="80"/>
    <n v="21.36"/>
    <n v="56"/>
    <x v="3"/>
    <x v="0"/>
    <s v="F1810"/>
    <x v="0"/>
    <s v="Could be better"/>
    <x v="3"/>
  </r>
  <r>
    <s v="S1124"/>
    <s v="C1684"/>
    <x v="3"/>
    <n v="2"/>
    <n v="4.1900000000000004"/>
    <s v="Downtown"/>
    <x v="81"/>
    <n v="8.3800000000000008"/>
    <n v="35"/>
    <x v="0"/>
    <x v="0"/>
    <s v="F1514"/>
    <x v="1"/>
    <s v="Great product!"/>
    <x v="4"/>
  </r>
  <r>
    <s v="S1125"/>
    <s v="C1506"/>
    <x v="4"/>
    <n v="2"/>
    <n v="4.18"/>
    <s v="Downtown"/>
    <x v="82"/>
    <n v="8.36"/>
    <n v="47"/>
    <x v="3"/>
    <x v="0"/>
    <s v="F1022"/>
    <x v="0"/>
    <s v="Great product!"/>
    <x v="3"/>
  </r>
  <r>
    <s v="S1126"/>
    <s v="C1931"/>
    <x v="1"/>
    <n v="2"/>
    <n v="3.24"/>
    <s v="Uptown"/>
    <x v="83"/>
    <n v="6.48"/>
    <n v="34"/>
    <x v="0"/>
    <x v="0"/>
    <s v="F1490"/>
    <x v="2"/>
    <s v="Great product!"/>
    <x v="1"/>
  </r>
  <r>
    <s v="S1127"/>
    <s v="C1856"/>
    <x v="0"/>
    <n v="2"/>
    <n v="3.06"/>
    <s v="Airport"/>
    <x v="84"/>
    <n v="6.12"/>
    <n v="35"/>
    <x v="0"/>
    <x v="0"/>
    <s v="F1952"/>
    <x v="0"/>
    <s v="Could be better"/>
    <x v="0"/>
  </r>
  <r>
    <s v="S1129"/>
    <s v="C1578"/>
    <x v="1"/>
    <n v="4"/>
    <n v="2.58"/>
    <s v="Downtown"/>
    <x v="85"/>
    <n v="10.32"/>
    <n v="53"/>
    <x v="3"/>
    <x v="1"/>
    <s v="F1578"/>
    <x v="2"/>
    <s v="Could be better"/>
    <x v="0"/>
  </r>
  <r>
    <s v="S1130"/>
    <s v="C1726"/>
    <x v="0"/>
    <n v="1"/>
    <n v="2.65"/>
    <s v="Uptown"/>
    <x v="86"/>
    <n v="2.65"/>
    <n v="65"/>
    <x v="1"/>
    <x v="1"/>
    <s v="F1051"/>
    <x v="2"/>
    <s v="Great product!"/>
    <x v="3"/>
  </r>
  <r>
    <s v="S1133"/>
    <s v="C1516"/>
    <x v="3"/>
    <n v="2"/>
    <n v="4.7"/>
    <s v="Uptown"/>
    <x v="87"/>
    <n v="9.4"/>
    <n v="35"/>
    <x v="0"/>
    <x v="1"/>
    <s v="F1640"/>
    <x v="1"/>
    <s v="Could be better"/>
    <x v="1"/>
  </r>
  <r>
    <s v="S1134"/>
    <s v="C1591"/>
    <x v="4"/>
    <n v="5"/>
    <n v="2.64"/>
    <s v="Uptown"/>
    <x v="88"/>
    <n v="13.2"/>
    <n v="53"/>
    <x v="3"/>
    <x v="1"/>
    <s v="F1787"/>
    <x v="1"/>
    <s v="Could be better"/>
    <x v="0"/>
  </r>
  <r>
    <s v="S1136"/>
    <s v="C1014"/>
    <x v="5"/>
    <n v="3"/>
    <n v="2.7"/>
    <s v="Suburbs"/>
    <x v="89"/>
    <n v="8.1000000000000014"/>
    <n v="55"/>
    <x v="3"/>
    <x v="0"/>
    <s v="F1855"/>
    <x v="1"/>
    <s v="Could be better"/>
    <x v="2"/>
  </r>
  <r>
    <s v="S1137"/>
    <s v="C1429"/>
    <x v="5"/>
    <n v="1"/>
    <n v="3.4"/>
    <s v="Downtown"/>
    <x v="90"/>
    <n v="3.4"/>
    <n v="63"/>
    <x v="1"/>
    <x v="1"/>
    <s v="F1185"/>
    <x v="1"/>
    <s v="Could be better"/>
    <x v="0"/>
  </r>
  <r>
    <s v="S1138"/>
    <s v="C1474"/>
    <x v="2"/>
    <n v="1"/>
    <n v="3.13"/>
    <s v="Downtown"/>
    <x v="91"/>
    <n v="3.13"/>
    <n v="31"/>
    <x v="0"/>
    <x v="0"/>
    <s v="F1804"/>
    <x v="0"/>
    <s v="Could be better"/>
    <x v="1"/>
  </r>
  <r>
    <s v="S1139"/>
    <s v="C1550"/>
    <x v="4"/>
    <n v="4"/>
    <n v="5.85"/>
    <s v="Airport"/>
    <x v="92"/>
    <n v="23.4"/>
    <n v="18"/>
    <x v="2"/>
    <x v="1"/>
    <s v="F1275"/>
    <x v="1"/>
    <s v="Could be better"/>
    <x v="3"/>
  </r>
  <r>
    <s v="S1140"/>
    <s v="C1393"/>
    <x v="2"/>
    <n v="5"/>
    <n v="4.5999999999999996"/>
    <s v="Downtown"/>
    <x v="93"/>
    <n v="23"/>
    <n v="22"/>
    <x v="2"/>
    <x v="1"/>
    <s v="F1138"/>
    <x v="2"/>
    <s v="Could be better"/>
    <x v="4"/>
  </r>
  <r>
    <s v="S1141"/>
    <s v="C1676"/>
    <x v="5"/>
    <n v="4"/>
    <n v="4.47"/>
    <s v="Suburbs"/>
    <x v="94"/>
    <n v="17.88"/>
    <n v="34"/>
    <x v="0"/>
    <x v="0"/>
    <s v="F1776"/>
    <x v="1"/>
    <s v="Great product!"/>
    <x v="4"/>
  </r>
  <r>
    <s v="S1144"/>
    <s v="C1348"/>
    <x v="5"/>
    <n v="3"/>
    <n v="4.82"/>
    <s v="Uptown"/>
    <x v="95"/>
    <n v="14.46"/>
    <n v="28"/>
    <x v="2"/>
    <x v="0"/>
    <s v="F1890"/>
    <x v="2"/>
    <s v="Great product!"/>
    <x v="3"/>
  </r>
  <r>
    <s v="S1145"/>
    <s v="C1639"/>
    <x v="3"/>
    <n v="5"/>
    <n v="3.49"/>
    <s v="Airport"/>
    <x v="96"/>
    <n v="17.45"/>
    <n v="49"/>
    <x v="3"/>
    <x v="0"/>
    <s v="F1166"/>
    <x v="0"/>
    <s v="Could be better"/>
    <x v="1"/>
  </r>
  <r>
    <s v="S1146"/>
    <s v="C1567"/>
    <x v="2"/>
    <n v="4"/>
    <n v="2.8"/>
    <s v="Airport"/>
    <x v="97"/>
    <n v="11.2"/>
    <n v="25"/>
    <x v="2"/>
    <x v="0"/>
    <s v="F1205"/>
    <x v="1"/>
    <s v="Great product!"/>
    <x v="2"/>
  </r>
  <r>
    <s v="S1147"/>
    <s v="C1639"/>
    <x v="3"/>
    <n v="1"/>
    <n v="4.07"/>
    <s v="Airport"/>
    <x v="98"/>
    <n v="4.07"/>
    <n v="49"/>
    <x v="3"/>
    <x v="0"/>
    <s v="F1166"/>
    <x v="0"/>
    <s v="Could be better"/>
    <x v="1"/>
  </r>
  <r>
    <s v="S1148"/>
    <s v="C1404"/>
    <x v="3"/>
    <n v="5"/>
    <n v="5.97"/>
    <s v="Suburbs"/>
    <x v="99"/>
    <n v="29.85"/>
    <n v="28"/>
    <x v="2"/>
    <x v="0"/>
    <s v="F1780"/>
    <x v="2"/>
    <s v="Could be better"/>
    <x v="3"/>
  </r>
  <r>
    <s v="S1149"/>
    <s v="C1281"/>
    <x v="4"/>
    <n v="5"/>
    <n v="5.54"/>
    <s v="Uptown"/>
    <x v="100"/>
    <n v="27.7"/>
    <n v="59"/>
    <x v="1"/>
    <x v="0"/>
    <s v="F1754"/>
    <x v="2"/>
    <s v="Could be better"/>
    <x v="3"/>
  </r>
  <r>
    <s v="S1150"/>
    <s v="C1574"/>
    <x v="2"/>
    <n v="5"/>
    <n v="3.1"/>
    <s v="Suburbs"/>
    <x v="101"/>
    <n v="15.5"/>
    <n v="38"/>
    <x v="0"/>
    <x v="0"/>
    <s v="F1317"/>
    <x v="0"/>
    <s v="Great product!"/>
    <x v="1"/>
  </r>
  <r>
    <s v="S1151"/>
    <s v="C1635"/>
    <x v="4"/>
    <n v="4"/>
    <n v="5.41"/>
    <s v="Uptown"/>
    <x v="102"/>
    <n v="21.64"/>
    <n v="30"/>
    <x v="2"/>
    <x v="0"/>
    <s v="F1163"/>
    <x v="0"/>
    <s v="Could be better"/>
    <x v="0"/>
  </r>
  <r>
    <s v="S1152"/>
    <s v="C1227"/>
    <x v="5"/>
    <n v="1"/>
    <n v="4.5999999999999996"/>
    <s v="Airport"/>
    <x v="103"/>
    <n v="4.5999999999999996"/>
    <n v="60"/>
    <x v="1"/>
    <x v="1"/>
    <s v="F1036"/>
    <x v="1"/>
    <s v="Great product!"/>
    <x v="0"/>
  </r>
  <r>
    <s v="S1153"/>
    <s v="C1915"/>
    <x v="1"/>
    <n v="4"/>
    <n v="5.28"/>
    <s v="Suburbs"/>
    <x v="104"/>
    <n v="21.12"/>
    <n v="60"/>
    <x v="1"/>
    <x v="1"/>
    <s v="F1248"/>
    <x v="1"/>
    <s v="Great product!"/>
    <x v="0"/>
  </r>
  <r>
    <s v="S1154"/>
    <s v="C1948"/>
    <x v="4"/>
    <n v="2"/>
    <n v="5.37"/>
    <s v="Downtown"/>
    <x v="105"/>
    <n v="10.74"/>
    <n v="55"/>
    <x v="3"/>
    <x v="1"/>
    <s v="F1497"/>
    <x v="1"/>
    <s v="Great product!"/>
    <x v="4"/>
  </r>
  <r>
    <s v="S1158"/>
    <s v="C1390"/>
    <x v="2"/>
    <n v="5"/>
    <n v="5.03"/>
    <s v="Suburbs"/>
    <x v="106"/>
    <n v="25.15"/>
    <n v="57"/>
    <x v="1"/>
    <x v="0"/>
    <s v="F1985"/>
    <x v="1"/>
    <s v="Could be better"/>
    <x v="1"/>
  </r>
  <r>
    <s v="S1159"/>
    <s v="C1823"/>
    <x v="0"/>
    <n v="1"/>
    <n v="3.7"/>
    <s v="Downtown"/>
    <x v="107"/>
    <n v="3.7"/>
    <n v="33"/>
    <x v="0"/>
    <x v="0"/>
    <s v="F1566"/>
    <x v="0"/>
    <s v="Could be better"/>
    <x v="2"/>
  </r>
  <r>
    <s v="S1160"/>
    <s v="C1840"/>
    <x v="1"/>
    <n v="1"/>
    <n v="4.09"/>
    <s v="Downtown"/>
    <x v="108"/>
    <n v="4.09"/>
    <n v="39"/>
    <x v="0"/>
    <x v="1"/>
    <s v="F1117"/>
    <x v="2"/>
    <s v="Could be better"/>
    <x v="4"/>
  </r>
  <r>
    <s v="S1162"/>
    <s v="C1101"/>
    <x v="5"/>
    <n v="1"/>
    <n v="3.3"/>
    <s v="Uptown"/>
    <x v="109"/>
    <n v="3.3"/>
    <n v="62"/>
    <x v="1"/>
    <x v="1"/>
    <s v="F1679"/>
    <x v="1"/>
    <s v="Great product!"/>
    <x v="4"/>
  </r>
  <r>
    <s v="S1166"/>
    <s v="C1006"/>
    <x v="2"/>
    <n v="4"/>
    <n v="5.51"/>
    <s v="Suburbs"/>
    <x v="110"/>
    <n v="22.04"/>
    <n v="32"/>
    <x v="0"/>
    <x v="1"/>
    <s v="F1899"/>
    <x v="2"/>
    <s v="Could be better"/>
    <x v="4"/>
  </r>
  <r>
    <s v="S1169"/>
    <s v="C1425"/>
    <x v="5"/>
    <n v="4"/>
    <n v="3.02"/>
    <s v="Airport"/>
    <x v="111"/>
    <n v="12.08"/>
    <n v="35"/>
    <x v="0"/>
    <x v="0"/>
    <s v="F1554"/>
    <x v="0"/>
    <s v="Could be better"/>
    <x v="0"/>
  </r>
  <r>
    <s v="S1170"/>
    <s v="C1627"/>
    <x v="5"/>
    <n v="5"/>
    <n v="2.84"/>
    <s v="Downtown"/>
    <x v="112"/>
    <n v="14.2"/>
    <n v="33"/>
    <x v="0"/>
    <x v="0"/>
    <s v="F1314"/>
    <x v="0"/>
    <s v="Could be better"/>
    <x v="1"/>
  </r>
  <r>
    <s v="S1171"/>
    <s v="C1239"/>
    <x v="3"/>
    <n v="5"/>
    <n v="4.17"/>
    <s v="Suburbs"/>
    <x v="113"/>
    <n v="20.85"/>
    <n v="55"/>
    <x v="3"/>
    <x v="1"/>
    <s v="F1404"/>
    <x v="1"/>
    <s v="Great product!"/>
    <x v="3"/>
  </r>
  <r>
    <s v="S1172"/>
    <s v="C1845"/>
    <x v="5"/>
    <n v="4"/>
    <n v="4.6500000000000004"/>
    <s v="Suburbs"/>
    <x v="114"/>
    <n v="18.600000000000001"/>
    <n v="45"/>
    <x v="3"/>
    <x v="1"/>
    <s v="F1249"/>
    <x v="2"/>
    <s v="Could be better"/>
    <x v="0"/>
  </r>
  <r>
    <s v="S1174"/>
    <s v="C1803"/>
    <x v="3"/>
    <n v="2"/>
    <n v="5.24"/>
    <s v="Downtown"/>
    <x v="115"/>
    <n v="10.48"/>
    <n v="56"/>
    <x v="3"/>
    <x v="1"/>
    <s v="F1635"/>
    <x v="2"/>
    <s v="Great product!"/>
    <x v="0"/>
  </r>
  <r>
    <s v="S1175"/>
    <s v="C1227"/>
    <x v="5"/>
    <n v="3"/>
    <n v="4.26"/>
    <s v="Downtown"/>
    <x v="116"/>
    <n v="12.78"/>
    <n v="60"/>
    <x v="1"/>
    <x v="1"/>
    <s v="F1036"/>
    <x v="1"/>
    <s v="Great product!"/>
    <x v="0"/>
  </r>
  <r>
    <s v="S1176"/>
    <s v="C1325"/>
    <x v="5"/>
    <n v="4"/>
    <n v="2.91"/>
    <s v="Airport"/>
    <x v="117"/>
    <n v="11.64"/>
    <n v="62"/>
    <x v="1"/>
    <x v="1"/>
    <s v="F1112"/>
    <x v="0"/>
    <s v="Could be better"/>
    <x v="0"/>
  </r>
  <r>
    <s v="S1177"/>
    <s v="C1308"/>
    <x v="4"/>
    <n v="2"/>
    <n v="4.1900000000000004"/>
    <s v="Downtown"/>
    <x v="118"/>
    <n v="8.3800000000000008"/>
    <n v="23"/>
    <x v="2"/>
    <x v="0"/>
    <s v="F1099"/>
    <x v="1"/>
    <s v="Great product!"/>
    <x v="1"/>
  </r>
  <r>
    <s v="S1178"/>
    <s v="C1698"/>
    <x v="0"/>
    <n v="5"/>
    <n v="2.96"/>
    <s v="Uptown"/>
    <x v="119"/>
    <n v="14.8"/>
    <n v="42"/>
    <x v="0"/>
    <x v="0"/>
    <s v="F1268"/>
    <x v="1"/>
    <s v="Could be better"/>
    <x v="4"/>
  </r>
  <r>
    <s v="S1179"/>
    <s v="C1376"/>
    <x v="2"/>
    <n v="5"/>
    <n v="4.6100000000000003"/>
    <s v="Uptown"/>
    <x v="120"/>
    <n v="23.05"/>
    <n v="63"/>
    <x v="1"/>
    <x v="0"/>
    <s v="F1474"/>
    <x v="2"/>
    <s v="Great product!"/>
    <x v="3"/>
  </r>
  <r>
    <s v="S1180"/>
    <s v="C1977"/>
    <x v="0"/>
    <n v="4"/>
    <n v="5.4"/>
    <s v="Uptown"/>
    <x v="121"/>
    <n v="21.6"/>
    <n v="48"/>
    <x v="3"/>
    <x v="1"/>
    <s v="F1134"/>
    <x v="1"/>
    <s v="Great product!"/>
    <x v="0"/>
  </r>
  <r>
    <s v="S1183"/>
    <s v="C1562"/>
    <x v="0"/>
    <n v="3"/>
    <n v="4.7699999999999996"/>
    <s v="Downtown"/>
    <x v="122"/>
    <n v="14.31"/>
    <n v="60"/>
    <x v="1"/>
    <x v="1"/>
    <s v="F1445"/>
    <x v="1"/>
    <s v="Great product!"/>
    <x v="4"/>
  </r>
  <r>
    <s v="S1185"/>
    <s v="C1490"/>
    <x v="4"/>
    <n v="1"/>
    <n v="3.8"/>
    <s v="Suburbs"/>
    <x v="123"/>
    <n v="3.8"/>
    <n v="29"/>
    <x v="2"/>
    <x v="0"/>
    <s v="F1695"/>
    <x v="1"/>
    <s v="Could be better"/>
    <x v="3"/>
  </r>
  <r>
    <s v="S1189"/>
    <s v="C1360"/>
    <x v="5"/>
    <n v="1"/>
    <n v="5.31"/>
    <s v="Downtown"/>
    <x v="124"/>
    <n v="5.31"/>
    <n v="54"/>
    <x v="3"/>
    <x v="0"/>
    <s v="F1900"/>
    <x v="0"/>
    <s v="Could be better"/>
    <x v="1"/>
  </r>
  <r>
    <s v="S1190"/>
    <s v="C1029"/>
    <x v="2"/>
    <n v="3"/>
    <n v="5.26"/>
    <s v="Uptown"/>
    <x v="125"/>
    <n v="15.78"/>
    <n v="52"/>
    <x v="3"/>
    <x v="0"/>
    <s v="F1576"/>
    <x v="0"/>
    <s v="Could be better"/>
    <x v="2"/>
  </r>
  <r>
    <s v="S1192"/>
    <s v="C1250"/>
    <x v="5"/>
    <n v="3"/>
    <n v="4.5599999999999996"/>
    <s v="Airport"/>
    <x v="126"/>
    <n v="13.68"/>
    <n v="22"/>
    <x v="2"/>
    <x v="0"/>
    <s v="F1137"/>
    <x v="0"/>
    <s v="Could be better"/>
    <x v="0"/>
  </r>
  <r>
    <s v="S1193"/>
    <s v="C1359"/>
    <x v="2"/>
    <n v="3"/>
    <n v="5.09"/>
    <s v="Airport"/>
    <x v="127"/>
    <n v="15.27"/>
    <n v="25"/>
    <x v="2"/>
    <x v="1"/>
    <s v="F1121"/>
    <x v="1"/>
    <s v="Could be better"/>
    <x v="2"/>
  </r>
  <r>
    <s v="S1197"/>
    <s v="C1520"/>
    <x v="0"/>
    <n v="2"/>
    <n v="2.97"/>
    <s v="Airport"/>
    <x v="128"/>
    <n v="5.94"/>
    <n v="59"/>
    <x v="1"/>
    <x v="1"/>
    <s v="F1003"/>
    <x v="2"/>
    <s v="Could be better"/>
    <x v="0"/>
  </r>
  <r>
    <s v="S1198"/>
    <s v="C1640"/>
    <x v="1"/>
    <n v="3"/>
    <n v="4.17"/>
    <s v="Uptown"/>
    <x v="129"/>
    <n v="12.51"/>
    <n v="43"/>
    <x v="0"/>
    <x v="1"/>
    <s v="F1232"/>
    <x v="0"/>
    <s v="Could be better"/>
    <x v="1"/>
  </r>
  <r>
    <s v="S1200"/>
    <s v="C1801"/>
    <x v="1"/>
    <n v="3"/>
    <n v="5.51"/>
    <s v="Airport"/>
    <x v="130"/>
    <n v="16.53"/>
    <n v="28"/>
    <x v="2"/>
    <x v="1"/>
    <s v="F1565"/>
    <x v="0"/>
    <s v="Could be better"/>
    <x v="1"/>
  </r>
  <r>
    <s v="S1202"/>
    <s v="C1447"/>
    <x v="0"/>
    <n v="4"/>
    <n v="5.57"/>
    <s v="Suburbs"/>
    <x v="131"/>
    <n v="22.28"/>
    <n v="58"/>
    <x v="1"/>
    <x v="1"/>
    <s v="F1849"/>
    <x v="1"/>
    <s v="Could be better"/>
    <x v="1"/>
  </r>
  <r>
    <s v="S1204"/>
    <s v="C1181"/>
    <x v="5"/>
    <n v="1"/>
    <n v="3.16"/>
    <s v="Downtown"/>
    <x v="132"/>
    <n v="3.16"/>
    <n v="37"/>
    <x v="0"/>
    <x v="0"/>
    <s v="F1676"/>
    <x v="2"/>
    <s v="Could be better"/>
    <x v="3"/>
  </r>
  <r>
    <s v="S1205"/>
    <s v="C1368"/>
    <x v="2"/>
    <n v="2"/>
    <n v="4.9800000000000004"/>
    <s v="Downtown"/>
    <x v="133"/>
    <n v="9.9600000000000009"/>
    <n v="60"/>
    <x v="1"/>
    <x v="0"/>
    <s v="F1265"/>
    <x v="2"/>
    <s v="Could be better"/>
    <x v="4"/>
  </r>
  <r>
    <s v="S1206"/>
    <s v="C1769"/>
    <x v="4"/>
    <n v="4"/>
    <n v="5.26"/>
    <s v="Airport"/>
    <x v="134"/>
    <n v="21.04"/>
    <n v="35"/>
    <x v="0"/>
    <x v="1"/>
    <s v="F1129"/>
    <x v="0"/>
    <s v="Great product!"/>
    <x v="2"/>
  </r>
  <r>
    <s v="S1207"/>
    <s v="C1107"/>
    <x v="5"/>
    <n v="2"/>
    <n v="4.5199999999999996"/>
    <s v="Airport"/>
    <x v="135"/>
    <n v="9.0399999999999991"/>
    <n v="32"/>
    <x v="0"/>
    <x v="0"/>
    <s v="F1562"/>
    <x v="1"/>
    <s v="Could be better"/>
    <x v="3"/>
  </r>
  <r>
    <s v="S1210"/>
    <s v="C1680"/>
    <x v="3"/>
    <n v="5"/>
    <n v="4.79"/>
    <s v="Uptown"/>
    <x v="136"/>
    <n v="23.95"/>
    <n v="51"/>
    <x v="3"/>
    <x v="0"/>
    <s v="F1363"/>
    <x v="1"/>
    <s v="Could be better"/>
    <x v="0"/>
  </r>
  <r>
    <s v="S1211"/>
    <s v="C1891"/>
    <x v="4"/>
    <n v="3"/>
    <n v="4.91"/>
    <s v="Downtown"/>
    <x v="137"/>
    <n v="14.73"/>
    <n v="18"/>
    <x v="2"/>
    <x v="1"/>
    <s v="F1713"/>
    <x v="2"/>
    <s v="Could be better"/>
    <x v="2"/>
  </r>
  <r>
    <s v="S1212"/>
    <s v="C1697"/>
    <x v="1"/>
    <n v="1"/>
    <n v="3.61"/>
    <s v="Suburbs"/>
    <x v="138"/>
    <n v="3.61"/>
    <n v="32"/>
    <x v="0"/>
    <x v="1"/>
    <s v="F1107"/>
    <x v="2"/>
    <s v="Could be better"/>
    <x v="3"/>
  </r>
  <r>
    <s v="S1214"/>
    <s v="C1922"/>
    <x v="5"/>
    <n v="2"/>
    <n v="3.04"/>
    <s v="Suburbs"/>
    <x v="139"/>
    <n v="6.08"/>
    <n v="45"/>
    <x v="3"/>
    <x v="0"/>
    <s v="F1351"/>
    <x v="1"/>
    <s v="Could be better"/>
    <x v="1"/>
  </r>
  <r>
    <s v="S1216"/>
    <s v="C1169"/>
    <x v="1"/>
    <n v="3"/>
    <n v="3.39"/>
    <s v="Suburbs"/>
    <x v="140"/>
    <n v="10.17"/>
    <n v="45"/>
    <x v="3"/>
    <x v="1"/>
    <s v="F1179"/>
    <x v="1"/>
    <s v="Could be better"/>
    <x v="4"/>
  </r>
  <r>
    <s v="S1217"/>
    <s v="C1691"/>
    <x v="0"/>
    <n v="5"/>
    <n v="5.49"/>
    <s v="Suburbs"/>
    <x v="141"/>
    <n v="27.45"/>
    <n v="39"/>
    <x v="0"/>
    <x v="1"/>
    <s v="F1526"/>
    <x v="0"/>
    <s v="Could be better"/>
    <x v="2"/>
  </r>
  <r>
    <s v="S1219"/>
    <s v="C1025"/>
    <x v="0"/>
    <n v="2"/>
    <n v="3.78"/>
    <s v="Airport"/>
    <x v="142"/>
    <n v="7.56"/>
    <n v="30"/>
    <x v="2"/>
    <x v="0"/>
    <s v="F1293"/>
    <x v="0"/>
    <s v="Great product!"/>
    <x v="1"/>
  </r>
  <r>
    <s v="S1221"/>
    <s v="C1281"/>
    <x v="4"/>
    <n v="5"/>
    <n v="4.88"/>
    <s v="Uptown"/>
    <x v="143"/>
    <n v="24.4"/>
    <n v="59"/>
    <x v="1"/>
    <x v="0"/>
    <s v="F1754"/>
    <x v="2"/>
    <s v="Could be better"/>
    <x v="3"/>
  </r>
  <r>
    <s v="S1223"/>
    <s v="C1058"/>
    <x v="2"/>
    <n v="2"/>
    <n v="3.95"/>
    <s v="Airport"/>
    <x v="144"/>
    <n v="7.9"/>
    <n v="23"/>
    <x v="2"/>
    <x v="0"/>
    <s v="F1149"/>
    <x v="1"/>
    <s v="Great product!"/>
    <x v="3"/>
  </r>
  <r>
    <s v="S1224"/>
    <s v="C1210"/>
    <x v="3"/>
    <n v="2"/>
    <n v="5.24"/>
    <s v="Airport"/>
    <x v="145"/>
    <n v="10.48"/>
    <n v="26"/>
    <x v="2"/>
    <x v="1"/>
    <s v="F1716"/>
    <x v="0"/>
    <s v="Could be better"/>
    <x v="4"/>
  </r>
  <r>
    <s v="S1225"/>
    <s v="C1502"/>
    <x v="1"/>
    <n v="2"/>
    <n v="4.1900000000000004"/>
    <s v="Uptown"/>
    <x v="146"/>
    <n v="8.3800000000000008"/>
    <n v="20"/>
    <x v="2"/>
    <x v="0"/>
    <s v="F1455"/>
    <x v="1"/>
    <s v="Could be better"/>
    <x v="2"/>
  </r>
  <r>
    <s v="S1226"/>
    <s v="C1653"/>
    <x v="3"/>
    <n v="1"/>
    <n v="3.8"/>
    <s v="Downtown"/>
    <x v="147"/>
    <n v="3.8"/>
    <n v="21"/>
    <x v="2"/>
    <x v="0"/>
    <s v="F1200"/>
    <x v="1"/>
    <s v="Great product!"/>
    <x v="1"/>
  </r>
  <r>
    <s v="S1230"/>
    <s v="C1281"/>
    <x v="4"/>
    <n v="1"/>
    <n v="3.71"/>
    <s v="Suburbs"/>
    <x v="148"/>
    <n v="3.71"/>
    <n v="59"/>
    <x v="1"/>
    <x v="0"/>
    <s v="F1754"/>
    <x v="2"/>
    <s v="Could be better"/>
    <x v="3"/>
  </r>
  <r>
    <s v="S1232"/>
    <s v="C1457"/>
    <x v="4"/>
    <n v="2"/>
    <n v="5.08"/>
    <s v="Suburbs"/>
    <x v="149"/>
    <n v="10.16"/>
    <n v="25"/>
    <x v="2"/>
    <x v="0"/>
    <s v="F1515"/>
    <x v="0"/>
    <s v="Could be better"/>
    <x v="2"/>
  </r>
  <r>
    <s v="S1233"/>
    <s v="C1570"/>
    <x v="4"/>
    <n v="3"/>
    <n v="5.49"/>
    <s v="Downtown"/>
    <x v="150"/>
    <n v="16.47"/>
    <n v="50"/>
    <x v="3"/>
    <x v="1"/>
    <s v="F1407"/>
    <x v="0"/>
    <s v="Could be better"/>
    <x v="2"/>
  </r>
  <r>
    <s v="S1234"/>
    <s v="C1648"/>
    <x v="4"/>
    <n v="3"/>
    <n v="4.8099999999999996"/>
    <s v="Uptown"/>
    <x v="151"/>
    <n v="14.43"/>
    <n v="32"/>
    <x v="0"/>
    <x v="0"/>
    <s v="F1480"/>
    <x v="0"/>
    <s v="Great product!"/>
    <x v="1"/>
  </r>
  <r>
    <s v="S1236"/>
    <s v="C1047"/>
    <x v="2"/>
    <n v="5"/>
    <n v="4.0599999999999996"/>
    <s v="Airport"/>
    <x v="152"/>
    <n v="20.3"/>
    <n v="24"/>
    <x v="2"/>
    <x v="1"/>
    <s v="F1355"/>
    <x v="0"/>
    <s v="Could be better"/>
    <x v="3"/>
  </r>
  <r>
    <s v="S1237"/>
    <s v="C1437"/>
    <x v="1"/>
    <n v="4"/>
    <n v="4.95"/>
    <s v="Uptown"/>
    <x v="153"/>
    <n v="19.8"/>
    <n v="34"/>
    <x v="0"/>
    <x v="0"/>
    <s v="F1083"/>
    <x v="1"/>
    <s v="Great product!"/>
    <x v="0"/>
  </r>
  <r>
    <s v="S1238"/>
    <s v="C1376"/>
    <x v="2"/>
    <n v="1"/>
    <n v="3.07"/>
    <s v="Airport"/>
    <x v="154"/>
    <n v="3.07"/>
    <n v="63"/>
    <x v="1"/>
    <x v="0"/>
    <s v="F1474"/>
    <x v="2"/>
    <s v="Great product!"/>
    <x v="3"/>
  </r>
  <r>
    <s v="S1239"/>
    <s v="C1854"/>
    <x v="1"/>
    <n v="1"/>
    <n v="3.25"/>
    <s v="Suburbs"/>
    <x v="155"/>
    <n v="3.25"/>
    <n v="51"/>
    <x v="3"/>
    <x v="0"/>
    <s v="F1328"/>
    <x v="2"/>
    <s v="Could be better"/>
    <x v="2"/>
  </r>
  <r>
    <s v="S1240"/>
    <s v="C1912"/>
    <x v="2"/>
    <n v="2"/>
    <n v="3.9"/>
    <s v="Uptown"/>
    <x v="156"/>
    <n v="7.8"/>
    <n v="62"/>
    <x v="1"/>
    <x v="0"/>
    <s v="F1016"/>
    <x v="2"/>
    <s v="Could be better"/>
    <x v="2"/>
  </r>
  <r>
    <s v="S1242"/>
    <s v="C1807"/>
    <x v="4"/>
    <n v="4"/>
    <n v="4.43"/>
    <s v="Downtown"/>
    <x v="157"/>
    <n v="17.72"/>
    <n v="28"/>
    <x v="2"/>
    <x v="0"/>
    <s v="F1656"/>
    <x v="1"/>
    <s v="Great product!"/>
    <x v="4"/>
  </r>
  <r>
    <s v="S1243"/>
    <s v="C1271"/>
    <x v="1"/>
    <n v="5"/>
    <n v="4.9400000000000004"/>
    <s v="Airport"/>
    <x v="158"/>
    <n v="24.7"/>
    <n v="24"/>
    <x v="2"/>
    <x v="1"/>
    <s v="F1517"/>
    <x v="2"/>
    <s v="Great product!"/>
    <x v="2"/>
  </r>
  <r>
    <s v="S1244"/>
    <s v="C1927"/>
    <x v="3"/>
    <n v="4"/>
    <n v="4.97"/>
    <s v="Suburbs"/>
    <x v="159"/>
    <n v="19.88"/>
    <n v="62"/>
    <x v="1"/>
    <x v="1"/>
    <s v="F1057"/>
    <x v="2"/>
    <s v="Could be better"/>
    <x v="4"/>
  </r>
  <r>
    <s v="S1245"/>
    <s v="C1257"/>
    <x v="1"/>
    <n v="2"/>
    <n v="3.06"/>
    <s v="Airport"/>
    <x v="160"/>
    <n v="6.12"/>
    <n v="60"/>
    <x v="1"/>
    <x v="0"/>
    <s v="F1046"/>
    <x v="2"/>
    <s v="Could be better"/>
    <x v="3"/>
  </r>
  <r>
    <s v="S1246"/>
    <s v="C1147"/>
    <x v="1"/>
    <n v="4"/>
    <n v="5.88"/>
    <s v="Downtown"/>
    <x v="161"/>
    <n v="23.52"/>
    <n v="61"/>
    <x v="1"/>
    <x v="1"/>
    <s v="F1246"/>
    <x v="0"/>
    <s v="Could be better"/>
    <x v="1"/>
  </r>
  <r>
    <s v="S1247"/>
    <s v="C1849"/>
    <x v="2"/>
    <n v="5"/>
    <n v="2.52"/>
    <s v="Airport"/>
    <x v="162"/>
    <n v="12.6"/>
    <n v="63"/>
    <x v="1"/>
    <x v="0"/>
    <s v="F1168"/>
    <x v="0"/>
    <s v="Great product!"/>
    <x v="2"/>
  </r>
  <r>
    <s v="S1248"/>
    <s v="C1233"/>
    <x v="1"/>
    <n v="5"/>
    <n v="2.82"/>
    <s v="Downtown"/>
    <x v="163"/>
    <n v="14.1"/>
    <n v="25"/>
    <x v="2"/>
    <x v="0"/>
    <s v="F1384"/>
    <x v="0"/>
    <s v="Could be better"/>
    <x v="1"/>
  </r>
  <r>
    <s v="S1250"/>
    <s v="C1450"/>
    <x v="3"/>
    <n v="3"/>
    <n v="5.74"/>
    <s v="Airport"/>
    <x v="164"/>
    <n v="17.22"/>
    <n v="65"/>
    <x v="1"/>
    <x v="0"/>
    <s v="F1563"/>
    <x v="1"/>
    <s v="Could be better"/>
    <x v="4"/>
  </r>
  <r>
    <s v="S1251"/>
    <s v="C1580"/>
    <x v="0"/>
    <n v="2"/>
    <n v="4.0199999999999996"/>
    <s v="Uptown"/>
    <x v="165"/>
    <n v="8.0399999999999991"/>
    <n v="30"/>
    <x v="2"/>
    <x v="0"/>
    <s v="F1880"/>
    <x v="2"/>
    <s v="Could be better"/>
    <x v="1"/>
  </r>
  <r>
    <s v="S1252"/>
    <s v="C1490"/>
    <x v="4"/>
    <n v="3"/>
    <n v="2.72"/>
    <s v="Downtown"/>
    <x v="166"/>
    <n v="8.16"/>
    <n v="29"/>
    <x v="2"/>
    <x v="0"/>
    <s v="F1695"/>
    <x v="1"/>
    <s v="Could be better"/>
    <x v="3"/>
  </r>
  <r>
    <s v="S1253"/>
    <s v="C1425"/>
    <x v="5"/>
    <n v="1"/>
    <n v="3.28"/>
    <s v="Uptown"/>
    <x v="167"/>
    <n v="3.28"/>
    <n v="35"/>
    <x v="0"/>
    <x v="0"/>
    <s v="F1554"/>
    <x v="0"/>
    <s v="Could be better"/>
    <x v="0"/>
  </r>
  <r>
    <s v="S1255"/>
    <s v="C1147"/>
    <x v="1"/>
    <n v="1"/>
    <n v="2.63"/>
    <s v="Uptown"/>
    <x v="168"/>
    <n v="2.63"/>
    <n v="61"/>
    <x v="1"/>
    <x v="1"/>
    <s v="F1246"/>
    <x v="0"/>
    <s v="Could be better"/>
    <x v="1"/>
  </r>
  <r>
    <s v="S1258"/>
    <s v="C1499"/>
    <x v="3"/>
    <n v="2"/>
    <n v="4.6500000000000004"/>
    <s v="Downtown"/>
    <x v="169"/>
    <n v="9.3000000000000007"/>
    <n v="62"/>
    <x v="1"/>
    <x v="0"/>
    <s v="F1339"/>
    <x v="1"/>
    <s v="Great product!"/>
    <x v="2"/>
  </r>
  <r>
    <s v="S1259"/>
    <s v="C1248"/>
    <x v="4"/>
    <n v="5"/>
    <n v="4.32"/>
    <s v="Airport"/>
    <x v="170"/>
    <n v="21.6"/>
    <n v="21"/>
    <x v="2"/>
    <x v="0"/>
    <s v="F1499"/>
    <x v="2"/>
    <s v="Could be better"/>
    <x v="2"/>
  </r>
  <r>
    <s v="S1260"/>
    <s v="C1042"/>
    <x v="4"/>
    <n v="2"/>
    <n v="4.99"/>
    <s v="Suburbs"/>
    <x v="171"/>
    <n v="9.98"/>
    <n v="31"/>
    <x v="0"/>
    <x v="1"/>
    <s v="F1438"/>
    <x v="0"/>
    <s v="Could be better"/>
    <x v="4"/>
  </r>
  <r>
    <s v="S1261"/>
    <s v="C1246"/>
    <x v="4"/>
    <n v="2"/>
    <n v="4.59"/>
    <s v="Airport"/>
    <x v="172"/>
    <n v="9.18"/>
    <n v="63"/>
    <x v="1"/>
    <x v="1"/>
    <s v="F1396"/>
    <x v="0"/>
    <s v="Could be better"/>
    <x v="0"/>
  </r>
  <r>
    <s v="S1263"/>
    <s v="C1418"/>
    <x v="1"/>
    <n v="2"/>
    <n v="5.37"/>
    <s v="Downtown"/>
    <x v="173"/>
    <n v="10.74"/>
    <n v="26"/>
    <x v="2"/>
    <x v="0"/>
    <s v="F1649"/>
    <x v="1"/>
    <s v="Could be better"/>
    <x v="2"/>
  </r>
  <r>
    <s v="S1264"/>
    <s v="C1581"/>
    <x v="4"/>
    <n v="3"/>
    <n v="4.74"/>
    <s v="Uptown"/>
    <x v="174"/>
    <n v="14.22"/>
    <n v="44"/>
    <x v="3"/>
    <x v="0"/>
    <s v="F1495"/>
    <x v="2"/>
    <s v="Could be better"/>
    <x v="0"/>
  </r>
  <r>
    <s v="S1267"/>
    <s v="C1528"/>
    <x v="5"/>
    <n v="1"/>
    <n v="4.8"/>
    <s v="Uptown"/>
    <x v="175"/>
    <n v="4.8"/>
    <n v="34"/>
    <x v="0"/>
    <x v="1"/>
    <s v="F1916"/>
    <x v="1"/>
    <s v="Great product!"/>
    <x v="1"/>
  </r>
  <r>
    <s v="S1268"/>
    <s v="C1281"/>
    <x v="4"/>
    <n v="1"/>
    <n v="5.31"/>
    <s v="Suburbs"/>
    <x v="176"/>
    <n v="5.31"/>
    <n v="59"/>
    <x v="1"/>
    <x v="0"/>
    <s v="F1754"/>
    <x v="2"/>
    <s v="Could be better"/>
    <x v="3"/>
  </r>
  <r>
    <s v="S1269"/>
    <s v="C1096"/>
    <x v="2"/>
    <n v="4"/>
    <n v="3.5"/>
    <s v="Suburbs"/>
    <x v="177"/>
    <n v="14"/>
    <n v="28"/>
    <x v="2"/>
    <x v="1"/>
    <s v="F1038"/>
    <x v="0"/>
    <s v="Great product!"/>
    <x v="1"/>
  </r>
  <r>
    <s v="S1270"/>
    <s v="C1298"/>
    <x v="3"/>
    <n v="2"/>
    <n v="2.62"/>
    <s v="Uptown"/>
    <x v="178"/>
    <n v="5.24"/>
    <n v="47"/>
    <x v="3"/>
    <x v="1"/>
    <s v="F1155"/>
    <x v="2"/>
    <s v="Great product!"/>
    <x v="2"/>
  </r>
  <r>
    <s v="S1271"/>
    <s v="C1198"/>
    <x v="1"/>
    <n v="2"/>
    <n v="4.5999999999999996"/>
    <s v="Uptown"/>
    <x v="179"/>
    <n v="9.1999999999999993"/>
    <n v="37"/>
    <x v="0"/>
    <x v="1"/>
    <s v="F1706"/>
    <x v="0"/>
    <s v="Could be better"/>
    <x v="4"/>
  </r>
  <r>
    <s v="S1274"/>
    <s v="C1302"/>
    <x v="5"/>
    <n v="2"/>
    <n v="3.09"/>
    <s v="Uptown"/>
    <x v="180"/>
    <n v="6.18"/>
    <n v="53"/>
    <x v="3"/>
    <x v="0"/>
    <s v="F1095"/>
    <x v="0"/>
    <s v="Could be better"/>
    <x v="2"/>
  </r>
  <r>
    <s v="S1276"/>
    <s v="C1888"/>
    <x v="0"/>
    <n v="5"/>
    <n v="3.34"/>
    <s v="Suburbs"/>
    <x v="181"/>
    <n v="16.7"/>
    <n v="62"/>
    <x v="1"/>
    <x v="1"/>
    <s v="F1652"/>
    <x v="0"/>
    <s v="Could be better"/>
    <x v="1"/>
  </r>
  <r>
    <s v="S1278"/>
    <s v="C1977"/>
    <x v="0"/>
    <n v="3"/>
    <n v="3.05"/>
    <s v="Uptown"/>
    <x v="182"/>
    <n v="9.1499999999999986"/>
    <n v="48"/>
    <x v="3"/>
    <x v="1"/>
    <s v="F1134"/>
    <x v="1"/>
    <s v="Great product!"/>
    <x v="0"/>
  </r>
  <r>
    <s v="S1280"/>
    <s v="C1567"/>
    <x v="2"/>
    <n v="4"/>
    <n v="5.23"/>
    <s v="Uptown"/>
    <x v="183"/>
    <n v="20.92"/>
    <n v="25"/>
    <x v="2"/>
    <x v="0"/>
    <s v="F1205"/>
    <x v="1"/>
    <s v="Great product!"/>
    <x v="2"/>
  </r>
  <r>
    <s v="S1281"/>
    <s v="C1649"/>
    <x v="3"/>
    <n v="3"/>
    <n v="3.74"/>
    <s v="Airport"/>
    <x v="184"/>
    <n v="11.22"/>
    <n v="29"/>
    <x v="2"/>
    <x v="0"/>
    <s v="F1294"/>
    <x v="2"/>
    <s v="Could be better"/>
    <x v="2"/>
  </r>
  <r>
    <s v="S1282"/>
    <s v="C1093"/>
    <x v="1"/>
    <n v="4"/>
    <n v="3.88"/>
    <s v="Downtown"/>
    <x v="185"/>
    <n v="15.52"/>
    <n v="52"/>
    <x v="3"/>
    <x v="1"/>
    <s v="F1629"/>
    <x v="2"/>
    <s v="Great product!"/>
    <x v="2"/>
  </r>
  <r>
    <s v="S1283"/>
    <s v="C1167"/>
    <x v="3"/>
    <n v="3"/>
    <n v="4.55"/>
    <s v="Airport"/>
    <x v="186"/>
    <n v="13.65"/>
    <n v="25"/>
    <x v="2"/>
    <x v="0"/>
    <s v="F1724"/>
    <x v="2"/>
    <s v="Could be better"/>
    <x v="3"/>
  </r>
  <r>
    <s v="S1284"/>
    <s v="C1175"/>
    <x v="1"/>
    <n v="2"/>
    <n v="4.3099999999999996"/>
    <s v="Downtown"/>
    <x v="187"/>
    <n v="8.6199999999999992"/>
    <n v="34"/>
    <x v="0"/>
    <x v="1"/>
    <s v="F1557"/>
    <x v="1"/>
    <s v="Could be better"/>
    <x v="1"/>
  </r>
  <r>
    <s v="S1293"/>
    <s v="C1800"/>
    <x v="5"/>
    <n v="5"/>
    <n v="3.47"/>
    <s v="Downtown"/>
    <x v="188"/>
    <n v="17.350000000000001"/>
    <n v="41"/>
    <x v="0"/>
    <x v="0"/>
    <s v="F1865"/>
    <x v="0"/>
    <s v="Great product!"/>
    <x v="2"/>
  </r>
  <r>
    <s v="S1295"/>
    <s v="C1239"/>
    <x v="3"/>
    <n v="5"/>
    <n v="3.18"/>
    <s v="Uptown"/>
    <x v="189"/>
    <n v="15.9"/>
    <n v="55"/>
    <x v="3"/>
    <x v="1"/>
    <s v="F1404"/>
    <x v="1"/>
    <s v="Great product!"/>
    <x v="3"/>
  </r>
  <r>
    <s v="S1298"/>
    <s v="C1249"/>
    <x v="0"/>
    <n v="3"/>
    <n v="3.41"/>
    <s v="Downtown"/>
    <x v="190"/>
    <n v="10.23"/>
    <n v="32"/>
    <x v="0"/>
    <x v="1"/>
    <s v="F1431"/>
    <x v="1"/>
    <s v="Could be better"/>
    <x v="3"/>
  </r>
  <r>
    <s v="S1300"/>
    <s v="C1194"/>
    <x v="5"/>
    <n v="1"/>
    <n v="2.87"/>
    <s v="Airport"/>
    <x v="191"/>
    <n v="2.87"/>
    <n v="49"/>
    <x v="3"/>
    <x v="0"/>
    <s v="F1260"/>
    <x v="2"/>
    <s v="Great product!"/>
    <x v="2"/>
  </r>
  <r>
    <s v="S1301"/>
    <s v="C1248"/>
    <x v="4"/>
    <n v="4"/>
    <n v="2.75"/>
    <s v="Airport"/>
    <x v="192"/>
    <n v="11"/>
    <n v="21"/>
    <x v="2"/>
    <x v="0"/>
    <s v="F1499"/>
    <x v="2"/>
    <s v="Could be better"/>
    <x v="2"/>
  </r>
  <r>
    <s v="S1302"/>
    <s v="C1377"/>
    <x v="5"/>
    <n v="1"/>
    <n v="3.53"/>
    <s v="Downtown"/>
    <x v="193"/>
    <n v="3.53"/>
    <n v="38"/>
    <x v="0"/>
    <x v="1"/>
    <s v="F1180"/>
    <x v="2"/>
    <s v="Great product!"/>
    <x v="4"/>
  </r>
  <r>
    <s v="S1303"/>
    <s v="C1493"/>
    <x v="4"/>
    <n v="3"/>
    <n v="5.81"/>
    <s v="Airport"/>
    <x v="194"/>
    <n v="17.43"/>
    <n v="44"/>
    <x v="3"/>
    <x v="1"/>
    <s v="F1123"/>
    <x v="2"/>
    <s v="Could be better"/>
    <x v="3"/>
  </r>
  <r>
    <s v="S1304"/>
    <s v="C1194"/>
    <x v="5"/>
    <n v="3"/>
    <n v="5.31"/>
    <s v="Downtown"/>
    <x v="195"/>
    <n v="15.93"/>
    <n v="49"/>
    <x v="3"/>
    <x v="0"/>
    <s v="F1260"/>
    <x v="2"/>
    <s v="Great product!"/>
    <x v="2"/>
  </r>
  <r>
    <s v="S1305"/>
    <s v="C1285"/>
    <x v="1"/>
    <n v="3"/>
    <n v="5.85"/>
    <s v="Downtown"/>
    <x v="196"/>
    <n v="17.55"/>
    <n v="43"/>
    <x v="0"/>
    <x v="1"/>
    <s v="F1253"/>
    <x v="0"/>
    <s v="Could be better"/>
    <x v="0"/>
  </r>
  <r>
    <s v="S1306"/>
    <s v="C1175"/>
    <x v="1"/>
    <n v="3"/>
    <n v="5.57"/>
    <s v="Uptown"/>
    <x v="197"/>
    <n v="16.71"/>
    <n v="34"/>
    <x v="0"/>
    <x v="1"/>
    <s v="F1557"/>
    <x v="1"/>
    <s v="Could be better"/>
    <x v="1"/>
  </r>
  <r>
    <s v="S1307"/>
    <s v="C1118"/>
    <x v="1"/>
    <n v="3"/>
    <n v="5.35"/>
    <s v="Airport"/>
    <x v="198"/>
    <n v="16.05"/>
    <n v="59"/>
    <x v="1"/>
    <x v="0"/>
    <s v="F1019"/>
    <x v="1"/>
    <s v="Great product!"/>
    <x v="1"/>
  </r>
  <r>
    <s v="S1310"/>
    <s v="C1103"/>
    <x v="2"/>
    <n v="2"/>
    <n v="5.88"/>
    <s v="Uptown"/>
    <x v="199"/>
    <n v="11.76"/>
    <n v="32"/>
    <x v="0"/>
    <x v="1"/>
    <s v="F1333"/>
    <x v="0"/>
    <s v="Could be better"/>
    <x v="3"/>
  </r>
  <r>
    <s v="S1311"/>
    <s v="C1156"/>
    <x v="4"/>
    <n v="5"/>
    <n v="4.47"/>
    <s v="Downtown"/>
    <x v="200"/>
    <n v="22.35"/>
    <n v="34"/>
    <x v="0"/>
    <x v="1"/>
    <s v="F1119"/>
    <x v="2"/>
    <s v="Could be better"/>
    <x v="2"/>
  </r>
  <r>
    <s v="S1312"/>
    <s v="C1023"/>
    <x v="2"/>
    <n v="2"/>
    <n v="5.19"/>
    <s v="Uptown"/>
    <x v="201"/>
    <n v="10.38"/>
    <n v="19"/>
    <x v="2"/>
    <x v="1"/>
    <s v="F1097"/>
    <x v="2"/>
    <s v="Could be better"/>
    <x v="4"/>
  </r>
  <r>
    <s v="S1313"/>
    <s v="C1732"/>
    <x v="5"/>
    <n v="1"/>
    <n v="5.15"/>
    <s v="Suburbs"/>
    <x v="202"/>
    <n v="5.15"/>
    <n v="32"/>
    <x v="0"/>
    <x v="1"/>
    <s v="F1092"/>
    <x v="2"/>
    <s v="Could be better"/>
    <x v="1"/>
  </r>
  <r>
    <s v="S1315"/>
    <s v="C1089"/>
    <x v="3"/>
    <n v="4"/>
    <n v="4.1100000000000003"/>
    <s v="Uptown"/>
    <x v="203"/>
    <n v="16.440000000000001"/>
    <n v="22"/>
    <x v="2"/>
    <x v="0"/>
    <s v="F1662"/>
    <x v="2"/>
    <s v="Could be better"/>
    <x v="2"/>
  </r>
  <r>
    <s v="S1316"/>
    <s v="C1394"/>
    <x v="0"/>
    <n v="3"/>
    <n v="4.1100000000000003"/>
    <s v="Suburbs"/>
    <x v="204"/>
    <n v="12.33"/>
    <n v="52"/>
    <x v="3"/>
    <x v="1"/>
    <s v="F1288"/>
    <x v="1"/>
    <s v="Great product!"/>
    <x v="1"/>
  </r>
  <r>
    <s v="S1318"/>
    <s v="C1049"/>
    <x v="0"/>
    <n v="1"/>
    <n v="2.6"/>
    <s v="Uptown"/>
    <x v="205"/>
    <n v="2.6"/>
    <n v="40"/>
    <x v="0"/>
    <x v="1"/>
    <s v="F1227"/>
    <x v="2"/>
    <s v="Could be better"/>
    <x v="0"/>
  </r>
  <r>
    <s v="S1321"/>
    <s v="C1114"/>
    <x v="0"/>
    <n v="3"/>
    <n v="4.72"/>
    <s v="Downtown"/>
    <x v="206"/>
    <n v="14.16"/>
    <n v="54"/>
    <x v="3"/>
    <x v="0"/>
    <s v="F1653"/>
    <x v="0"/>
    <s v="Could be better"/>
    <x v="0"/>
  </r>
  <r>
    <s v="S1325"/>
    <s v="C1065"/>
    <x v="5"/>
    <n v="1"/>
    <n v="3.61"/>
    <s v="Airport"/>
    <x v="207"/>
    <n v="3.61"/>
    <n v="30"/>
    <x v="2"/>
    <x v="1"/>
    <s v="F1484"/>
    <x v="1"/>
    <s v="Great product!"/>
    <x v="2"/>
  </r>
  <r>
    <s v="S1327"/>
    <s v="C1455"/>
    <x v="5"/>
    <n v="5"/>
    <n v="4.3099999999999996"/>
    <s v="Uptown"/>
    <x v="208"/>
    <n v="21.55"/>
    <n v="53"/>
    <x v="3"/>
    <x v="1"/>
    <s v="F1136"/>
    <x v="2"/>
    <s v="Could be better"/>
    <x v="4"/>
  </r>
  <r>
    <s v="S1328"/>
    <s v="C1035"/>
    <x v="4"/>
    <n v="2"/>
    <n v="2.5299999999999998"/>
    <s v="Suburbs"/>
    <x v="209"/>
    <n v="5.0599999999999996"/>
    <n v="18"/>
    <x v="2"/>
    <x v="0"/>
    <s v="F1228"/>
    <x v="1"/>
    <s v="Could be better"/>
    <x v="4"/>
  </r>
  <r>
    <s v="S1329"/>
    <s v="C1150"/>
    <x v="3"/>
    <n v="3"/>
    <n v="5.41"/>
    <s v="Downtown"/>
    <x v="210"/>
    <n v="16.23"/>
    <n v="22"/>
    <x v="2"/>
    <x v="1"/>
    <s v="F1238"/>
    <x v="0"/>
    <s v="Could be better"/>
    <x v="2"/>
  </r>
  <r>
    <s v="S1330"/>
    <s v="C1223"/>
    <x v="4"/>
    <n v="2"/>
    <n v="3.37"/>
    <s v="Uptown"/>
    <x v="211"/>
    <n v="6.74"/>
    <n v="30"/>
    <x v="2"/>
    <x v="1"/>
    <s v="F1645"/>
    <x v="1"/>
    <s v="Could be better"/>
    <x v="2"/>
  </r>
  <r>
    <s v="S1332"/>
    <s v="C1284"/>
    <x v="1"/>
    <n v="4"/>
    <n v="4.8600000000000003"/>
    <s v="Uptown"/>
    <x v="212"/>
    <n v="19.440000000000001"/>
    <n v="21"/>
    <x v="2"/>
    <x v="1"/>
    <s v="F1736"/>
    <x v="1"/>
    <s v="Could be better"/>
    <x v="0"/>
  </r>
  <r>
    <s v="S1335"/>
    <s v="C1378"/>
    <x v="0"/>
    <n v="3"/>
    <n v="5.76"/>
    <s v="Suburbs"/>
    <x v="213"/>
    <n v="17.28"/>
    <n v="33"/>
    <x v="0"/>
    <x v="1"/>
    <s v="F1882"/>
    <x v="0"/>
    <s v="Could be better"/>
    <x v="3"/>
  </r>
  <r>
    <s v="S1336"/>
    <s v="C1982"/>
    <x v="3"/>
    <n v="2"/>
    <n v="4.17"/>
    <s v="Suburbs"/>
    <x v="214"/>
    <n v="8.34"/>
    <n v="34"/>
    <x v="0"/>
    <x v="1"/>
    <s v="F1226"/>
    <x v="2"/>
    <s v="Could be better"/>
    <x v="4"/>
  </r>
  <r>
    <s v="S1341"/>
    <s v="C1397"/>
    <x v="3"/>
    <n v="4"/>
    <n v="4.8899999999999997"/>
    <s v="Airport"/>
    <x v="215"/>
    <n v="19.559999999999999"/>
    <n v="34"/>
    <x v="0"/>
    <x v="1"/>
    <s v="F1477"/>
    <x v="1"/>
    <s v="Great product!"/>
    <x v="1"/>
  </r>
  <r>
    <s v="S1343"/>
    <s v="C1550"/>
    <x v="4"/>
    <n v="3"/>
    <n v="4.25"/>
    <s v="Downtown"/>
    <x v="216"/>
    <n v="12.75"/>
    <n v="18"/>
    <x v="2"/>
    <x v="1"/>
    <s v="F1275"/>
    <x v="1"/>
    <s v="Could be better"/>
    <x v="3"/>
  </r>
  <r>
    <s v="S1344"/>
    <s v="C1670"/>
    <x v="0"/>
    <n v="5"/>
    <n v="3.2"/>
    <s v="Airport"/>
    <x v="217"/>
    <n v="16"/>
    <n v="53"/>
    <x v="3"/>
    <x v="1"/>
    <s v="F1760"/>
    <x v="2"/>
    <s v="Could be better"/>
    <x v="1"/>
  </r>
  <r>
    <s v="S1345"/>
    <s v="C1263"/>
    <x v="5"/>
    <n v="2"/>
    <n v="5.07"/>
    <s v="Airport"/>
    <x v="218"/>
    <n v="10.14"/>
    <n v="54"/>
    <x v="3"/>
    <x v="0"/>
    <s v="F1313"/>
    <x v="1"/>
    <s v="Could be better"/>
    <x v="3"/>
  </r>
  <r>
    <s v="S1348"/>
    <s v="C1331"/>
    <x v="3"/>
    <n v="2"/>
    <n v="3.21"/>
    <s v="Uptown"/>
    <x v="219"/>
    <n v="6.42"/>
    <n v="27"/>
    <x v="2"/>
    <x v="1"/>
    <s v="F1115"/>
    <x v="0"/>
    <s v="Great product!"/>
    <x v="0"/>
  </r>
  <r>
    <s v="S1349"/>
    <s v="C1722"/>
    <x v="3"/>
    <n v="3"/>
    <n v="3.37"/>
    <s v="Uptown"/>
    <x v="220"/>
    <n v="10.11"/>
    <n v="37"/>
    <x v="0"/>
    <x v="0"/>
    <s v="F1365"/>
    <x v="2"/>
    <s v="Great product!"/>
    <x v="4"/>
  </r>
  <r>
    <s v="S1350"/>
    <s v="C1897"/>
    <x v="4"/>
    <n v="2"/>
    <n v="4.67"/>
    <s v="Suburbs"/>
    <x v="221"/>
    <n v="9.34"/>
    <n v="44"/>
    <x v="3"/>
    <x v="1"/>
    <s v="F1147"/>
    <x v="0"/>
    <s v="Great product!"/>
    <x v="3"/>
  </r>
  <r>
    <s v="S1351"/>
    <s v="C1107"/>
    <x v="5"/>
    <n v="3"/>
    <n v="3.05"/>
    <s v="Uptown"/>
    <x v="222"/>
    <n v="9.1499999999999986"/>
    <n v="32"/>
    <x v="0"/>
    <x v="0"/>
    <s v="F1562"/>
    <x v="1"/>
    <s v="Could be better"/>
    <x v="3"/>
  </r>
  <r>
    <s v="S1353"/>
    <s v="C1018"/>
    <x v="0"/>
    <n v="3"/>
    <n v="5.72"/>
    <s v="Suburbs"/>
    <x v="223"/>
    <n v="17.16"/>
    <n v="23"/>
    <x v="2"/>
    <x v="0"/>
    <s v="F1380"/>
    <x v="1"/>
    <s v="Great product!"/>
    <x v="4"/>
  </r>
  <r>
    <s v="S1354"/>
    <s v="C1744"/>
    <x v="3"/>
    <n v="3"/>
    <n v="4.87"/>
    <s v="Suburbs"/>
    <x v="224"/>
    <n v="14.61"/>
    <n v="47"/>
    <x v="3"/>
    <x v="0"/>
    <s v="F1133"/>
    <x v="0"/>
    <s v="Could be better"/>
    <x v="4"/>
  </r>
  <r>
    <s v="S1357"/>
    <s v="C1470"/>
    <x v="4"/>
    <n v="3"/>
    <n v="5.17"/>
    <s v="Airport"/>
    <x v="225"/>
    <n v="15.51"/>
    <n v="37"/>
    <x v="0"/>
    <x v="1"/>
    <s v="F1237"/>
    <x v="0"/>
    <s v="Great product!"/>
    <x v="0"/>
  </r>
  <r>
    <s v="S1358"/>
    <s v="C1270"/>
    <x v="5"/>
    <n v="4"/>
    <n v="4.4000000000000004"/>
    <s v="Downtown"/>
    <x v="226"/>
    <n v="17.600000000000001"/>
    <n v="24"/>
    <x v="2"/>
    <x v="1"/>
    <s v="F1096"/>
    <x v="2"/>
    <s v="Could be better"/>
    <x v="4"/>
  </r>
  <r>
    <s v="S1360"/>
    <s v="C1021"/>
    <x v="4"/>
    <n v="4"/>
    <n v="4.1900000000000004"/>
    <s v="Suburbs"/>
    <x v="227"/>
    <n v="16.760000000000002"/>
    <n v="50"/>
    <x v="3"/>
    <x v="1"/>
    <s v="F1934"/>
    <x v="0"/>
    <s v="Great product!"/>
    <x v="1"/>
  </r>
  <r>
    <s v="S1362"/>
    <s v="C1354"/>
    <x v="4"/>
    <n v="5"/>
    <n v="4.22"/>
    <s v="Airport"/>
    <x v="228"/>
    <n v="21.1"/>
    <n v="56"/>
    <x v="3"/>
    <x v="0"/>
    <s v="F1194"/>
    <x v="1"/>
    <s v="Great product!"/>
    <x v="1"/>
  </r>
  <r>
    <s v="S1363"/>
    <s v="C1699"/>
    <x v="2"/>
    <n v="5"/>
    <n v="5.95"/>
    <s v="Uptown"/>
    <x v="229"/>
    <n v="29.75"/>
    <n v="62"/>
    <x v="1"/>
    <x v="1"/>
    <s v="F1017"/>
    <x v="0"/>
    <s v="Could be better"/>
    <x v="2"/>
  </r>
  <r>
    <s v="S1364"/>
    <s v="C1668"/>
    <x v="3"/>
    <n v="5"/>
    <n v="5.64"/>
    <s v="Airport"/>
    <x v="230"/>
    <n v="28.2"/>
    <n v="50"/>
    <x v="3"/>
    <x v="1"/>
    <s v="F1924"/>
    <x v="0"/>
    <s v="Could be better"/>
    <x v="0"/>
  </r>
  <r>
    <s v="S1366"/>
    <s v="C1378"/>
    <x v="0"/>
    <n v="4"/>
    <n v="4.22"/>
    <s v="Suburbs"/>
    <x v="231"/>
    <n v="16.88"/>
    <n v="33"/>
    <x v="0"/>
    <x v="1"/>
    <s v="F1882"/>
    <x v="0"/>
    <s v="Could be better"/>
    <x v="3"/>
  </r>
  <r>
    <s v="S1367"/>
    <s v="C1766"/>
    <x v="0"/>
    <n v="2"/>
    <n v="5.95"/>
    <s v="Suburbs"/>
    <x v="232"/>
    <n v="11.9"/>
    <n v="38"/>
    <x v="0"/>
    <x v="1"/>
    <s v="F1839"/>
    <x v="0"/>
    <s v="Could be better"/>
    <x v="4"/>
  </r>
  <r>
    <s v="S1368"/>
    <s v="C1986"/>
    <x v="3"/>
    <n v="5"/>
    <n v="5.71"/>
    <s v="Downtown"/>
    <x v="233"/>
    <n v="28.55"/>
    <n v="43"/>
    <x v="0"/>
    <x v="1"/>
    <s v="F1704"/>
    <x v="1"/>
    <s v="Great product!"/>
    <x v="2"/>
  </r>
  <r>
    <s v="S1370"/>
    <s v="C1367"/>
    <x v="0"/>
    <n v="4"/>
    <n v="3.28"/>
    <s v="Downtown"/>
    <x v="234"/>
    <n v="13.12"/>
    <n v="44"/>
    <x v="3"/>
    <x v="1"/>
    <s v="F1118"/>
    <x v="0"/>
    <s v="Could be better"/>
    <x v="0"/>
  </r>
  <r>
    <s v="S1371"/>
    <s v="C1535"/>
    <x v="5"/>
    <n v="5"/>
    <n v="4.5199999999999996"/>
    <s v="Suburbs"/>
    <x v="235"/>
    <n v="22.6"/>
    <n v="45"/>
    <x v="3"/>
    <x v="1"/>
    <s v="F1722"/>
    <x v="1"/>
    <s v="Could be better"/>
    <x v="4"/>
  </r>
  <r>
    <s v="S1372"/>
    <s v="C1527"/>
    <x v="3"/>
    <n v="3"/>
    <n v="2.69"/>
    <s v="Suburbs"/>
    <x v="236"/>
    <n v="8.07"/>
    <n v="25"/>
    <x v="2"/>
    <x v="0"/>
    <s v="F1756"/>
    <x v="0"/>
    <s v="Could be better"/>
    <x v="0"/>
  </r>
  <r>
    <s v="S1373"/>
    <s v="C1651"/>
    <x v="4"/>
    <n v="4"/>
    <n v="5.3"/>
    <s v="Uptown"/>
    <x v="237"/>
    <n v="21.2"/>
    <n v="51"/>
    <x v="3"/>
    <x v="0"/>
    <s v="F1089"/>
    <x v="2"/>
    <s v="Could be better"/>
    <x v="0"/>
  </r>
  <r>
    <s v="S1374"/>
    <s v="C1344"/>
    <x v="5"/>
    <n v="1"/>
    <n v="4.17"/>
    <s v="Airport"/>
    <x v="238"/>
    <n v="4.17"/>
    <n v="55"/>
    <x v="3"/>
    <x v="0"/>
    <s v="F1464"/>
    <x v="2"/>
    <s v="Could be better"/>
    <x v="2"/>
  </r>
  <r>
    <s v="S1375"/>
    <s v="C1861"/>
    <x v="0"/>
    <n v="2"/>
    <n v="4.3899999999999997"/>
    <s v="Downtown"/>
    <x v="239"/>
    <n v="8.7799999999999994"/>
    <n v="45"/>
    <x v="3"/>
    <x v="1"/>
    <s v="F1456"/>
    <x v="2"/>
    <s v="Could be better"/>
    <x v="4"/>
  </r>
  <r>
    <s v="S1376"/>
    <s v="C1374"/>
    <x v="4"/>
    <n v="2"/>
    <n v="4.26"/>
    <s v="Suburbs"/>
    <x v="240"/>
    <n v="8.52"/>
    <n v="31"/>
    <x v="0"/>
    <x v="1"/>
    <s v="F1004"/>
    <x v="1"/>
    <s v="Could be better"/>
    <x v="4"/>
  </r>
  <r>
    <s v="S1377"/>
    <s v="C1610"/>
    <x v="5"/>
    <n v="2"/>
    <n v="3.88"/>
    <s v="Suburbs"/>
    <x v="241"/>
    <n v="7.76"/>
    <n v="60"/>
    <x v="1"/>
    <x v="1"/>
    <s v="F1715"/>
    <x v="1"/>
    <s v="Great product!"/>
    <x v="2"/>
  </r>
  <r>
    <s v="S1378"/>
    <s v="C1238"/>
    <x v="0"/>
    <n v="3"/>
    <n v="4.9000000000000004"/>
    <s v="Airport"/>
    <x v="242"/>
    <n v="14.7"/>
    <n v="19"/>
    <x v="2"/>
    <x v="0"/>
    <s v="F1441"/>
    <x v="0"/>
    <s v="Could be better"/>
    <x v="3"/>
  </r>
  <r>
    <s v="S1381"/>
    <s v="C1817"/>
    <x v="0"/>
    <n v="4"/>
    <n v="4.9400000000000004"/>
    <s v="Uptown"/>
    <x v="243"/>
    <n v="19.760000000000002"/>
    <n v="63"/>
    <x v="1"/>
    <x v="1"/>
    <s v="F1005"/>
    <x v="2"/>
    <s v="Could be better"/>
    <x v="4"/>
  </r>
  <r>
    <s v="S1385"/>
    <s v="C1769"/>
    <x v="4"/>
    <n v="1"/>
    <n v="3.24"/>
    <s v="Airport"/>
    <x v="244"/>
    <n v="3.24"/>
    <n v="35"/>
    <x v="0"/>
    <x v="1"/>
    <s v="F1129"/>
    <x v="0"/>
    <s v="Great product!"/>
    <x v="2"/>
  </r>
  <r>
    <s v="S1386"/>
    <s v="C1544"/>
    <x v="5"/>
    <n v="4"/>
    <n v="4.53"/>
    <s v="Uptown"/>
    <x v="245"/>
    <n v="18.12"/>
    <n v="54"/>
    <x v="3"/>
    <x v="0"/>
    <s v="F1159"/>
    <x v="2"/>
    <s v="Great product!"/>
    <x v="3"/>
  </r>
  <r>
    <s v="S1387"/>
    <s v="C1471"/>
    <x v="4"/>
    <n v="3"/>
    <n v="3.64"/>
    <s v="Suburbs"/>
    <x v="246"/>
    <n v="10.92"/>
    <n v="41"/>
    <x v="0"/>
    <x v="1"/>
    <s v="F1375"/>
    <x v="2"/>
    <s v="Could be better"/>
    <x v="2"/>
  </r>
  <r>
    <s v="S1388"/>
    <s v="C1785"/>
    <x v="3"/>
    <n v="2"/>
    <n v="4.6399999999999997"/>
    <s v="Downtown"/>
    <x v="247"/>
    <n v="9.2799999999999994"/>
    <n v="33"/>
    <x v="0"/>
    <x v="1"/>
    <s v="F1045"/>
    <x v="0"/>
    <s v="Could be better"/>
    <x v="4"/>
  </r>
  <r>
    <s v="S1389"/>
    <s v="C1089"/>
    <x v="3"/>
    <n v="3"/>
    <n v="3.41"/>
    <s v="Airport"/>
    <x v="248"/>
    <n v="10.23"/>
    <n v="22"/>
    <x v="2"/>
    <x v="0"/>
    <s v="F1662"/>
    <x v="2"/>
    <s v="Could be better"/>
    <x v="2"/>
  </r>
  <r>
    <s v="S1391"/>
    <s v="C1616"/>
    <x v="0"/>
    <n v="1"/>
    <n v="3.33"/>
    <s v="Uptown"/>
    <x v="249"/>
    <n v="3.33"/>
    <n v="57"/>
    <x v="1"/>
    <x v="1"/>
    <s v="F1642"/>
    <x v="1"/>
    <s v="Could be better"/>
    <x v="2"/>
  </r>
  <r>
    <s v="S1393"/>
    <s v="C1106"/>
    <x v="2"/>
    <n v="3"/>
    <n v="4.6500000000000004"/>
    <s v="Suburbs"/>
    <x v="250"/>
    <n v="13.95"/>
    <n v="21"/>
    <x v="2"/>
    <x v="0"/>
    <s v="F1172"/>
    <x v="0"/>
    <s v="Could be better"/>
    <x v="2"/>
  </r>
  <r>
    <s v="S1395"/>
    <s v="C1371"/>
    <x v="2"/>
    <n v="2"/>
    <n v="4.25"/>
    <s v="Suburbs"/>
    <x v="251"/>
    <n v="8.5"/>
    <n v="51"/>
    <x v="3"/>
    <x v="1"/>
    <s v="F1008"/>
    <x v="0"/>
    <s v="Could be better"/>
    <x v="4"/>
  </r>
  <r>
    <s v="S1397"/>
    <s v="C1948"/>
    <x v="4"/>
    <n v="2"/>
    <n v="4.95"/>
    <s v="Uptown"/>
    <x v="252"/>
    <n v="9.9"/>
    <n v="55"/>
    <x v="3"/>
    <x v="1"/>
    <s v="F1497"/>
    <x v="1"/>
    <s v="Great product!"/>
    <x v="4"/>
  </r>
  <r>
    <s v="S1398"/>
    <s v="C1467"/>
    <x v="5"/>
    <n v="4"/>
    <n v="3.8"/>
    <s v="Downtown"/>
    <x v="253"/>
    <n v="15.2"/>
    <n v="45"/>
    <x v="3"/>
    <x v="1"/>
    <s v="F1176"/>
    <x v="1"/>
    <s v="Could be better"/>
    <x v="3"/>
  </r>
  <r>
    <s v="S1400"/>
    <s v="C1318"/>
    <x v="3"/>
    <n v="2"/>
    <n v="3.48"/>
    <s v="Uptown"/>
    <x v="254"/>
    <n v="6.96"/>
    <n v="42"/>
    <x v="0"/>
    <x v="1"/>
    <s v="F1630"/>
    <x v="2"/>
    <s v="Could be better"/>
    <x v="4"/>
  </r>
  <r>
    <s v="S1401"/>
    <s v="C1875"/>
    <x v="4"/>
    <n v="5"/>
    <n v="3.13"/>
    <s v="Downtown"/>
    <x v="255"/>
    <n v="15.65"/>
    <n v="42"/>
    <x v="0"/>
    <x v="1"/>
    <s v="F1076"/>
    <x v="2"/>
    <s v="Great product!"/>
    <x v="0"/>
  </r>
  <r>
    <s v="S1403"/>
    <s v="C1411"/>
    <x v="3"/>
    <n v="4"/>
    <n v="4.5199999999999996"/>
    <s v="Suburbs"/>
    <x v="256"/>
    <n v="18.079999999999998"/>
    <n v="51"/>
    <x v="3"/>
    <x v="1"/>
    <s v="F1496"/>
    <x v="2"/>
    <s v="Could be better"/>
    <x v="2"/>
  </r>
  <r>
    <s v="S1405"/>
    <s v="C1302"/>
    <x v="5"/>
    <n v="4"/>
    <n v="2.85"/>
    <s v="Suburbs"/>
    <x v="257"/>
    <n v="11.4"/>
    <n v="53"/>
    <x v="3"/>
    <x v="0"/>
    <s v="F1095"/>
    <x v="0"/>
    <s v="Could be better"/>
    <x v="2"/>
  </r>
  <r>
    <s v="S1406"/>
    <s v="C1066"/>
    <x v="2"/>
    <n v="4"/>
    <n v="3.44"/>
    <s v="Suburbs"/>
    <x v="258"/>
    <n v="13.76"/>
    <n v="63"/>
    <x v="1"/>
    <x v="1"/>
    <s v="F1401"/>
    <x v="2"/>
    <s v="Could be better"/>
    <x v="4"/>
  </r>
  <r>
    <s v="S1407"/>
    <s v="C1668"/>
    <x v="3"/>
    <n v="4"/>
    <n v="3.33"/>
    <s v="Downtown"/>
    <x v="259"/>
    <n v="13.32"/>
    <n v="50"/>
    <x v="3"/>
    <x v="1"/>
    <s v="F1924"/>
    <x v="0"/>
    <s v="Could be better"/>
    <x v="0"/>
  </r>
  <r>
    <s v="S1408"/>
    <s v="C1975"/>
    <x v="5"/>
    <n v="1"/>
    <n v="4.01"/>
    <s v="Downtown"/>
    <x v="260"/>
    <n v="4.01"/>
    <n v="36"/>
    <x v="0"/>
    <x v="0"/>
    <s v="F1233"/>
    <x v="0"/>
    <s v="Could be better"/>
    <x v="1"/>
  </r>
  <r>
    <s v="S1410"/>
    <s v="C1366"/>
    <x v="0"/>
    <n v="5"/>
    <n v="3.01"/>
    <s v="Airport"/>
    <x v="261"/>
    <n v="15.05"/>
    <n v="23"/>
    <x v="2"/>
    <x v="0"/>
    <s v="F1439"/>
    <x v="1"/>
    <s v="Could be better"/>
    <x v="1"/>
  </r>
  <r>
    <s v="S1411"/>
    <s v="C1018"/>
    <x v="0"/>
    <n v="2"/>
    <n v="5.86"/>
    <s v="Airport"/>
    <x v="262"/>
    <n v="11.72"/>
    <n v="23"/>
    <x v="2"/>
    <x v="0"/>
    <s v="F1380"/>
    <x v="1"/>
    <s v="Great product!"/>
    <x v="4"/>
  </r>
  <r>
    <s v="S1413"/>
    <s v="C1224"/>
    <x v="0"/>
    <n v="1"/>
    <n v="5.32"/>
    <s v="Airport"/>
    <x v="263"/>
    <n v="5.32"/>
    <n v="63"/>
    <x v="1"/>
    <x v="1"/>
    <s v="F1524"/>
    <x v="1"/>
    <s v="Could be better"/>
    <x v="4"/>
  </r>
  <r>
    <s v="S1414"/>
    <s v="C1543"/>
    <x v="2"/>
    <n v="3"/>
    <n v="3.12"/>
    <s v="Uptown"/>
    <x v="264"/>
    <n v="9.36"/>
    <n v="42"/>
    <x v="0"/>
    <x v="1"/>
    <s v="F1424"/>
    <x v="0"/>
    <s v="Could be better"/>
    <x v="4"/>
  </r>
  <r>
    <s v="S1415"/>
    <s v="C1638"/>
    <x v="3"/>
    <n v="5"/>
    <n v="4.25"/>
    <s v="Uptown"/>
    <x v="265"/>
    <n v="21.25"/>
    <n v="42"/>
    <x v="0"/>
    <x v="0"/>
    <s v="F1220"/>
    <x v="1"/>
    <s v="Could be better"/>
    <x v="2"/>
  </r>
  <r>
    <s v="S1416"/>
    <s v="C1800"/>
    <x v="5"/>
    <n v="2"/>
    <n v="5.98"/>
    <s v="Suburbs"/>
    <x v="266"/>
    <n v="11.96"/>
    <n v="41"/>
    <x v="0"/>
    <x v="0"/>
    <s v="F1865"/>
    <x v="0"/>
    <s v="Great product!"/>
    <x v="2"/>
  </r>
  <r>
    <s v="S1417"/>
    <s v="C1136"/>
    <x v="1"/>
    <n v="1"/>
    <n v="5.47"/>
    <s v="Downtown"/>
    <x v="267"/>
    <n v="5.47"/>
    <n v="41"/>
    <x v="0"/>
    <x v="0"/>
    <s v="F1732"/>
    <x v="1"/>
    <s v="Could be better"/>
    <x v="0"/>
  </r>
  <r>
    <s v="S1418"/>
    <s v="C1181"/>
    <x v="5"/>
    <n v="1"/>
    <n v="4.3099999999999996"/>
    <s v="Airport"/>
    <x v="268"/>
    <n v="4.3099999999999996"/>
    <n v="37"/>
    <x v="0"/>
    <x v="0"/>
    <s v="F1676"/>
    <x v="2"/>
    <s v="Could be better"/>
    <x v="3"/>
  </r>
  <r>
    <s v="S1420"/>
    <s v="C1618"/>
    <x v="4"/>
    <n v="2"/>
    <n v="5.25"/>
    <s v="Airport"/>
    <x v="269"/>
    <n v="10.5"/>
    <n v="23"/>
    <x v="2"/>
    <x v="1"/>
    <s v="F1267"/>
    <x v="2"/>
    <s v="Great product!"/>
    <x v="2"/>
  </r>
  <r>
    <s v="S1426"/>
    <s v="C1497"/>
    <x v="2"/>
    <n v="5"/>
    <n v="2.71"/>
    <s v="Uptown"/>
    <x v="270"/>
    <n v="13.55"/>
    <n v="35"/>
    <x v="0"/>
    <x v="0"/>
    <s v="F1593"/>
    <x v="1"/>
    <s v="Great product!"/>
    <x v="2"/>
  </r>
  <r>
    <s v="S1427"/>
    <s v="C1242"/>
    <x v="2"/>
    <n v="5"/>
    <n v="5.35"/>
    <s v="Downtown"/>
    <x v="271"/>
    <n v="26.75"/>
    <n v="55"/>
    <x v="3"/>
    <x v="0"/>
    <s v="F1619"/>
    <x v="1"/>
    <s v="Could be better"/>
    <x v="4"/>
  </r>
  <r>
    <s v="S1429"/>
    <s v="C1280"/>
    <x v="3"/>
    <n v="2"/>
    <n v="4.7"/>
    <s v="Suburbs"/>
    <x v="272"/>
    <n v="9.4"/>
    <n v="61"/>
    <x v="1"/>
    <x v="1"/>
    <s v="F1974"/>
    <x v="0"/>
    <s v="Could be better"/>
    <x v="3"/>
  </r>
  <r>
    <s v="S1430"/>
    <s v="C1848"/>
    <x v="2"/>
    <n v="1"/>
    <n v="4.07"/>
    <s v="Airport"/>
    <x v="273"/>
    <n v="4.07"/>
    <n v="47"/>
    <x v="3"/>
    <x v="0"/>
    <s v="F1612"/>
    <x v="0"/>
    <s v="Could be better"/>
    <x v="1"/>
  </r>
  <r>
    <s v="S1431"/>
    <s v="C1622"/>
    <x v="1"/>
    <n v="1"/>
    <n v="3.67"/>
    <s v="Suburbs"/>
    <x v="274"/>
    <n v="3.67"/>
    <n v="32"/>
    <x v="0"/>
    <x v="0"/>
    <s v="F1356"/>
    <x v="0"/>
    <s v="Could be better"/>
    <x v="3"/>
  </r>
  <r>
    <s v="S1435"/>
    <s v="C1808"/>
    <x v="1"/>
    <n v="5"/>
    <n v="3.4"/>
    <s v="Downtown"/>
    <x v="275"/>
    <n v="17"/>
    <n v="37"/>
    <x v="0"/>
    <x v="1"/>
    <s v="F1520"/>
    <x v="2"/>
    <s v="Great product!"/>
    <x v="3"/>
  </r>
  <r>
    <s v="S1436"/>
    <s v="C1462"/>
    <x v="4"/>
    <n v="5"/>
    <n v="2.57"/>
    <s v="Downtown"/>
    <x v="276"/>
    <n v="12.85"/>
    <n v="20"/>
    <x v="2"/>
    <x v="0"/>
    <s v="F1186"/>
    <x v="2"/>
    <s v="Could be better"/>
    <x v="2"/>
  </r>
  <r>
    <s v="S1437"/>
    <s v="C1809"/>
    <x v="2"/>
    <n v="5"/>
    <n v="2.92"/>
    <s v="Suburbs"/>
    <x v="277"/>
    <n v="14.6"/>
    <n v="24"/>
    <x v="2"/>
    <x v="0"/>
    <s v="F1476"/>
    <x v="0"/>
    <s v="Great product!"/>
    <x v="4"/>
  </r>
  <r>
    <s v="S1438"/>
    <s v="C1847"/>
    <x v="2"/>
    <n v="3"/>
    <n v="5.54"/>
    <s v="Downtown"/>
    <x v="278"/>
    <n v="16.62"/>
    <n v="58"/>
    <x v="1"/>
    <x v="1"/>
    <s v="F1030"/>
    <x v="2"/>
    <s v="Great product!"/>
    <x v="0"/>
  </r>
  <r>
    <s v="S1441"/>
    <s v="C1504"/>
    <x v="3"/>
    <n v="3"/>
    <n v="4.5199999999999996"/>
    <s v="Airport"/>
    <x v="279"/>
    <n v="13.56"/>
    <n v="32"/>
    <x v="0"/>
    <x v="1"/>
    <s v="F1531"/>
    <x v="2"/>
    <s v="Could be better"/>
    <x v="1"/>
  </r>
  <r>
    <s v="S1443"/>
    <s v="C1931"/>
    <x v="1"/>
    <n v="3"/>
    <n v="3.11"/>
    <s v="Downtown"/>
    <x v="280"/>
    <n v="9.33"/>
    <n v="34"/>
    <x v="0"/>
    <x v="0"/>
    <s v="F1490"/>
    <x v="2"/>
    <s v="Great product!"/>
    <x v="1"/>
  </r>
  <r>
    <s v="S1444"/>
    <s v="C1573"/>
    <x v="3"/>
    <n v="2"/>
    <n v="5.23"/>
    <s v="Airport"/>
    <x v="281"/>
    <n v="10.46"/>
    <n v="44"/>
    <x v="3"/>
    <x v="1"/>
    <s v="F1446"/>
    <x v="2"/>
    <s v="Great product!"/>
    <x v="3"/>
  </r>
  <r>
    <s v="S1445"/>
    <s v="C1836"/>
    <x v="0"/>
    <n v="2"/>
    <n v="3.74"/>
    <s v="Downtown"/>
    <x v="282"/>
    <n v="7.48"/>
    <n v="41"/>
    <x v="0"/>
    <x v="0"/>
    <s v="F1570"/>
    <x v="0"/>
    <s v="Could be better"/>
    <x v="4"/>
  </r>
  <r>
    <s v="S1446"/>
    <s v="C1794"/>
    <x v="4"/>
    <n v="4"/>
    <n v="4.8600000000000003"/>
    <s v="Downtown"/>
    <x v="283"/>
    <n v="19.440000000000001"/>
    <n v="25"/>
    <x v="2"/>
    <x v="1"/>
    <s v="F1212"/>
    <x v="0"/>
    <s v="Could be better"/>
    <x v="1"/>
  </r>
  <r>
    <s v="S1447"/>
    <s v="C1428"/>
    <x v="5"/>
    <n v="1"/>
    <n v="4.21"/>
    <s v="Uptown"/>
    <x v="284"/>
    <n v="4.21"/>
    <n v="31"/>
    <x v="0"/>
    <x v="0"/>
    <s v="F1993"/>
    <x v="0"/>
    <s v="Could be better"/>
    <x v="3"/>
  </r>
  <r>
    <s v="S1448"/>
    <s v="C1230"/>
    <x v="5"/>
    <n v="2"/>
    <n v="5.08"/>
    <s v="Uptown"/>
    <x v="285"/>
    <n v="10.16"/>
    <n v="46"/>
    <x v="3"/>
    <x v="1"/>
    <s v="F1012"/>
    <x v="2"/>
    <s v="Great product!"/>
    <x v="0"/>
  </r>
  <r>
    <s v="S1449"/>
    <s v="C1792"/>
    <x v="0"/>
    <n v="2"/>
    <n v="5.61"/>
    <s v="Uptown"/>
    <x v="286"/>
    <n v="11.22"/>
    <n v="48"/>
    <x v="3"/>
    <x v="1"/>
    <s v="F1984"/>
    <x v="0"/>
    <s v="Great product!"/>
    <x v="3"/>
  </r>
  <r>
    <s v="S1450"/>
    <s v="C1207"/>
    <x v="4"/>
    <n v="2"/>
    <n v="3.83"/>
    <s v="Downtown"/>
    <x v="287"/>
    <n v="7.66"/>
    <n v="22"/>
    <x v="2"/>
    <x v="0"/>
    <s v="F1026"/>
    <x v="2"/>
    <s v="Could be better"/>
    <x v="0"/>
  </r>
  <r>
    <s v="S1451"/>
    <s v="C1190"/>
    <x v="5"/>
    <n v="2"/>
    <n v="3.5"/>
    <s v="Suburbs"/>
    <x v="288"/>
    <n v="7"/>
    <n v="51"/>
    <x v="3"/>
    <x v="1"/>
    <s v="F1537"/>
    <x v="1"/>
    <s v="Could be better"/>
    <x v="2"/>
  </r>
  <r>
    <s v="S1455"/>
    <s v="C1313"/>
    <x v="2"/>
    <n v="2"/>
    <n v="5.33"/>
    <s v="Downtown"/>
    <x v="289"/>
    <n v="10.66"/>
    <n v="48"/>
    <x v="3"/>
    <x v="0"/>
    <s v="F1285"/>
    <x v="2"/>
    <s v="Great product!"/>
    <x v="0"/>
  </r>
  <r>
    <s v="S1456"/>
    <s v="C1273"/>
    <x v="0"/>
    <n v="1"/>
    <n v="3.68"/>
    <s v="Suburbs"/>
    <x v="290"/>
    <n v="3.68"/>
    <n v="45"/>
    <x v="3"/>
    <x v="1"/>
    <s v="F1189"/>
    <x v="0"/>
    <s v="Could be better"/>
    <x v="3"/>
  </r>
  <r>
    <s v="S1459"/>
    <s v="C1115"/>
    <x v="4"/>
    <n v="4"/>
    <n v="5.47"/>
    <s v="Downtown"/>
    <x v="291"/>
    <n v="21.88"/>
    <n v="63"/>
    <x v="1"/>
    <x v="0"/>
    <s v="F1146"/>
    <x v="0"/>
    <s v="Great product!"/>
    <x v="2"/>
  </r>
  <r>
    <s v="S1460"/>
    <s v="C1107"/>
    <x v="5"/>
    <n v="3"/>
    <n v="2.75"/>
    <s v="Suburbs"/>
    <x v="292"/>
    <n v="8.25"/>
    <n v="32"/>
    <x v="0"/>
    <x v="0"/>
    <s v="F1562"/>
    <x v="1"/>
    <s v="Could be better"/>
    <x v="3"/>
  </r>
  <r>
    <s v="S1462"/>
    <s v="C1975"/>
    <x v="5"/>
    <n v="5"/>
    <n v="3.3"/>
    <s v="Suburbs"/>
    <x v="293"/>
    <n v="16.5"/>
    <n v="36"/>
    <x v="0"/>
    <x v="0"/>
    <s v="F1233"/>
    <x v="0"/>
    <s v="Could be better"/>
    <x v="1"/>
  </r>
  <r>
    <s v="S1463"/>
    <s v="C1030"/>
    <x v="1"/>
    <n v="1"/>
    <n v="3.61"/>
    <s v="Suburbs"/>
    <x v="294"/>
    <n v="3.61"/>
    <n v="44"/>
    <x v="3"/>
    <x v="0"/>
    <s v="F1061"/>
    <x v="0"/>
    <s v="Could be better"/>
    <x v="0"/>
  </r>
  <r>
    <s v="S1465"/>
    <s v="C1527"/>
    <x v="3"/>
    <n v="1"/>
    <n v="3.44"/>
    <s v="Downtown"/>
    <x v="295"/>
    <n v="3.44"/>
    <n v="25"/>
    <x v="2"/>
    <x v="0"/>
    <s v="F1756"/>
    <x v="0"/>
    <s v="Could be better"/>
    <x v="0"/>
  </r>
  <r>
    <s v="S1466"/>
    <s v="C1956"/>
    <x v="4"/>
    <n v="1"/>
    <n v="4.76"/>
    <s v="Downtown"/>
    <x v="296"/>
    <n v="4.76"/>
    <n v="41"/>
    <x v="0"/>
    <x v="0"/>
    <s v="F1959"/>
    <x v="2"/>
    <s v="Great product!"/>
    <x v="4"/>
  </r>
  <r>
    <s v="S1467"/>
    <s v="C1975"/>
    <x v="5"/>
    <n v="1"/>
    <n v="3.45"/>
    <s v="Suburbs"/>
    <x v="297"/>
    <n v="3.45"/>
    <n v="36"/>
    <x v="0"/>
    <x v="0"/>
    <s v="F1233"/>
    <x v="0"/>
    <s v="Could be better"/>
    <x v="1"/>
  </r>
  <r>
    <s v="S1468"/>
    <s v="C1616"/>
    <x v="0"/>
    <n v="1"/>
    <n v="4.0599999999999996"/>
    <s v="Uptown"/>
    <x v="298"/>
    <n v="4.0599999999999996"/>
    <n v="57"/>
    <x v="1"/>
    <x v="1"/>
    <s v="F1642"/>
    <x v="1"/>
    <s v="Could be better"/>
    <x v="2"/>
  </r>
  <r>
    <s v="S1469"/>
    <s v="C1316"/>
    <x v="0"/>
    <n v="1"/>
    <n v="5.52"/>
    <s v="Suburbs"/>
    <x v="299"/>
    <n v="5.52"/>
    <n v="21"/>
    <x v="2"/>
    <x v="1"/>
    <s v="F1206"/>
    <x v="1"/>
    <s v="Could be better"/>
    <x v="3"/>
  </r>
  <r>
    <s v="S1470"/>
    <s v="C1390"/>
    <x v="2"/>
    <n v="4"/>
    <n v="3.77"/>
    <s v="Downtown"/>
    <x v="300"/>
    <n v="15.08"/>
    <n v="57"/>
    <x v="1"/>
    <x v="0"/>
    <s v="F1985"/>
    <x v="1"/>
    <s v="Could be better"/>
    <x v="1"/>
  </r>
  <r>
    <s v="S1471"/>
    <s v="C1216"/>
    <x v="0"/>
    <n v="4"/>
    <n v="4.55"/>
    <s v="Airport"/>
    <x v="301"/>
    <n v="18.2"/>
    <n v="51"/>
    <x v="3"/>
    <x v="1"/>
    <s v="F1251"/>
    <x v="1"/>
    <s v="Great product!"/>
    <x v="3"/>
  </r>
  <r>
    <s v="S1474"/>
    <s v="C1769"/>
    <x v="4"/>
    <n v="5"/>
    <n v="3.14"/>
    <s v="Uptown"/>
    <x v="302"/>
    <n v="15.7"/>
    <n v="35"/>
    <x v="0"/>
    <x v="1"/>
    <s v="F1129"/>
    <x v="0"/>
    <s v="Great product!"/>
    <x v="2"/>
  </r>
  <r>
    <s v="S1475"/>
    <s v="C1817"/>
    <x v="0"/>
    <n v="3"/>
    <n v="2.58"/>
    <s v="Uptown"/>
    <x v="303"/>
    <n v="7.74"/>
    <n v="63"/>
    <x v="1"/>
    <x v="1"/>
    <s v="F1005"/>
    <x v="2"/>
    <s v="Could be better"/>
    <x v="4"/>
  </r>
  <r>
    <s v="S1477"/>
    <s v="C1449"/>
    <x v="5"/>
    <n v="2"/>
    <n v="4.82"/>
    <s v="Airport"/>
    <x v="304"/>
    <n v="9.64"/>
    <n v="28"/>
    <x v="2"/>
    <x v="1"/>
    <s v="F1699"/>
    <x v="2"/>
    <s v="Could be better"/>
    <x v="2"/>
  </r>
  <r>
    <s v="S1479"/>
    <s v="C1808"/>
    <x v="1"/>
    <n v="1"/>
    <n v="4.95"/>
    <s v="Suburbs"/>
    <x v="305"/>
    <n v="4.95"/>
    <n v="37"/>
    <x v="0"/>
    <x v="1"/>
    <s v="F1520"/>
    <x v="2"/>
    <s v="Great product!"/>
    <x v="3"/>
  </r>
  <r>
    <s v="S1480"/>
    <s v="C1684"/>
    <x v="3"/>
    <n v="3"/>
    <n v="2.78"/>
    <s v="Uptown"/>
    <x v="306"/>
    <n v="8.34"/>
    <n v="35"/>
    <x v="0"/>
    <x v="0"/>
    <s v="F1514"/>
    <x v="1"/>
    <s v="Great product!"/>
    <x v="4"/>
  </r>
  <r>
    <s v="S1481"/>
    <s v="C1722"/>
    <x v="3"/>
    <n v="4"/>
    <n v="3.08"/>
    <s v="Downtown"/>
    <x v="307"/>
    <n v="12.32"/>
    <n v="37"/>
    <x v="0"/>
    <x v="0"/>
    <s v="F1365"/>
    <x v="2"/>
    <s v="Great product!"/>
    <x v="4"/>
  </r>
  <r>
    <s v="S1482"/>
    <s v="C1357"/>
    <x v="2"/>
    <n v="1"/>
    <n v="2.86"/>
    <s v="Airport"/>
    <x v="308"/>
    <n v="2.86"/>
    <n v="33"/>
    <x v="0"/>
    <x v="0"/>
    <s v="F1533"/>
    <x v="2"/>
    <s v="Great product!"/>
    <x v="0"/>
  </r>
  <r>
    <s v="S1483"/>
    <s v="C1816"/>
    <x v="5"/>
    <n v="5"/>
    <n v="2.72"/>
    <s v="Suburbs"/>
    <x v="309"/>
    <n v="13.6"/>
    <n v="43"/>
    <x v="0"/>
    <x v="1"/>
    <s v="F1167"/>
    <x v="2"/>
    <s v="Could be better"/>
    <x v="1"/>
  </r>
  <r>
    <s v="S1484"/>
    <s v="C1528"/>
    <x v="5"/>
    <n v="3"/>
    <n v="5.58"/>
    <s v="Uptown"/>
    <x v="310"/>
    <n v="16.739999999999998"/>
    <n v="34"/>
    <x v="0"/>
    <x v="1"/>
    <s v="F1916"/>
    <x v="1"/>
    <s v="Great product!"/>
    <x v="1"/>
  </r>
  <r>
    <s v="S1485"/>
    <s v="C1762"/>
    <x v="3"/>
    <n v="5"/>
    <n v="4.42"/>
    <s v="Uptown"/>
    <x v="311"/>
    <n v="22.1"/>
    <n v="42"/>
    <x v="0"/>
    <x v="0"/>
    <s v="F1336"/>
    <x v="0"/>
    <s v="Could be better"/>
    <x v="4"/>
  </r>
  <r>
    <s v="S1486"/>
    <s v="C1826"/>
    <x v="5"/>
    <n v="5"/>
    <n v="2.59"/>
    <s v="Downtown"/>
    <x v="312"/>
    <n v="12.95"/>
    <n v="37"/>
    <x v="0"/>
    <x v="1"/>
    <s v="F1690"/>
    <x v="2"/>
    <s v="Great product!"/>
    <x v="2"/>
  </r>
  <r>
    <s v="S1487"/>
    <s v="C1025"/>
    <x v="0"/>
    <n v="2"/>
    <n v="3.89"/>
    <s v="Suburbs"/>
    <x v="313"/>
    <n v="7.78"/>
    <n v="30"/>
    <x v="2"/>
    <x v="0"/>
    <s v="F1293"/>
    <x v="0"/>
    <s v="Great product!"/>
    <x v="1"/>
  </r>
  <r>
    <s v="S1488"/>
    <s v="C1087"/>
    <x v="3"/>
    <n v="4"/>
    <n v="5.18"/>
    <s v="Uptown"/>
    <x v="314"/>
    <n v="20.72"/>
    <n v="61"/>
    <x v="1"/>
    <x v="1"/>
    <s v="F1023"/>
    <x v="2"/>
    <s v="Great product!"/>
    <x v="3"/>
  </r>
  <r>
    <s v="S1491"/>
    <s v="C1518"/>
    <x v="2"/>
    <n v="5"/>
    <n v="3.04"/>
    <s v="Airport"/>
    <x v="315"/>
    <n v="15.2"/>
    <n v="35"/>
    <x v="0"/>
    <x v="1"/>
    <s v="F1067"/>
    <x v="0"/>
    <s v="Great product!"/>
    <x v="0"/>
  </r>
  <r>
    <s v="S1492"/>
    <s v="C1703"/>
    <x v="4"/>
    <n v="1"/>
    <n v="4.79"/>
    <s v="Uptown"/>
    <x v="316"/>
    <n v="4.79"/>
    <n v="22"/>
    <x v="2"/>
    <x v="0"/>
    <s v="F1998"/>
    <x v="0"/>
    <s v="Could be better"/>
    <x v="4"/>
  </r>
  <r>
    <s v="S1493"/>
    <s v="C1500"/>
    <x v="1"/>
    <n v="3"/>
    <n v="5.6"/>
    <s v="Suburbs"/>
    <x v="317"/>
    <n v="16.8"/>
    <n v="24"/>
    <x v="2"/>
    <x v="1"/>
    <s v="F1021"/>
    <x v="0"/>
    <s v="Great product!"/>
    <x v="0"/>
  </r>
  <r>
    <s v="S1494"/>
    <s v="C1692"/>
    <x v="0"/>
    <n v="1"/>
    <n v="3.58"/>
    <s v="Suburbs"/>
    <x v="318"/>
    <n v="3.58"/>
    <n v="38"/>
    <x v="0"/>
    <x v="0"/>
    <s v="F1847"/>
    <x v="0"/>
    <s v="Could be better"/>
    <x v="0"/>
  </r>
  <r>
    <s v="S1497"/>
    <s v="C1040"/>
    <x v="2"/>
    <n v="2"/>
    <n v="4.6900000000000004"/>
    <s v="Suburbs"/>
    <x v="319"/>
    <n v="9.3800000000000008"/>
    <n v="35"/>
    <x v="0"/>
    <x v="0"/>
    <s v="F1329"/>
    <x v="2"/>
    <s v="Great product!"/>
    <x v="4"/>
  </r>
  <r>
    <s v="S1502"/>
    <s v="C1267"/>
    <x v="5"/>
    <n v="2"/>
    <n v="5.51"/>
    <s v="Uptown"/>
    <x v="320"/>
    <n v="11.02"/>
    <n v="48"/>
    <x v="3"/>
    <x v="0"/>
    <s v="F1572"/>
    <x v="0"/>
    <s v="Great product!"/>
    <x v="0"/>
  </r>
  <r>
    <s v="S1504"/>
    <s v="C1619"/>
    <x v="3"/>
    <n v="4"/>
    <n v="4.17"/>
    <s v="Airport"/>
    <x v="321"/>
    <n v="16.68"/>
    <n v="33"/>
    <x v="0"/>
    <x v="0"/>
    <s v="F1073"/>
    <x v="2"/>
    <s v="Could be better"/>
    <x v="1"/>
  </r>
  <r>
    <s v="S1506"/>
    <s v="C1433"/>
    <x v="3"/>
    <n v="2"/>
    <n v="4.3899999999999997"/>
    <s v="Suburbs"/>
    <x v="322"/>
    <n v="8.7799999999999994"/>
    <n v="58"/>
    <x v="1"/>
    <x v="1"/>
    <s v="F1111"/>
    <x v="2"/>
    <s v="Could be better"/>
    <x v="1"/>
  </r>
  <r>
    <s v="S1507"/>
    <s v="C1554"/>
    <x v="3"/>
    <n v="1"/>
    <n v="3.45"/>
    <s v="Downtown"/>
    <x v="323"/>
    <n v="3.45"/>
    <n v="64"/>
    <x v="1"/>
    <x v="0"/>
    <s v="F1040"/>
    <x v="1"/>
    <s v="Could be better"/>
    <x v="4"/>
  </r>
  <r>
    <s v="S1508"/>
    <s v="C1836"/>
    <x v="0"/>
    <n v="5"/>
    <n v="4.0599999999999996"/>
    <s v="Uptown"/>
    <x v="324"/>
    <n v="20.3"/>
    <n v="41"/>
    <x v="0"/>
    <x v="0"/>
    <s v="F1570"/>
    <x v="0"/>
    <s v="Could be better"/>
    <x v="4"/>
  </r>
  <r>
    <s v="S1510"/>
    <s v="C1803"/>
    <x v="3"/>
    <n v="2"/>
    <n v="4.9400000000000004"/>
    <s v="Uptown"/>
    <x v="325"/>
    <n v="9.8800000000000008"/>
    <n v="56"/>
    <x v="3"/>
    <x v="1"/>
    <s v="F1635"/>
    <x v="2"/>
    <s v="Great product!"/>
    <x v="0"/>
  </r>
  <r>
    <s v="S1512"/>
    <s v="C1684"/>
    <x v="3"/>
    <n v="3"/>
    <n v="4.59"/>
    <s v="Suburbs"/>
    <x v="326"/>
    <n v="13.77"/>
    <n v="35"/>
    <x v="0"/>
    <x v="0"/>
    <s v="F1514"/>
    <x v="1"/>
    <s v="Great product!"/>
    <x v="4"/>
  </r>
  <r>
    <s v="S1513"/>
    <s v="C1875"/>
    <x v="4"/>
    <n v="2"/>
    <n v="4.71"/>
    <s v="Uptown"/>
    <x v="327"/>
    <n v="9.42"/>
    <n v="42"/>
    <x v="0"/>
    <x v="1"/>
    <s v="F1076"/>
    <x v="2"/>
    <s v="Great product!"/>
    <x v="0"/>
  </r>
  <r>
    <s v="S1514"/>
    <s v="C1944"/>
    <x v="0"/>
    <n v="1"/>
    <n v="4.7300000000000004"/>
    <s v="Downtown"/>
    <x v="328"/>
    <n v="4.7300000000000004"/>
    <n v="65"/>
    <x v="1"/>
    <x v="1"/>
    <s v="F1707"/>
    <x v="0"/>
    <s v="Could be better"/>
    <x v="4"/>
  </r>
  <r>
    <s v="S1515"/>
    <s v="C1900"/>
    <x v="4"/>
    <n v="1"/>
    <n v="4.47"/>
    <s v="Uptown"/>
    <x v="329"/>
    <n v="4.47"/>
    <n v="33"/>
    <x v="0"/>
    <x v="1"/>
    <s v="F1906"/>
    <x v="0"/>
    <s v="Could be better"/>
    <x v="3"/>
  </r>
  <r>
    <s v="S1518"/>
    <s v="C1984"/>
    <x v="0"/>
    <n v="5"/>
    <n v="3.58"/>
    <s v="Downtown"/>
    <x v="330"/>
    <n v="17.899999999999999"/>
    <n v="25"/>
    <x v="2"/>
    <x v="0"/>
    <s v="F1156"/>
    <x v="0"/>
    <s v="Could be better"/>
    <x v="4"/>
  </r>
  <r>
    <s v="S1519"/>
    <s v="C1251"/>
    <x v="5"/>
    <n v="4"/>
    <n v="3.72"/>
    <s v="Airport"/>
    <x v="331"/>
    <n v="14.88"/>
    <n v="20"/>
    <x v="2"/>
    <x v="0"/>
    <s v="F1197"/>
    <x v="2"/>
    <s v="Could be better"/>
    <x v="3"/>
  </r>
  <r>
    <s v="S1520"/>
    <s v="C1699"/>
    <x v="2"/>
    <n v="2"/>
    <n v="4.3899999999999997"/>
    <s v="Airport"/>
    <x v="332"/>
    <n v="8.7799999999999994"/>
    <n v="62"/>
    <x v="1"/>
    <x v="1"/>
    <s v="F1017"/>
    <x v="0"/>
    <s v="Could be better"/>
    <x v="2"/>
  </r>
  <r>
    <s v="S1521"/>
    <s v="C1058"/>
    <x v="2"/>
    <n v="1"/>
    <n v="5.32"/>
    <s v="Airport"/>
    <x v="333"/>
    <n v="5.32"/>
    <n v="23"/>
    <x v="2"/>
    <x v="0"/>
    <s v="F1149"/>
    <x v="1"/>
    <s v="Great product!"/>
    <x v="3"/>
  </r>
  <r>
    <s v="S1523"/>
    <s v="C1363"/>
    <x v="1"/>
    <n v="1"/>
    <n v="3.78"/>
    <s v="Uptown"/>
    <x v="334"/>
    <n v="3.78"/>
    <n v="56"/>
    <x v="3"/>
    <x v="0"/>
    <s v="F1128"/>
    <x v="0"/>
    <s v="Could be better"/>
    <x v="1"/>
  </r>
  <r>
    <s v="S1526"/>
    <s v="C1523"/>
    <x v="3"/>
    <n v="2"/>
    <n v="2.5"/>
    <s v="Suburbs"/>
    <x v="335"/>
    <n v="5"/>
    <n v="61"/>
    <x v="1"/>
    <x v="1"/>
    <s v="F1070"/>
    <x v="0"/>
    <s v="Could be better"/>
    <x v="1"/>
  </r>
  <r>
    <s v="S1528"/>
    <s v="C1552"/>
    <x v="4"/>
    <n v="3"/>
    <n v="5.47"/>
    <s v="Downtown"/>
    <x v="336"/>
    <n v="16.41"/>
    <n v="52"/>
    <x v="3"/>
    <x v="0"/>
    <s v="F1140"/>
    <x v="1"/>
    <s v="Could be better"/>
    <x v="1"/>
  </r>
  <r>
    <s v="S1530"/>
    <s v="C1608"/>
    <x v="0"/>
    <n v="4"/>
    <n v="4.1399999999999997"/>
    <s v="Downtown"/>
    <x v="337"/>
    <n v="16.559999999999999"/>
    <n v="65"/>
    <x v="1"/>
    <x v="1"/>
    <s v="F1458"/>
    <x v="2"/>
    <s v="Could be better"/>
    <x v="1"/>
  </r>
  <r>
    <s v="S1534"/>
    <s v="C1083"/>
    <x v="0"/>
    <n v="1"/>
    <n v="4.17"/>
    <s v="Airport"/>
    <x v="338"/>
    <n v="4.17"/>
    <n v="31"/>
    <x v="0"/>
    <x v="0"/>
    <s v="F1536"/>
    <x v="2"/>
    <s v="Could be better"/>
    <x v="4"/>
  </r>
  <r>
    <s v="S1535"/>
    <s v="C1226"/>
    <x v="4"/>
    <n v="3"/>
    <n v="2.5299999999999998"/>
    <s v="Uptown"/>
    <x v="339"/>
    <n v="7.59"/>
    <n v="43"/>
    <x v="0"/>
    <x v="1"/>
    <s v="F1678"/>
    <x v="2"/>
    <s v="Great product!"/>
    <x v="1"/>
  </r>
  <r>
    <s v="S1539"/>
    <s v="C1029"/>
    <x v="2"/>
    <n v="1"/>
    <n v="2.5299999999999998"/>
    <s v="Suburbs"/>
    <x v="340"/>
    <n v="2.5299999999999998"/>
    <n v="52"/>
    <x v="3"/>
    <x v="0"/>
    <s v="F1576"/>
    <x v="0"/>
    <s v="Could be better"/>
    <x v="2"/>
  </r>
  <r>
    <s v="S1540"/>
    <s v="C1927"/>
    <x v="3"/>
    <n v="1"/>
    <n v="3.81"/>
    <s v="Suburbs"/>
    <x v="341"/>
    <n v="3.81"/>
    <n v="62"/>
    <x v="1"/>
    <x v="1"/>
    <s v="F1057"/>
    <x v="2"/>
    <s v="Could be better"/>
    <x v="4"/>
  </r>
  <r>
    <s v="S1541"/>
    <s v="C1538"/>
    <x v="1"/>
    <n v="1"/>
    <n v="3.94"/>
    <s v="Downtown"/>
    <x v="342"/>
    <n v="3.94"/>
    <n v="38"/>
    <x v="0"/>
    <x v="1"/>
    <s v="F1683"/>
    <x v="1"/>
    <s v="Could be better"/>
    <x v="0"/>
  </r>
  <r>
    <s v="S1542"/>
    <s v="C1587"/>
    <x v="4"/>
    <n v="1"/>
    <n v="4.46"/>
    <s v="Suburbs"/>
    <x v="343"/>
    <n v="4.46"/>
    <n v="57"/>
    <x v="1"/>
    <x v="1"/>
    <s v="F1269"/>
    <x v="1"/>
    <s v="Could be better"/>
    <x v="4"/>
  </r>
  <r>
    <s v="S1543"/>
    <s v="C1147"/>
    <x v="1"/>
    <n v="2"/>
    <n v="3.88"/>
    <s v="Downtown"/>
    <x v="344"/>
    <n v="7.76"/>
    <n v="61"/>
    <x v="1"/>
    <x v="1"/>
    <s v="F1246"/>
    <x v="0"/>
    <s v="Could be better"/>
    <x v="1"/>
  </r>
  <r>
    <s v="S1547"/>
    <s v="C1585"/>
    <x v="3"/>
    <n v="4"/>
    <n v="3.82"/>
    <s v="Airport"/>
    <x v="345"/>
    <n v="15.28"/>
    <n v="65"/>
    <x v="1"/>
    <x v="0"/>
    <s v="F1055"/>
    <x v="0"/>
    <s v="Could be better"/>
    <x v="0"/>
  </r>
  <r>
    <s v="S1551"/>
    <s v="C1392"/>
    <x v="5"/>
    <n v="3"/>
    <n v="5.18"/>
    <s v="Suburbs"/>
    <x v="346"/>
    <n v="15.54"/>
    <n v="24"/>
    <x v="2"/>
    <x v="0"/>
    <s v="F1599"/>
    <x v="0"/>
    <s v="Great product!"/>
    <x v="4"/>
  </r>
  <r>
    <s v="S1552"/>
    <s v="C1317"/>
    <x v="1"/>
    <n v="3"/>
    <n v="5.68"/>
    <s v="Suburbs"/>
    <x v="347"/>
    <n v="17.04"/>
    <n v="28"/>
    <x v="2"/>
    <x v="1"/>
    <s v="F1151"/>
    <x v="0"/>
    <s v="Could be better"/>
    <x v="4"/>
  </r>
  <r>
    <s v="S1553"/>
    <s v="C1929"/>
    <x v="2"/>
    <n v="2"/>
    <n v="5.33"/>
    <s v="Suburbs"/>
    <x v="348"/>
    <n v="10.66"/>
    <n v="35"/>
    <x v="0"/>
    <x v="0"/>
    <s v="F1512"/>
    <x v="1"/>
    <s v="Could be better"/>
    <x v="2"/>
  </r>
  <r>
    <s v="S1554"/>
    <s v="C1569"/>
    <x v="0"/>
    <n v="1"/>
    <n v="4.9000000000000004"/>
    <s v="Airport"/>
    <x v="349"/>
    <n v="4.9000000000000004"/>
    <n v="37"/>
    <x v="0"/>
    <x v="0"/>
    <s v="F1101"/>
    <x v="0"/>
    <s v="Could be better"/>
    <x v="2"/>
  </r>
  <r>
    <s v="S1556"/>
    <s v="C1137"/>
    <x v="3"/>
    <n v="4"/>
    <n v="5.0999999999999996"/>
    <s v="Downtown"/>
    <x v="350"/>
    <n v="20.399999999999999"/>
    <n v="32"/>
    <x v="0"/>
    <x v="1"/>
    <s v="F1674"/>
    <x v="0"/>
    <s v="Great product!"/>
    <x v="0"/>
  </r>
  <r>
    <s v="S1561"/>
    <s v="C1524"/>
    <x v="5"/>
    <n v="4"/>
    <n v="3.51"/>
    <s v="Downtown"/>
    <x v="351"/>
    <n v="14.04"/>
    <n v="52"/>
    <x v="3"/>
    <x v="1"/>
    <s v="F1377"/>
    <x v="2"/>
    <s v="Great product!"/>
    <x v="0"/>
  </r>
  <r>
    <s v="S1563"/>
    <s v="C1024"/>
    <x v="1"/>
    <n v="1"/>
    <n v="4.66"/>
    <s v="Uptown"/>
    <x v="352"/>
    <n v="4.66"/>
    <n v="53"/>
    <x v="3"/>
    <x v="0"/>
    <s v="F1830"/>
    <x v="1"/>
    <s v="Could be better"/>
    <x v="1"/>
  </r>
  <r>
    <s v="S1565"/>
    <s v="C1507"/>
    <x v="5"/>
    <n v="1"/>
    <n v="4.68"/>
    <s v="Suburbs"/>
    <x v="353"/>
    <n v="4.68"/>
    <n v="40"/>
    <x v="0"/>
    <x v="0"/>
    <s v="F1770"/>
    <x v="0"/>
    <s v="Great product!"/>
    <x v="0"/>
  </r>
  <r>
    <s v="S1566"/>
    <s v="C1040"/>
    <x v="2"/>
    <n v="2"/>
    <n v="3.16"/>
    <s v="Suburbs"/>
    <x v="354"/>
    <n v="6.32"/>
    <n v="35"/>
    <x v="0"/>
    <x v="0"/>
    <s v="F1329"/>
    <x v="2"/>
    <s v="Great product!"/>
    <x v="4"/>
  </r>
  <r>
    <s v="S1567"/>
    <s v="C1708"/>
    <x v="4"/>
    <n v="1"/>
    <n v="2.57"/>
    <s v="Airport"/>
    <x v="355"/>
    <n v="2.57"/>
    <n v="47"/>
    <x v="3"/>
    <x v="0"/>
    <s v="F1723"/>
    <x v="2"/>
    <s v="Could be better"/>
    <x v="1"/>
  </r>
  <r>
    <s v="S1569"/>
    <s v="C1897"/>
    <x v="4"/>
    <n v="5"/>
    <n v="4.37"/>
    <s v="Uptown"/>
    <x v="356"/>
    <n v="21.85"/>
    <n v="44"/>
    <x v="3"/>
    <x v="1"/>
    <s v="F1147"/>
    <x v="0"/>
    <s v="Great product!"/>
    <x v="3"/>
  </r>
  <r>
    <s v="S1570"/>
    <s v="C1833"/>
    <x v="1"/>
    <n v="4"/>
    <n v="3.15"/>
    <s v="Airport"/>
    <x v="357"/>
    <n v="12.6"/>
    <n v="52"/>
    <x v="3"/>
    <x v="0"/>
    <s v="F1125"/>
    <x v="2"/>
    <s v="Could be better"/>
    <x v="4"/>
  </r>
  <r>
    <s v="S1572"/>
    <s v="C1361"/>
    <x v="2"/>
    <n v="4"/>
    <n v="3.44"/>
    <s v="Airport"/>
    <x v="358"/>
    <n v="13.76"/>
    <n v="33"/>
    <x v="0"/>
    <x v="1"/>
    <s v="F1199"/>
    <x v="1"/>
    <s v="Great product!"/>
    <x v="0"/>
  </r>
  <r>
    <s v="S1574"/>
    <s v="C1663"/>
    <x v="3"/>
    <n v="5"/>
    <n v="5.04"/>
    <s v="Airport"/>
    <x v="359"/>
    <n v="25.2"/>
    <n v="56"/>
    <x v="3"/>
    <x v="1"/>
    <s v="F1065"/>
    <x v="2"/>
    <s v="Could be better"/>
    <x v="1"/>
  </r>
  <r>
    <s v="S1575"/>
    <s v="C1034"/>
    <x v="0"/>
    <n v="4"/>
    <n v="3.31"/>
    <s v="Airport"/>
    <x v="360"/>
    <n v="13.24"/>
    <n v="35"/>
    <x v="0"/>
    <x v="0"/>
    <s v="F1965"/>
    <x v="0"/>
    <s v="Could be better"/>
    <x v="0"/>
  </r>
  <r>
    <s v="S1576"/>
    <s v="C1506"/>
    <x v="4"/>
    <n v="3"/>
    <n v="3.03"/>
    <s v="Uptown"/>
    <x v="361"/>
    <n v="9.09"/>
    <n v="47"/>
    <x v="3"/>
    <x v="0"/>
    <s v="F1022"/>
    <x v="0"/>
    <s v="Great product!"/>
    <x v="3"/>
  </r>
  <r>
    <s v="S1577"/>
    <s v="C1523"/>
    <x v="3"/>
    <n v="5"/>
    <n v="4.2300000000000004"/>
    <s v="Airport"/>
    <x v="362"/>
    <n v="21.15"/>
    <n v="61"/>
    <x v="1"/>
    <x v="1"/>
    <s v="F1070"/>
    <x v="0"/>
    <s v="Could be better"/>
    <x v="1"/>
  </r>
  <r>
    <s v="S1578"/>
    <s v="C1798"/>
    <x v="2"/>
    <n v="1"/>
    <n v="3.7"/>
    <s v="Suburbs"/>
    <x v="363"/>
    <n v="3.7"/>
    <n v="62"/>
    <x v="1"/>
    <x v="1"/>
    <s v="F1486"/>
    <x v="2"/>
    <s v="Great product!"/>
    <x v="1"/>
  </r>
  <r>
    <s v="S1579"/>
    <s v="C1705"/>
    <x v="0"/>
    <n v="2"/>
    <n v="3.59"/>
    <s v="Suburbs"/>
    <x v="364"/>
    <n v="7.18"/>
    <n v="44"/>
    <x v="3"/>
    <x v="0"/>
    <s v="F1011"/>
    <x v="2"/>
    <s v="Could be better"/>
    <x v="2"/>
  </r>
  <r>
    <s v="S1580"/>
    <s v="C1608"/>
    <x v="0"/>
    <n v="4"/>
    <n v="5.3"/>
    <s v="Downtown"/>
    <x v="365"/>
    <n v="21.2"/>
    <n v="65"/>
    <x v="1"/>
    <x v="1"/>
    <s v="F1458"/>
    <x v="2"/>
    <s v="Could be better"/>
    <x v="1"/>
  </r>
  <r>
    <s v="S1585"/>
    <s v="C1284"/>
    <x v="1"/>
    <n v="1"/>
    <n v="5.45"/>
    <s v="Uptown"/>
    <x v="366"/>
    <n v="5.45"/>
    <n v="21"/>
    <x v="2"/>
    <x v="1"/>
    <s v="F1736"/>
    <x v="1"/>
    <s v="Could be better"/>
    <x v="0"/>
  </r>
  <r>
    <s v="S1586"/>
    <s v="C1524"/>
    <x v="5"/>
    <n v="1"/>
    <n v="5.83"/>
    <s v="Uptown"/>
    <x v="367"/>
    <n v="5.83"/>
    <n v="52"/>
    <x v="3"/>
    <x v="1"/>
    <s v="F1377"/>
    <x v="2"/>
    <s v="Great product!"/>
    <x v="0"/>
  </r>
  <r>
    <s v="S1587"/>
    <s v="C1774"/>
    <x v="4"/>
    <n v="3"/>
    <n v="2.7"/>
    <s v="Uptown"/>
    <x v="368"/>
    <n v="8.1000000000000014"/>
    <n v="19"/>
    <x v="2"/>
    <x v="1"/>
    <s v="F1234"/>
    <x v="0"/>
    <s v="Could be better"/>
    <x v="2"/>
  </r>
  <r>
    <s v="S1594"/>
    <s v="C1647"/>
    <x v="5"/>
    <n v="3"/>
    <n v="5.4"/>
    <s v="Downtown"/>
    <x v="369"/>
    <n v="16.2"/>
    <n v="45"/>
    <x v="3"/>
    <x v="1"/>
    <s v="F1215"/>
    <x v="2"/>
    <s v="Could be better"/>
    <x v="0"/>
  </r>
  <r>
    <s v="S1596"/>
    <s v="C1808"/>
    <x v="1"/>
    <n v="5"/>
    <n v="5.19"/>
    <s v="Airport"/>
    <x v="370"/>
    <n v="25.95"/>
    <n v="37"/>
    <x v="0"/>
    <x v="1"/>
    <s v="F1520"/>
    <x v="2"/>
    <s v="Great product!"/>
    <x v="3"/>
  </r>
  <r>
    <s v="S1597"/>
    <s v="C1156"/>
    <x v="4"/>
    <n v="5"/>
    <n v="3.37"/>
    <s v="Downtown"/>
    <x v="371"/>
    <n v="16.850000000000001"/>
    <n v="34"/>
    <x v="0"/>
    <x v="1"/>
    <s v="F1119"/>
    <x v="2"/>
    <s v="Could be better"/>
    <x v="2"/>
  </r>
  <r>
    <s v="S1599"/>
    <s v="C1291"/>
    <x v="3"/>
    <n v="4"/>
    <n v="4.05"/>
    <s v="Uptown"/>
    <x v="372"/>
    <n v="16.2"/>
    <n v="30"/>
    <x v="2"/>
    <x v="1"/>
    <s v="F1418"/>
    <x v="2"/>
    <s v="Great product!"/>
    <x v="0"/>
  </r>
  <r>
    <s v="S1601"/>
    <s v="C1363"/>
    <x v="1"/>
    <n v="4"/>
    <n v="2.62"/>
    <s v="Uptown"/>
    <x v="373"/>
    <n v="10.48"/>
    <n v="56"/>
    <x v="3"/>
    <x v="0"/>
    <s v="F1128"/>
    <x v="0"/>
    <s v="Could be better"/>
    <x v="1"/>
  </r>
  <r>
    <s v="S1602"/>
    <s v="C1090"/>
    <x v="0"/>
    <n v="3"/>
    <n v="4.1100000000000003"/>
    <s v="Downtown"/>
    <x v="374"/>
    <n v="12.33"/>
    <n v="56"/>
    <x v="3"/>
    <x v="1"/>
    <s v="F1387"/>
    <x v="0"/>
    <s v="Great product!"/>
    <x v="3"/>
  </r>
  <r>
    <s v="S1604"/>
    <s v="C1904"/>
    <x v="1"/>
    <n v="2"/>
    <n v="4.32"/>
    <s v="Uptown"/>
    <x v="375"/>
    <n v="8.64"/>
    <n v="63"/>
    <x v="1"/>
    <x v="0"/>
    <s v="F1766"/>
    <x v="1"/>
    <s v="Could be better"/>
    <x v="3"/>
  </r>
  <r>
    <s v="S1605"/>
    <s v="C1729"/>
    <x v="0"/>
    <n v="5"/>
    <n v="5.94"/>
    <s v="Uptown"/>
    <x v="376"/>
    <n v="29.7"/>
    <n v="56"/>
    <x v="3"/>
    <x v="0"/>
    <s v="F1114"/>
    <x v="2"/>
    <s v="Could be better"/>
    <x v="0"/>
  </r>
  <r>
    <s v="S1606"/>
    <s v="C1290"/>
    <x v="2"/>
    <n v="5"/>
    <n v="4.1500000000000004"/>
    <s v="Downtown"/>
    <x v="377"/>
    <n v="20.75"/>
    <n v="30"/>
    <x v="2"/>
    <x v="0"/>
    <s v="F1214"/>
    <x v="2"/>
    <s v="Could be better"/>
    <x v="3"/>
  </r>
  <r>
    <s v="S1607"/>
    <s v="C1926"/>
    <x v="3"/>
    <n v="1"/>
    <n v="4.8899999999999997"/>
    <s v="Suburbs"/>
    <x v="378"/>
    <n v="4.8899999999999997"/>
    <n v="40"/>
    <x v="0"/>
    <x v="0"/>
    <s v="F1279"/>
    <x v="0"/>
    <s v="Could be better"/>
    <x v="1"/>
  </r>
  <r>
    <s v="S1611"/>
    <s v="C1847"/>
    <x v="2"/>
    <n v="4"/>
    <n v="2.65"/>
    <s v="Airport"/>
    <x v="379"/>
    <n v="10.6"/>
    <n v="58"/>
    <x v="1"/>
    <x v="1"/>
    <s v="F1030"/>
    <x v="2"/>
    <s v="Great product!"/>
    <x v="0"/>
  </r>
  <r>
    <s v="S1613"/>
    <s v="C1425"/>
    <x v="5"/>
    <n v="2"/>
    <n v="4.32"/>
    <s v="Suburbs"/>
    <x v="380"/>
    <n v="8.64"/>
    <n v="35"/>
    <x v="0"/>
    <x v="0"/>
    <s v="F1554"/>
    <x v="0"/>
    <s v="Could be better"/>
    <x v="0"/>
  </r>
  <r>
    <s v="S1614"/>
    <s v="C1130"/>
    <x v="0"/>
    <n v="1"/>
    <n v="3.39"/>
    <s v="Uptown"/>
    <x v="381"/>
    <n v="3.39"/>
    <n v="34"/>
    <x v="0"/>
    <x v="0"/>
    <s v="F1895"/>
    <x v="0"/>
    <s v="Could be better"/>
    <x v="4"/>
  </r>
  <r>
    <s v="S1615"/>
    <s v="C1860"/>
    <x v="5"/>
    <n v="4"/>
    <n v="4.7300000000000004"/>
    <s v="Suburbs"/>
    <x v="382"/>
    <n v="18.920000000000002"/>
    <n v="47"/>
    <x v="3"/>
    <x v="0"/>
    <s v="F1152"/>
    <x v="2"/>
    <s v="Could be better"/>
    <x v="3"/>
  </r>
  <r>
    <s v="S1616"/>
    <s v="C1854"/>
    <x v="1"/>
    <n v="3"/>
    <n v="3.2"/>
    <s v="Airport"/>
    <x v="383"/>
    <n v="9.6000000000000014"/>
    <n v="51"/>
    <x v="3"/>
    <x v="0"/>
    <s v="F1328"/>
    <x v="2"/>
    <s v="Could be better"/>
    <x v="2"/>
  </r>
  <r>
    <s v="S1619"/>
    <s v="C1407"/>
    <x v="0"/>
    <n v="3"/>
    <n v="3.26"/>
    <s v="Airport"/>
    <x v="384"/>
    <n v="9.7799999999999994"/>
    <n v="63"/>
    <x v="1"/>
    <x v="1"/>
    <s v="F1507"/>
    <x v="1"/>
    <s v="Could be better"/>
    <x v="4"/>
  </r>
  <r>
    <s v="S1620"/>
    <s v="C1474"/>
    <x v="2"/>
    <n v="1"/>
    <n v="2.9"/>
    <s v="Downtown"/>
    <x v="385"/>
    <n v="2.9"/>
    <n v="31"/>
    <x v="0"/>
    <x v="0"/>
    <s v="F1804"/>
    <x v="0"/>
    <s v="Could be better"/>
    <x v="1"/>
  </r>
  <r>
    <s v="S1621"/>
    <s v="C1119"/>
    <x v="5"/>
    <n v="5"/>
    <n v="4.72"/>
    <s v="Uptown"/>
    <x v="386"/>
    <n v="23.6"/>
    <n v="49"/>
    <x v="3"/>
    <x v="1"/>
    <s v="F1153"/>
    <x v="2"/>
    <s v="Could be better"/>
    <x v="0"/>
  </r>
  <r>
    <s v="S1622"/>
    <s v="C1562"/>
    <x v="0"/>
    <n v="2"/>
    <n v="3.64"/>
    <s v="Airport"/>
    <x v="387"/>
    <n v="7.28"/>
    <n v="60"/>
    <x v="1"/>
    <x v="1"/>
    <s v="F1445"/>
    <x v="1"/>
    <s v="Great product!"/>
    <x v="4"/>
  </r>
  <r>
    <s v="S1623"/>
    <s v="C1824"/>
    <x v="1"/>
    <n v="5"/>
    <n v="3.09"/>
    <s v="Uptown"/>
    <x v="388"/>
    <n v="15.45"/>
    <n v="24"/>
    <x v="2"/>
    <x v="1"/>
    <s v="F1755"/>
    <x v="0"/>
    <s v="Could be better"/>
    <x v="4"/>
  </r>
  <r>
    <s v="S1627"/>
    <s v="C1876"/>
    <x v="1"/>
    <n v="1"/>
    <n v="2.5299999999999998"/>
    <s v="Uptown"/>
    <x v="389"/>
    <n v="2.5299999999999998"/>
    <n v="39"/>
    <x v="0"/>
    <x v="1"/>
    <s v="F1126"/>
    <x v="2"/>
    <s v="Could be better"/>
    <x v="0"/>
  </r>
  <r>
    <s v="S1630"/>
    <s v="C1635"/>
    <x v="4"/>
    <n v="5"/>
    <n v="4.16"/>
    <s v="Downtown"/>
    <x v="390"/>
    <n v="20.8"/>
    <n v="30"/>
    <x v="2"/>
    <x v="0"/>
    <s v="F1163"/>
    <x v="0"/>
    <s v="Could be better"/>
    <x v="0"/>
  </r>
  <r>
    <s v="S1635"/>
    <s v="C1707"/>
    <x v="4"/>
    <n v="3"/>
    <n v="2.82"/>
    <s v="Suburbs"/>
    <x v="391"/>
    <n v="8.4599999999999991"/>
    <n v="52"/>
    <x v="3"/>
    <x v="1"/>
    <s v="F1078"/>
    <x v="0"/>
    <s v="Could be better"/>
    <x v="0"/>
  </r>
  <r>
    <s v="S1636"/>
    <s v="C1982"/>
    <x v="3"/>
    <n v="1"/>
    <n v="4.67"/>
    <s v="Downtown"/>
    <x v="392"/>
    <n v="4.67"/>
    <n v="34"/>
    <x v="0"/>
    <x v="1"/>
    <s v="F1226"/>
    <x v="2"/>
    <s v="Could be better"/>
    <x v="4"/>
  </r>
  <r>
    <s v="S1640"/>
    <s v="C1865"/>
    <x v="0"/>
    <n v="4"/>
    <n v="2.71"/>
    <s v="Suburbs"/>
    <x v="393"/>
    <n v="10.84"/>
    <n v="38"/>
    <x v="0"/>
    <x v="1"/>
    <s v="F1807"/>
    <x v="1"/>
    <s v="Great product!"/>
    <x v="3"/>
  </r>
  <r>
    <s v="S1643"/>
    <s v="C1354"/>
    <x v="4"/>
    <n v="5"/>
    <n v="5.27"/>
    <s v="Suburbs"/>
    <x v="394"/>
    <n v="26.35"/>
    <n v="56"/>
    <x v="3"/>
    <x v="0"/>
    <s v="F1194"/>
    <x v="1"/>
    <s v="Great product!"/>
    <x v="1"/>
  </r>
  <r>
    <s v="S1646"/>
    <s v="C1362"/>
    <x v="3"/>
    <n v="1"/>
    <n v="5.94"/>
    <s v="Uptown"/>
    <x v="395"/>
    <n v="5.94"/>
    <n v="55"/>
    <x v="3"/>
    <x v="0"/>
    <s v="F1079"/>
    <x v="0"/>
    <s v="Could be better"/>
    <x v="3"/>
  </r>
  <r>
    <s v="S1648"/>
    <s v="C1902"/>
    <x v="0"/>
    <n v="5"/>
    <n v="5.15"/>
    <s v="Uptown"/>
    <x v="396"/>
    <n v="25.75"/>
    <n v="48"/>
    <x v="3"/>
    <x v="0"/>
    <s v="F1579"/>
    <x v="0"/>
    <s v="Could be better"/>
    <x v="0"/>
  </r>
  <r>
    <s v="S1649"/>
    <s v="C1950"/>
    <x v="1"/>
    <n v="3"/>
    <n v="5.32"/>
    <s v="Airport"/>
    <x v="397"/>
    <n v="15.96"/>
    <n v="56"/>
    <x v="3"/>
    <x v="0"/>
    <s v="F1530"/>
    <x v="1"/>
    <s v="Could be better"/>
    <x v="0"/>
  </r>
  <r>
    <s v="S1650"/>
    <s v="C1763"/>
    <x v="0"/>
    <n v="5"/>
    <n v="4.04"/>
    <s v="Suburbs"/>
    <x v="398"/>
    <n v="20.2"/>
    <n v="38"/>
    <x v="0"/>
    <x v="1"/>
    <s v="F1941"/>
    <x v="2"/>
    <s v="Could be better"/>
    <x v="0"/>
  </r>
  <r>
    <s v="S1651"/>
    <s v="C1789"/>
    <x v="3"/>
    <n v="5"/>
    <n v="3.18"/>
    <s v="Uptown"/>
    <x v="399"/>
    <n v="15.9"/>
    <n v="27"/>
    <x v="2"/>
    <x v="1"/>
    <s v="F1161"/>
    <x v="1"/>
    <s v="Could be better"/>
    <x v="3"/>
  </r>
  <r>
    <s v="S1652"/>
    <s v="C1922"/>
    <x v="5"/>
    <n v="2"/>
    <n v="4.91"/>
    <s v="Suburbs"/>
    <x v="400"/>
    <n v="9.82"/>
    <n v="45"/>
    <x v="3"/>
    <x v="0"/>
    <s v="F1351"/>
    <x v="1"/>
    <s v="Could be better"/>
    <x v="1"/>
  </r>
  <r>
    <s v="S1654"/>
    <s v="C1737"/>
    <x v="3"/>
    <n v="3"/>
    <n v="2.97"/>
    <s v="Uptown"/>
    <x v="401"/>
    <n v="8.91"/>
    <n v="42"/>
    <x v="0"/>
    <x v="0"/>
    <s v="F1587"/>
    <x v="1"/>
    <s v="Great product!"/>
    <x v="1"/>
  </r>
  <r>
    <s v="S1656"/>
    <s v="C1686"/>
    <x v="0"/>
    <n v="1"/>
    <n v="4.2"/>
    <s v="Suburbs"/>
    <x v="402"/>
    <n v="4.2"/>
    <n v="22"/>
    <x v="2"/>
    <x v="0"/>
    <s v="F1954"/>
    <x v="2"/>
    <s v="Could be better"/>
    <x v="1"/>
  </r>
  <r>
    <s v="S1658"/>
    <s v="C1146"/>
    <x v="2"/>
    <n v="4"/>
    <n v="3.53"/>
    <s v="Downtown"/>
    <x v="403"/>
    <n v="14.12"/>
    <n v="28"/>
    <x v="2"/>
    <x v="1"/>
    <s v="F1184"/>
    <x v="1"/>
    <s v="Great product!"/>
    <x v="0"/>
  </r>
  <r>
    <s v="S1660"/>
    <s v="C1247"/>
    <x v="5"/>
    <n v="5"/>
    <n v="3.16"/>
    <s v="Suburbs"/>
    <x v="404"/>
    <n v="15.8"/>
    <n v="58"/>
    <x v="1"/>
    <x v="0"/>
    <s v="F1902"/>
    <x v="2"/>
    <s v="Could be better"/>
    <x v="4"/>
  </r>
  <r>
    <s v="S1661"/>
    <s v="C1999"/>
    <x v="5"/>
    <n v="5"/>
    <n v="3.15"/>
    <s v="Uptown"/>
    <x v="405"/>
    <n v="15.75"/>
    <n v="25"/>
    <x v="2"/>
    <x v="1"/>
    <s v="F1113"/>
    <x v="1"/>
    <s v="Could be better"/>
    <x v="0"/>
  </r>
  <r>
    <s v="S1662"/>
    <s v="C1558"/>
    <x v="0"/>
    <n v="5"/>
    <n v="3.72"/>
    <s v="Suburbs"/>
    <x v="406"/>
    <n v="18.600000000000001"/>
    <n v="30"/>
    <x v="2"/>
    <x v="0"/>
    <s v="F1308"/>
    <x v="1"/>
    <s v="Could be better"/>
    <x v="1"/>
  </r>
  <r>
    <s v="S1663"/>
    <s v="C1667"/>
    <x v="4"/>
    <n v="4"/>
    <n v="5.0599999999999996"/>
    <s v="Suburbs"/>
    <x v="407"/>
    <n v="20.239999999999998"/>
    <n v="64"/>
    <x v="1"/>
    <x v="1"/>
    <s v="F1060"/>
    <x v="0"/>
    <s v="Could be better"/>
    <x v="3"/>
  </r>
  <r>
    <s v="S1664"/>
    <s v="C1585"/>
    <x v="3"/>
    <n v="3"/>
    <n v="3.46"/>
    <s v="Suburbs"/>
    <x v="408"/>
    <n v="10.38"/>
    <n v="65"/>
    <x v="1"/>
    <x v="0"/>
    <s v="F1055"/>
    <x v="0"/>
    <s v="Could be better"/>
    <x v="0"/>
  </r>
  <r>
    <s v="S1665"/>
    <s v="C1502"/>
    <x v="1"/>
    <n v="4"/>
    <n v="5.41"/>
    <s v="Suburbs"/>
    <x v="409"/>
    <n v="21.64"/>
    <n v="20"/>
    <x v="2"/>
    <x v="0"/>
    <s v="F1455"/>
    <x v="1"/>
    <s v="Could be better"/>
    <x v="2"/>
  </r>
  <r>
    <s v="S1669"/>
    <s v="C1361"/>
    <x v="2"/>
    <n v="1"/>
    <n v="3.04"/>
    <s v="Suburbs"/>
    <x v="410"/>
    <n v="3.04"/>
    <n v="33"/>
    <x v="0"/>
    <x v="1"/>
    <s v="F1199"/>
    <x v="1"/>
    <s v="Great product!"/>
    <x v="0"/>
  </r>
  <r>
    <s v="S1670"/>
    <s v="C1430"/>
    <x v="5"/>
    <n v="3"/>
    <n v="3.53"/>
    <s v="Suburbs"/>
    <x v="411"/>
    <n v="10.59"/>
    <n v="39"/>
    <x v="0"/>
    <x v="1"/>
    <s v="F1053"/>
    <x v="0"/>
    <s v="Could be better"/>
    <x v="2"/>
  </r>
  <r>
    <s v="S1671"/>
    <s v="C1954"/>
    <x v="3"/>
    <n v="3"/>
    <n v="3.42"/>
    <s v="Uptown"/>
    <x v="412"/>
    <n v="10.26"/>
    <n v="36"/>
    <x v="0"/>
    <x v="1"/>
    <s v="F1680"/>
    <x v="0"/>
    <s v="Could be better"/>
    <x v="3"/>
  </r>
  <r>
    <s v="S1673"/>
    <s v="C1401"/>
    <x v="5"/>
    <n v="5"/>
    <n v="2.5"/>
    <s v="Airport"/>
    <x v="413"/>
    <n v="12.5"/>
    <n v="33"/>
    <x v="0"/>
    <x v="0"/>
    <s v="F1383"/>
    <x v="2"/>
    <s v="Great product!"/>
    <x v="3"/>
  </r>
  <r>
    <s v="S1676"/>
    <s v="C1547"/>
    <x v="2"/>
    <n v="1"/>
    <n v="3.15"/>
    <s v="Uptown"/>
    <x v="414"/>
    <n v="3.15"/>
    <n v="20"/>
    <x v="2"/>
    <x v="0"/>
    <s v="F1412"/>
    <x v="0"/>
    <s v="Could be better"/>
    <x v="4"/>
  </r>
  <r>
    <s v="S1677"/>
    <s v="C1446"/>
    <x v="0"/>
    <n v="1"/>
    <n v="2.57"/>
    <s v="Uptown"/>
    <x v="415"/>
    <n v="2.57"/>
    <n v="26"/>
    <x v="2"/>
    <x v="0"/>
    <s v="F1744"/>
    <x v="2"/>
    <s v="Could be better"/>
    <x v="1"/>
  </r>
  <r>
    <s v="S1678"/>
    <s v="C1106"/>
    <x v="2"/>
    <n v="2"/>
    <n v="5.5"/>
    <s v="Airport"/>
    <x v="416"/>
    <n v="11"/>
    <n v="21"/>
    <x v="2"/>
    <x v="0"/>
    <s v="F1172"/>
    <x v="0"/>
    <s v="Could be better"/>
    <x v="2"/>
  </r>
  <r>
    <s v="S1679"/>
    <s v="C1268"/>
    <x v="4"/>
    <n v="4"/>
    <n v="5.22"/>
    <s v="Airport"/>
    <x v="417"/>
    <n v="20.88"/>
    <n v="44"/>
    <x v="3"/>
    <x v="1"/>
    <s v="F1741"/>
    <x v="1"/>
    <s v="Great product!"/>
    <x v="4"/>
  </r>
  <r>
    <s v="S1680"/>
    <s v="C1276"/>
    <x v="3"/>
    <n v="2"/>
    <n v="3.34"/>
    <s v="Uptown"/>
    <x v="418"/>
    <n v="6.68"/>
    <n v="44"/>
    <x v="3"/>
    <x v="0"/>
    <s v="F1392"/>
    <x v="1"/>
    <s v="Great product!"/>
    <x v="0"/>
  </r>
  <r>
    <s v="S1681"/>
    <s v="C1037"/>
    <x v="5"/>
    <n v="4"/>
    <n v="5.0199999999999996"/>
    <s v="Suburbs"/>
    <x v="419"/>
    <n v="20.079999999999998"/>
    <n v="62"/>
    <x v="1"/>
    <x v="1"/>
    <s v="F1955"/>
    <x v="1"/>
    <s v="Could be better"/>
    <x v="1"/>
  </r>
  <r>
    <s v="S1682"/>
    <s v="C1447"/>
    <x v="0"/>
    <n v="1"/>
    <n v="4.8"/>
    <s v="Airport"/>
    <x v="420"/>
    <n v="4.8"/>
    <n v="58"/>
    <x v="1"/>
    <x v="1"/>
    <s v="F1849"/>
    <x v="1"/>
    <s v="Could be better"/>
    <x v="1"/>
  </r>
  <r>
    <s v="S1685"/>
    <s v="C1836"/>
    <x v="0"/>
    <n v="2"/>
    <n v="4.33"/>
    <s v="Uptown"/>
    <x v="421"/>
    <n v="8.66"/>
    <n v="41"/>
    <x v="0"/>
    <x v="0"/>
    <s v="F1570"/>
    <x v="0"/>
    <s v="Could be better"/>
    <x v="4"/>
  </r>
  <r>
    <s v="S1688"/>
    <s v="C1651"/>
    <x v="4"/>
    <n v="4"/>
    <n v="4.6500000000000004"/>
    <s v="Airport"/>
    <x v="422"/>
    <n v="18.600000000000001"/>
    <n v="51"/>
    <x v="3"/>
    <x v="0"/>
    <s v="F1089"/>
    <x v="2"/>
    <s v="Could be better"/>
    <x v="0"/>
  </r>
  <r>
    <s v="S1691"/>
    <s v="C1201"/>
    <x v="1"/>
    <n v="2"/>
    <n v="2.89"/>
    <s v="Airport"/>
    <x v="423"/>
    <n v="5.78"/>
    <n v="33"/>
    <x v="0"/>
    <x v="0"/>
    <s v="F1370"/>
    <x v="2"/>
    <s v="Great product!"/>
    <x v="4"/>
  </r>
  <r>
    <s v="S1692"/>
    <s v="C1398"/>
    <x v="1"/>
    <n v="3"/>
    <n v="4.33"/>
    <s v="Suburbs"/>
    <x v="424"/>
    <n v="12.99"/>
    <n v="26"/>
    <x v="2"/>
    <x v="1"/>
    <s v="F1633"/>
    <x v="0"/>
    <s v="Great product!"/>
    <x v="1"/>
  </r>
  <r>
    <s v="S1695"/>
    <s v="C1353"/>
    <x v="3"/>
    <n v="1"/>
    <n v="2.95"/>
    <s v="Downtown"/>
    <x v="425"/>
    <n v="2.95"/>
    <n v="22"/>
    <x v="2"/>
    <x v="1"/>
    <s v="F1422"/>
    <x v="2"/>
    <s v="Great product!"/>
    <x v="0"/>
  </r>
  <r>
    <s v="S1697"/>
    <s v="C1878"/>
    <x v="1"/>
    <n v="1"/>
    <n v="3.21"/>
    <s v="Uptown"/>
    <x v="426"/>
    <n v="3.21"/>
    <n v="49"/>
    <x v="3"/>
    <x v="1"/>
    <s v="F1219"/>
    <x v="1"/>
    <s v="Could be better"/>
    <x v="0"/>
  </r>
  <r>
    <s v="S1698"/>
    <s v="C1292"/>
    <x v="5"/>
    <n v="4"/>
    <n v="4.2"/>
    <s v="Downtown"/>
    <x v="427"/>
    <n v="16.8"/>
    <n v="52"/>
    <x v="3"/>
    <x v="0"/>
    <s v="F1467"/>
    <x v="0"/>
    <s v="Could be better"/>
    <x v="0"/>
  </r>
  <r>
    <s v="S1700"/>
    <s v="C1764"/>
    <x v="4"/>
    <n v="5"/>
    <n v="4.5"/>
    <s v="Downtown"/>
    <x v="428"/>
    <n v="22.5"/>
    <n v="31"/>
    <x v="0"/>
    <x v="0"/>
    <s v="F1968"/>
    <x v="1"/>
    <s v="Could be better"/>
    <x v="4"/>
  </r>
  <r>
    <s v="S1701"/>
    <s v="C1034"/>
    <x v="0"/>
    <n v="5"/>
    <n v="5.43"/>
    <s v="Suburbs"/>
    <x v="429"/>
    <n v="27.15"/>
    <n v="35"/>
    <x v="0"/>
    <x v="0"/>
    <s v="F1965"/>
    <x v="0"/>
    <s v="Could be better"/>
    <x v="0"/>
  </r>
  <r>
    <s v="S1705"/>
    <s v="C1558"/>
    <x v="0"/>
    <n v="5"/>
    <n v="3.4"/>
    <s v="Suburbs"/>
    <x v="430"/>
    <n v="17"/>
    <n v="30"/>
    <x v="2"/>
    <x v="0"/>
    <s v="F1308"/>
    <x v="1"/>
    <s v="Could be better"/>
    <x v="1"/>
  </r>
  <r>
    <s v="S1708"/>
    <s v="C1575"/>
    <x v="4"/>
    <n v="4"/>
    <n v="2.75"/>
    <s v="Uptown"/>
    <x v="431"/>
    <n v="11"/>
    <n v="43"/>
    <x v="0"/>
    <x v="1"/>
    <s v="F1075"/>
    <x v="2"/>
    <s v="Could be better"/>
    <x v="4"/>
  </r>
  <r>
    <s v="S1709"/>
    <s v="C1969"/>
    <x v="5"/>
    <n v="5"/>
    <n v="5.76"/>
    <s v="Airport"/>
    <x v="432"/>
    <n v="28.8"/>
    <n v="26"/>
    <x v="2"/>
    <x v="0"/>
    <s v="F1259"/>
    <x v="2"/>
    <s v="Could be better"/>
    <x v="2"/>
  </r>
  <r>
    <s v="S1710"/>
    <s v="C1964"/>
    <x v="5"/>
    <n v="4"/>
    <n v="3.23"/>
    <s v="Uptown"/>
    <x v="433"/>
    <n v="12.92"/>
    <n v="20"/>
    <x v="2"/>
    <x v="1"/>
    <s v="F1749"/>
    <x v="1"/>
    <s v="Could be better"/>
    <x v="2"/>
  </r>
  <r>
    <s v="S1711"/>
    <s v="C1145"/>
    <x v="1"/>
    <n v="5"/>
    <n v="4.22"/>
    <s v="Airport"/>
    <x v="434"/>
    <n v="21.1"/>
    <n v="58"/>
    <x v="1"/>
    <x v="1"/>
    <s v="F1428"/>
    <x v="1"/>
    <s v="Great product!"/>
    <x v="4"/>
  </r>
  <r>
    <s v="S1713"/>
    <s v="C1282"/>
    <x v="0"/>
    <n v="5"/>
    <n v="2.78"/>
    <s v="Suburbs"/>
    <x v="435"/>
    <n v="13.9"/>
    <n v="59"/>
    <x v="1"/>
    <x v="1"/>
    <s v="F1031"/>
    <x v="1"/>
    <s v="Great product!"/>
    <x v="0"/>
  </r>
  <r>
    <s v="S1714"/>
    <s v="C1315"/>
    <x v="2"/>
    <n v="2"/>
    <n v="5.3"/>
    <s v="Uptown"/>
    <x v="436"/>
    <n v="10.6"/>
    <n v="43"/>
    <x v="0"/>
    <x v="0"/>
    <s v="F1819"/>
    <x v="1"/>
    <s v="Could be better"/>
    <x v="3"/>
  </r>
  <r>
    <s v="S1716"/>
    <s v="C1900"/>
    <x v="4"/>
    <n v="1"/>
    <n v="4.45"/>
    <s v="Suburbs"/>
    <x v="437"/>
    <n v="4.45"/>
    <n v="33"/>
    <x v="0"/>
    <x v="1"/>
    <s v="F1906"/>
    <x v="0"/>
    <s v="Could be better"/>
    <x v="3"/>
  </r>
  <r>
    <s v="S1718"/>
    <s v="C1169"/>
    <x v="1"/>
    <n v="5"/>
    <n v="3.96"/>
    <s v="Downtown"/>
    <x v="438"/>
    <n v="19.8"/>
    <n v="45"/>
    <x v="3"/>
    <x v="1"/>
    <s v="F1179"/>
    <x v="1"/>
    <s v="Could be better"/>
    <x v="4"/>
  </r>
  <r>
    <s v="S1719"/>
    <s v="C1800"/>
    <x v="5"/>
    <n v="5"/>
    <n v="3.79"/>
    <s v="Uptown"/>
    <x v="439"/>
    <n v="18.95"/>
    <n v="41"/>
    <x v="0"/>
    <x v="0"/>
    <s v="F1865"/>
    <x v="0"/>
    <s v="Great product!"/>
    <x v="2"/>
  </r>
  <r>
    <s v="S1721"/>
    <s v="C1888"/>
    <x v="0"/>
    <n v="5"/>
    <n v="5.38"/>
    <s v="Downtown"/>
    <x v="440"/>
    <n v="26.9"/>
    <n v="62"/>
    <x v="1"/>
    <x v="1"/>
    <s v="F1652"/>
    <x v="0"/>
    <s v="Could be better"/>
    <x v="1"/>
  </r>
  <r>
    <s v="S1722"/>
    <s v="C1465"/>
    <x v="0"/>
    <n v="4"/>
    <n v="3.43"/>
    <s v="Suburbs"/>
    <x v="441"/>
    <n v="13.72"/>
    <n v="53"/>
    <x v="3"/>
    <x v="1"/>
    <s v="F1654"/>
    <x v="1"/>
    <s v="Could be better"/>
    <x v="4"/>
  </r>
  <r>
    <s v="S1723"/>
    <s v="C1774"/>
    <x v="4"/>
    <n v="4"/>
    <n v="2.64"/>
    <s v="Uptown"/>
    <x v="442"/>
    <n v="10.56"/>
    <n v="19"/>
    <x v="2"/>
    <x v="1"/>
    <s v="F1234"/>
    <x v="0"/>
    <s v="Could be better"/>
    <x v="2"/>
  </r>
  <r>
    <s v="S1724"/>
    <s v="C1149"/>
    <x v="3"/>
    <n v="5"/>
    <n v="2.75"/>
    <s v="Suburbs"/>
    <x v="443"/>
    <n v="13.75"/>
    <n v="56"/>
    <x v="3"/>
    <x v="0"/>
    <s v="F1323"/>
    <x v="0"/>
    <s v="Great product!"/>
    <x v="3"/>
  </r>
  <r>
    <s v="S1725"/>
    <s v="C1317"/>
    <x v="1"/>
    <n v="2"/>
    <n v="3.56"/>
    <s v="Uptown"/>
    <x v="444"/>
    <n v="7.12"/>
    <n v="28"/>
    <x v="2"/>
    <x v="1"/>
    <s v="F1151"/>
    <x v="0"/>
    <s v="Could be better"/>
    <x v="4"/>
  </r>
  <r>
    <s v="S1726"/>
    <s v="C1872"/>
    <x v="3"/>
    <n v="3"/>
    <n v="5.81"/>
    <s v="Downtown"/>
    <x v="445"/>
    <n v="17.43"/>
    <n v="54"/>
    <x v="3"/>
    <x v="0"/>
    <s v="F1274"/>
    <x v="1"/>
    <s v="Great product!"/>
    <x v="4"/>
  </r>
  <r>
    <s v="S1730"/>
    <s v="C1921"/>
    <x v="4"/>
    <n v="4"/>
    <n v="4.3600000000000003"/>
    <s v="Uptown"/>
    <x v="446"/>
    <n v="17.440000000000001"/>
    <n v="40"/>
    <x v="0"/>
    <x v="1"/>
    <s v="F1139"/>
    <x v="0"/>
    <s v="Could be better"/>
    <x v="3"/>
  </r>
  <r>
    <s v="S1731"/>
    <s v="C1604"/>
    <x v="1"/>
    <n v="2"/>
    <n v="3.16"/>
    <s v="Airport"/>
    <x v="447"/>
    <n v="6.32"/>
    <n v="61"/>
    <x v="1"/>
    <x v="0"/>
    <s v="F1086"/>
    <x v="0"/>
    <s v="Great product!"/>
    <x v="1"/>
  </r>
  <r>
    <s v="S1732"/>
    <s v="C1389"/>
    <x v="4"/>
    <n v="2"/>
    <n v="4.34"/>
    <s v="Uptown"/>
    <x v="448"/>
    <n v="8.68"/>
    <n v="47"/>
    <x v="3"/>
    <x v="1"/>
    <s v="F1009"/>
    <x v="0"/>
    <s v="Could be better"/>
    <x v="0"/>
  </r>
  <r>
    <s v="S1734"/>
    <s v="C1298"/>
    <x v="3"/>
    <n v="5"/>
    <n v="4.6900000000000004"/>
    <s v="Downtown"/>
    <x v="449"/>
    <n v="23.45"/>
    <n v="47"/>
    <x v="3"/>
    <x v="1"/>
    <s v="F1155"/>
    <x v="2"/>
    <s v="Great product!"/>
    <x v="2"/>
  </r>
  <r>
    <s v="S1735"/>
    <s v="C1248"/>
    <x v="4"/>
    <n v="5"/>
    <n v="3.13"/>
    <s v="Uptown"/>
    <x v="450"/>
    <n v="15.65"/>
    <n v="21"/>
    <x v="2"/>
    <x v="0"/>
    <s v="F1499"/>
    <x v="2"/>
    <s v="Could be better"/>
    <x v="2"/>
  </r>
  <r>
    <s v="S1737"/>
    <s v="C1277"/>
    <x v="5"/>
    <n v="5"/>
    <n v="3.95"/>
    <s v="Uptown"/>
    <x v="451"/>
    <n v="19.75"/>
    <n v="47"/>
    <x v="3"/>
    <x v="1"/>
    <s v="F1091"/>
    <x v="2"/>
    <s v="Could be better"/>
    <x v="4"/>
  </r>
  <r>
    <s v="S1738"/>
    <s v="C1266"/>
    <x v="2"/>
    <n v="3"/>
    <n v="2.87"/>
    <s v="Suburbs"/>
    <x v="452"/>
    <n v="8.61"/>
    <n v="33"/>
    <x v="0"/>
    <x v="1"/>
    <s v="F1257"/>
    <x v="1"/>
    <s v="Great product!"/>
    <x v="1"/>
  </r>
  <r>
    <s v="S1740"/>
    <s v="C1638"/>
    <x v="3"/>
    <n v="2"/>
    <n v="3.75"/>
    <s v="Uptown"/>
    <x v="453"/>
    <n v="7.5"/>
    <n v="42"/>
    <x v="0"/>
    <x v="0"/>
    <s v="F1220"/>
    <x v="1"/>
    <s v="Could be better"/>
    <x v="2"/>
  </r>
  <r>
    <s v="S1741"/>
    <s v="C1628"/>
    <x v="1"/>
    <n v="2"/>
    <n v="4.1100000000000003"/>
    <s v="Downtown"/>
    <x v="454"/>
    <n v="8.2200000000000006"/>
    <n v="48"/>
    <x v="3"/>
    <x v="1"/>
    <s v="F1785"/>
    <x v="2"/>
    <s v="Could be better"/>
    <x v="4"/>
  </r>
  <r>
    <s v="S1745"/>
    <s v="C1735"/>
    <x v="5"/>
    <n v="3"/>
    <n v="3.13"/>
    <s v="Airport"/>
    <x v="455"/>
    <n v="9.39"/>
    <n v="49"/>
    <x v="3"/>
    <x v="0"/>
    <s v="F1945"/>
    <x v="1"/>
    <s v="Great product!"/>
    <x v="1"/>
  </r>
  <r>
    <s v="S1746"/>
    <s v="C1810"/>
    <x v="5"/>
    <n v="2"/>
    <n v="3.91"/>
    <s v="Uptown"/>
    <x v="456"/>
    <n v="7.82"/>
    <n v="55"/>
    <x v="3"/>
    <x v="1"/>
    <s v="F1258"/>
    <x v="0"/>
    <s v="Could be better"/>
    <x v="4"/>
  </r>
  <r>
    <s v="S1748"/>
    <s v="C1166"/>
    <x v="3"/>
    <n v="5"/>
    <n v="3.05"/>
    <s v="Airport"/>
    <x v="457"/>
    <n v="15.25"/>
    <n v="39"/>
    <x v="0"/>
    <x v="1"/>
    <s v="F1181"/>
    <x v="2"/>
    <s v="Great product!"/>
    <x v="3"/>
  </r>
  <r>
    <s v="S1750"/>
    <s v="C1871"/>
    <x v="4"/>
    <n v="3"/>
    <n v="4.05"/>
    <s v="Uptown"/>
    <x v="458"/>
    <n v="12.15"/>
    <n v="47"/>
    <x v="3"/>
    <x v="1"/>
    <s v="F1492"/>
    <x v="2"/>
    <s v="Great product!"/>
    <x v="1"/>
  </r>
  <r>
    <s v="S1753"/>
    <s v="C1464"/>
    <x v="0"/>
    <n v="5"/>
    <n v="5.97"/>
    <s v="Uptown"/>
    <x v="459"/>
    <n v="29.85"/>
    <n v="55"/>
    <x v="3"/>
    <x v="0"/>
    <s v="F1461"/>
    <x v="0"/>
    <s v="Great product!"/>
    <x v="2"/>
  </r>
  <r>
    <s v="S1754"/>
    <s v="C1462"/>
    <x v="4"/>
    <n v="4"/>
    <n v="3.64"/>
    <s v="Uptown"/>
    <x v="460"/>
    <n v="14.56"/>
    <n v="20"/>
    <x v="2"/>
    <x v="0"/>
    <s v="F1186"/>
    <x v="2"/>
    <s v="Could be better"/>
    <x v="2"/>
  </r>
  <r>
    <s v="S1755"/>
    <s v="C1299"/>
    <x v="0"/>
    <n v="5"/>
    <n v="3.8"/>
    <s v="Airport"/>
    <x v="461"/>
    <n v="19"/>
    <n v="33"/>
    <x v="0"/>
    <x v="0"/>
    <s v="F1359"/>
    <x v="1"/>
    <s v="Could be better"/>
    <x v="4"/>
  </r>
  <r>
    <s v="S1757"/>
    <s v="C1823"/>
    <x v="0"/>
    <n v="4"/>
    <n v="4.01"/>
    <s v="Suburbs"/>
    <x v="462"/>
    <n v="16.04"/>
    <n v="33"/>
    <x v="0"/>
    <x v="0"/>
    <s v="F1566"/>
    <x v="0"/>
    <s v="Could be better"/>
    <x v="2"/>
  </r>
  <r>
    <s v="S1759"/>
    <s v="C1493"/>
    <x v="4"/>
    <n v="3"/>
    <n v="4.63"/>
    <s v="Airport"/>
    <x v="463"/>
    <n v="13.89"/>
    <n v="44"/>
    <x v="3"/>
    <x v="1"/>
    <s v="F1123"/>
    <x v="2"/>
    <s v="Could be better"/>
    <x v="3"/>
  </r>
  <r>
    <s v="S1760"/>
    <s v="C1051"/>
    <x v="4"/>
    <n v="4"/>
    <n v="4.47"/>
    <s v="Downtown"/>
    <x v="464"/>
    <n v="17.88"/>
    <n v="34"/>
    <x v="0"/>
    <x v="1"/>
    <s v="F1024"/>
    <x v="2"/>
    <s v="Could be better"/>
    <x v="3"/>
  </r>
  <r>
    <s v="S1762"/>
    <s v="C1933"/>
    <x v="1"/>
    <n v="5"/>
    <n v="5.18"/>
    <s v="Downtown"/>
    <x v="465"/>
    <n v="25.9"/>
    <n v="25"/>
    <x v="2"/>
    <x v="0"/>
    <s v="F1436"/>
    <x v="1"/>
    <s v="Could be better"/>
    <x v="1"/>
  </r>
  <r>
    <s v="S1763"/>
    <s v="C1087"/>
    <x v="3"/>
    <n v="1"/>
    <n v="5.74"/>
    <s v="Uptown"/>
    <x v="466"/>
    <n v="5.74"/>
    <n v="61"/>
    <x v="1"/>
    <x v="1"/>
    <s v="F1023"/>
    <x v="2"/>
    <s v="Great product!"/>
    <x v="3"/>
  </r>
  <r>
    <s v="S1764"/>
    <s v="C1974"/>
    <x v="3"/>
    <n v="1"/>
    <n v="3.39"/>
    <s v="Downtown"/>
    <x v="467"/>
    <n v="3.39"/>
    <n v="54"/>
    <x v="3"/>
    <x v="0"/>
    <s v="F1590"/>
    <x v="0"/>
    <s v="Great product!"/>
    <x v="0"/>
  </r>
  <r>
    <s v="S1765"/>
    <s v="C1104"/>
    <x v="3"/>
    <n v="4"/>
    <n v="5.87"/>
    <s v="Uptown"/>
    <x v="468"/>
    <n v="23.48"/>
    <n v="61"/>
    <x v="1"/>
    <x v="1"/>
    <s v="F1088"/>
    <x v="1"/>
    <s v="Could be better"/>
    <x v="4"/>
  </r>
  <r>
    <s v="S1766"/>
    <s v="C1446"/>
    <x v="0"/>
    <n v="2"/>
    <n v="4.07"/>
    <s v="Suburbs"/>
    <x v="469"/>
    <n v="8.14"/>
    <n v="26"/>
    <x v="2"/>
    <x v="0"/>
    <s v="F1744"/>
    <x v="2"/>
    <s v="Could be better"/>
    <x v="1"/>
  </r>
  <r>
    <s v="S1767"/>
    <s v="C1350"/>
    <x v="2"/>
    <n v="1"/>
    <n v="3.89"/>
    <s v="Downtown"/>
    <x v="470"/>
    <n v="3.89"/>
    <n v="50"/>
    <x v="3"/>
    <x v="1"/>
    <s v="F1660"/>
    <x v="2"/>
    <s v="Great product!"/>
    <x v="2"/>
  </r>
  <r>
    <s v="S1768"/>
    <s v="C1775"/>
    <x v="2"/>
    <n v="1"/>
    <n v="5.04"/>
    <s v="Uptown"/>
    <x v="471"/>
    <n v="5.04"/>
    <n v="65"/>
    <x v="1"/>
    <x v="0"/>
    <s v="F1908"/>
    <x v="0"/>
    <s v="Could be better"/>
    <x v="4"/>
  </r>
  <r>
    <s v="S1769"/>
    <s v="C1603"/>
    <x v="1"/>
    <n v="2"/>
    <n v="5.94"/>
    <s v="Suburbs"/>
    <x v="472"/>
    <n v="11.88"/>
    <n v="46"/>
    <x v="3"/>
    <x v="1"/>
    <s v="F1006"/>
    <x v="0"/>
    <s v="Could be better"/>
    <x v="0"/>
  </r>
  <r>
    <s v="S1770"/>
    <s v="C1569"/>
    <x v="0"/>
    <n v="3"/>
    <n v="4.59"/>
    <s v="Uptown"/>
    <x v="473"/>
    <n v="13.77"/>
    <n v="37"/>
    <x v="0"/>
    <x v="0"/>
    <s v="F1101"/>
    <x v="0"/>
    <s v="Could be better"/>
    <x v="2"/>
  </r>
  <r>
    <s v="S1773"/>
    <s v="C1842"/>
    <x v="4"/>
    <n v="3"/>
    <n v="3.56"/>
    <s v="Downtown"/>
    <x v="474"/>
    <n v="10.68"/>
    <n v="44"/>
    <x v="3"/>
    <x v="0"/>
    <s v="F1015"/>
    <x v="0"/>
    <s v="Could be better"/>
    <x v="3"/>
  </r>
  <r>
    <s v="S1774"/>
    <s v="C1329"/>
    <x v="3"/>
    <n v="2"/>
    <n v="3.55"/>
    <s v="Uptown"/>
    <x v="475"/>
    <n v="7.1"/>
    <n v="63"/>
    <x v="1"/>
    <x v="0"/>
    <s v="F1292"/>
    <x v="1"/>
    <s v="Could be better"/>
    <x v="3"/>
  </r>
  <r>
    <s v="S1776"/>
    <s v="C1593"/>
    <x v="4"/>
    <n v="3"/>
    <n v="5.5"/>
    <s v="Suburbs"/>
    <x v="476"/>
    <n v="16.5"/>
    <n v="37"/>
    <x v="0"/>
    <x v="0"/>
    <s v="F1513"/>
    <x v="0"/>
    <s v="Could be better"/>
    <x v="2"/>
  </r>
  <r>
    <s v="S1777"/>
    <s v="C1016"/>
    <x v="0"/>
    <n v="2"/>
    <n v="2.58"/>
    <s v="Suburbs"/>
    <x v="477"/>
    <n v="5.16"/>
    <n v="20"/>
    <x v="2"/>
    <x v="0"/>
    <s v="F1440"/>
    <x v="0"/>
    <s v="Could be better"/>
    <x v="1"/>
  </r>
  <r>
    <s v="S1778"/>
    <s v="C1611"/>
    <x v="1"/>
    <n v="5"/>
    <n v="5.38"/>
    <s v="Downtown"/>
    <x v="478"/>
    <n v="26.9"/>
    <n v="23"/>
    <x v="2"/>
    <x v="0"/>
    <s v="F1064"/>
    <x v="0"/>
    <s v="Could be better"/>
    <x v="2"/>
  </r>
  <r>
    <s v="S1779"/>
    <s v="C1469"/>
    <x v="0"/>
    <n v="1"/>
    <n v="4.91"/>
    <s v="Downtown"/>
    <x v="479"/>
    <n v="4.91"/>
    <n v="20"/>
    <x v="2"/>
    <x v="0"/>
    <s v="F1414"/>
    <x v="1"/>
    <s v="Great product!"/>
    <x v="2"/>
  </r>
  <r>
    <s v="S1780"/>
    <s v="C1562"/>
    <x v="0"/>
    <n v="3"/>
    <n v="3.47"/>
    <s v="Downtown"/>
    <x v="480"/>
    <n v="10.41"/>
    <n v="60"/>
    <x v="1"/>
    <x v="1"/>
    <s v="F1445"/>
    <x v="1"/>
    <s v="Great product!"/>
    <x v="4"/>
  </r>
  <r>
    <s v="S1784"/>
    <s v="C1265"/>
    <x v="2"/>
    <n v="5"/>
    <n v="3.04"/>
    <s v="Downtown"/>
    <x v="481"/>
    <n v="15.2"/>
    <n v="48"/>
    <x v="3"/>
    <x v="1"/>
    <s v="F1300"/>
    <x v="2"/>
    <s v="Could be better"/>
    <x v="0"/>
  </r>
  <r>
    <s v="S1785"/>
    <s v="C1263"/>
    <x v="5"/>
    <n v="2"/>
    <n v="2.63"/>
    <s v="Downtown"/>
    <x v="482"/>
    <n v="5.26"/>
    <n v="54"/>
    <x v="3"/>
    <x v="0"/>
    <s v="F1313"/>
    <x v="1"/>
    <s v="Could be better"/>
    <x v="3"/>
  </r>
  <r>
    <s v="S1786"/>
    <s v="C1638"/>
    <x v="3"/>
    <n v="5"/>
    <n v="3.74"/>
    <s v="Uptown"/>
    <x v="483"/>
    <n v="18.7"/>
    <n v="42"/>
    <x v="0"/>
    <x v="0"/>
    <s v="F1220"/>
    <x v="1"/>
    <s v="Could be better"/>
    <x v="2"/>
  </r>
  <r>
    <s v="S1787"/>
    <s v="C1928"/>
    <x v="5"/>
    <n v="4"/>
    <n v="2.98"/>
    <s v="Downtown"/>
    <x v="484"/>
    <n v="11.92"/>
    <n v="47"/>
    <x v="3"/>
    <x v="0"/>
    <s v="F1948"/>
    <x v="2"/>
    <s v="Could be better"/>
    <x v="4"/>
  </r>
  <r>
    <s v="S1788"/>
    <s v="C1484"/>
    <x v="5"/>
    <n v="2"/>
    <n v="3.78"/>
    <s v="Suburbs"/>
    <x v="485"/>
    <n v="7.56"/>
    <n v="27"/>
    <x v="2"/>
    <x v="1"/>
    <s v="F1105"/>
    <x v="1"/>
    <s v="Could be better"/>
    <x v="3"/>
  </r>
  <r>
    <s v="S1790"/>
    <s v="C1046"/>
    <x v="5"/>
    <n v="3"/>
    <n v="3.32"/>
    <s v="Airport"/>
    <x v="486"/>
    <n v="9.9599999999999991"/>
    <n v="42"/>
    <x v="0"/>
    <x v="1"/>
    <s v="F1746"/>
    <x v="2"/>
    <s v="Could be better"/>
    <x v="4"/>
  </r>
  <r>
    <s v="S1792"/>
    <s v="C1121"/>
    <x v="5"/>
    <n v="4"/>
    <n v="2.82"/>
    <s v="Suburbs"/>
    <x v="487"/>
    <n v="11.28"/>
    <n v="59"/>
    <x v="1"/>
    <x v="1"/>
    <s v="F1821"/>
    <x v="1"/>
    <s v="Could be better"/>
    <x v="2"/>
  </r>
  <r>
    <s v="S1794"/>
    <s v="C1765"/>
    <x v="1"/>
    <n v="4"/>
    <n v="5.71"/>
    <s v="Downtown"/>
    <x v="488"/>
    <n v="22.84"/>
    <n v="47"/>
    <x v="3"/>
    <x v="0"/>
    <s v="F1864"/>
    <x v="2"/>
    <s v="Could be better"/>
    <x v="2"/>
  </r>
  <r>
    <s v="S1799"/>
    <s v="C1263"/>
    <x v="5"/>
    <n v="3"/>
    <n v="5.39"/>
    <s v="Downtown"/>
    <x v="489"/>
    <n v="16.170000000000002"/>
    <n v="54"/>
    <x v="3"/>
    <x v="0"/>
    <s v="F1313"/>
    <x v="1"/>
    <s v="Could be better"/>
    <x v="3"/>
  </r>
  <r>
    <s v="S1801"/>
    <s v="C1853"/>
    <x v="0"/>
    <n v="5"/>
    <n v="4.5199999999999996"/>
    <s v="Downtown"/>
    <x v="490"/>
    <n v="22.6"/>
    <n v="64"/>
    <x v="1"/>
    <x v="1"/>
    <s v="F1242"/>
    <x v="1"/>
    <s v="Great product!"/>
    <x v="4"/>
  </r>
  <r>
    <s v="S1802"/>
    <s v="C1062"/>
    <x v="2"/>
    <n v="4"/>
    <n v="5.68"/>
    <s v="Airport"/>
    <x v="491"/>
    <n v="22.72"/>
    <n v="57"/>
    <x v="1"/>
    <x v="0"/>
    <s v="F1866"/>
    <x v="0"/>
    <s v="Great product!"/>
    <x v="3"/>
  </r>
  <r>
    <s v="S1803"/>
    <s v="C1487"/>
    <x v="2"/>
    <n v="2"/>
    <n v="4.58"/>
    <s v="Uptown"/>
    <x v="492"/>
    <n v="9.16"/>
    <n v="29"/>
    <x v="2"/>
    <x v="0"/>
    <s v="F1410"/>
    <x v="2"/>
    <s v="Could be better"/>
    <x v="2"/>
  </r>
  <r>
    <s v="S1805"/>
    <s v="C1956"/>
    <x v="4"/>
    <n v="5"/>
    <n v="5.0599999999999996"/>
    <s v="Uptown"/>
    <x v="493"/>
    <n v="25.3"/>
    <n v="41"/>
    <x v="0"/>
    <x v="0"/>
    <s v="F1959"/>
    <x v="2"/>
    <s v="Great product!"/>
    <x v="4"/>
  </r>
  <r>
    <s v="S1806"/>
    <s v="C1779"/>
    <x v="3"/>
    <n v="5"/>
    <n v="4.5199999999999996"/>
    <s v="Downtown"/>
    <x v="494"/>
    <n v="22.6"/>
    <n v="32"/>
    <x v="0"/>
    <x v="0"/>
    <s v="F1485"/>
    <x v="1"/>
    <s v="Could be better"/>
    <x v="2"/>
  </r>
  <r>
    <s v="S1809"/>
    <s v="C1037"/>
    <x v="5"/>
    <n v="2"/>
    <n v="5.2"/>
    <s v="Downtown"/>
    <x v="495"/>
    <n v="10.4"/>
    <n v="62"/>
    <x v="1"/>
    <x v="1"/>
    <s v="F1955"/>
    <x v="1"/>
    <s v="Could be better"/>
    <x v="1"/>
  </r>
  <r>
    <s v="S1812"/>
    <s v="C1378"/>
    <x v="0"/>
    <n v="2"/>
    <n v="3.96"/>
    <s v="Uptown"/>
    <x v="496"/>
    <n v="7.92"/>
    <n v="33"/>
    <x v="0"/>
    <x v="1"/>
    <s v="F1882"/>
    <x v="0"/>
    <s v="Could be better"/>
    <x v="3"/>
  </r>
  <r>
    <s v="S1815"/>
    <s v="C1000"/>
    <x v="5"/>
    <n v="2"/>
    <n v="3.29"/>
    <s v="Downtown"/>
    <x v="497"/>
    <n v="6.58"/>
    <n v="58"/>
    <x v="1"/>
    <x v="1"/>
    <s v="F1353"/>
    <x v="0"/>
    <s v="Could be better"/>
    <x v="0"/>
  </r>
  <r>
    <s v="S1817"/>
    <s v="C1325"/>
    <x v="5"/>
    <n v="1"/>
    <n v="4.6100000000000003"/>
    <s v="Airport"/>
    <x v="498"/>
    <n v="4.6100000000000003"/>
    <n v="62"/>
    <x v="1"/>
    <x v="1"/>
    <s v="F1112"/>
    <x v="0"/>
    <s v="Could be better"/>
    <x v="0"/>
  </r>
  <r>
    <s v="S1818"/>
    <s v="C1493"/>
    <x v="4"/>
    <n v="4"/>
    <n v="2.54"/>
    <s v="Airport"/>
    <x v="499"/>
    <n v="10.16"/>
    <n v="44"/>
    <x v="3"/>
    <x v="1"/>
    <s v="F1123"/>
    <x v="2"/>
    <s v="Could be better"/>
    <x v="3"/>
  </r>
  <r>
    <s v="S1822"/>
    <s v="C1166"/>
    <x v="3"/>
    <n v="5"/>
    <n v="2.64"/>
    <s v="Uptown"/>
    <x v="500"/>
    <n v="13.2"/>
    <n v="39"/>
    <x v="0"/>
    <x v="1"/>
    <s v="F1181"/>
    <x v="2"/>
    <s v="Great product!"/>
    <x v="3"/>
  </r>
  <r>
    <s v="S1824"/>
    <s v="C1464"/>
    <x v="0"/>
    <n v="2"/>
    <n v="3.02"/>
    <s v="Downtown"/>
    <x v="501"/>
    <n v="6.04"/>
    <n v="55"/>
    <x v="3"/>
    <x v="0"/>
    <s v="F1461"/>
    <x v="0"/>
    <s v="Great product!"/>
    <x v="2"/>
  </r>
  <r>
    <s v="S1825"/>
    <s v="C1793"/>
    <x v="5"/>
    <n v="2"/>
    <n v="4.26"/>
    <s v="Uptown"/>
    <x v="502"/>
    <n v="8.52"/>
    <n v="60"/>
    <x v="1"/>
    <x v="0"/>
    <s v="F1002"/>
    <x v="1"/>
    <s v="Could be better"/>
    <x v="1"/>
  </r>
  <r>
    <s v="S1827"/>
    <s v="C1175"/>
    <x v="1"/>
    <n v="3"/>
    <n v="2.68"/>
    <s v="Uptown"/>
    <x v="503"/>
    <n v="8.0400000000000009"/>
    <n v="34"/>
    <x v="0"/>
    <x v="1"/>
    <s v="F1557"/>
    <x v="1"/>
    <s v="Could be better"/>
    <x v="1"/>
  </r>
  <r>
    <s v="S1828"/>
    <s v="C1887"/>
    <x v="5"/>
    <n v="1"/>
    <n v="5.0599999999999996"/>
    <s v="Uptown"/>
    <x v="504"/>
    <n v="5.0599999999999996"/>
    <n v="56"/>
    <x v="3"/>
    <x v="0"/>
    <s v="F1034"/>
    <x v="2"/>
    <s v="Could be better"/>
    <x v="0"/>
  </r>
  <r>
    <s v="S1829"/>
    <s v="C1980"/>
    <x v="2"/>
    <n v="3"/>
    <n v="3.88"/>
    <s v="Downtown"/>
    <x v="505"/>
    <n v="11.64"/>
    <n v="29"/>
    <x v="2"/>
    <x v="0"/>
    <s v="F1856"/>
    <x v="2"/>
    <s v="Could be better"/>
    <x v="2"/>
  </r>
  <r>
    <s v="S1831"/>
    <s v="C1502"/>
    <x v="1"/>
    <n v="2"/>
    <n v="4.58"/>
    <s v="Airport"/>
    <x v="506"/>
    <n v="9.16"/>
    <n v="20"/>
    <x v="2"/>
    <x v="0"/>
    <s v="F1455"/>
    <x v="1"/>
    <s v="Could be better"/>
    <x v="2"/>
  </r>
  <r>
    <s v="S1832"/>
    <s v="C1624"/>
    <x v="2"/>
    <n v="1"/>
    <n v="4.2699999999999996"/>
    <s v="Suburbs"/>
    <x v="507"/>
    <n v="4.2699999999999996"/>
    <n v="27"/>
    <x v="2"/>
    <x v="1"/>
    <s v="F1614"/>
    <x v="2"/>
    <s v="Great product!"/>
    <x v="0"/>
  </r>
  <r>
    <s v="S1836"/>
    <s v="C1235"/>
    <x v="1"/>
    <n v="1"/>
    <n v="2.96"/>
    <s v="Uptown"/>
    <x v="508"/>
    <n v="2.96"/>
    <n v="32"/>
    <x v="0"/>
    <x v="1"/>
    <s v="F1870"/>
    <x v="1"/>
    <s v="Great product!"/>
    <x v="1"/>
  </r>
  <r>
    <s v="S1838"/>
    <s v="C1616"/>
    <x v="0"/>
    <n v="3"/>
    <n v="4.5"/>
    <s v="Downtown"/>
    <x v="509"/>
    <n v="13.5"/>
    <n v="57"/>
    <x v="1"/>
    <x v="1"/>
    <s v="F1642"/>
    <x v="1"/>
    <s v="Could be better"/>
    <x v="2"/>
  </r>
  <r>
    <s v="S1839"/>
    <s v="C1418"/>
    <x v="1"/>
    <n v="4"/>
    <n v="2.67"/>
    <s v="Uptown"/>
    <x v="510"/>
    <n v="10.68"/>
    <n v="26"/>
    <x v="2"/>
    <x v="0"/>
    <s v="F1649"/>
    <x v="1"/>
    <s v="Could be better"/>
    <x v="2"/>
  </r>
  <r>
    <s v="S1840"/>
    <s v="C1242"/>
    <x v="2"/>
    <n v="5"/>
    <n v="3.9"/>
    <s v="Downtown"/>
    <x v="511"/>
    <n v="19.5"/>
    <n v="55"/>
    <x v="3"/>
    <x v="0"/>
    <s v="F1619"/>
    <x v="1"/>
    <s v="Could be better"/>
    <x v="4"/>
  </r>
  <r>
    <s v="S1844"/>
    <s v="C1367"/>
    <x v="0"/>
    <n v="3"/>
    <n v="2.96"/>
    <s v="Downtown"/>
    <x v="512"/>
    <n v="8.879999999999999"/>
    <n v="44"/>
    <x v="3"/>
    <x v="1"/>
    <s v="F1118"/>
    <x v="0"/>
    <s v="Could be better"/>
    <x v="0"/>
  </r>
  <r>
    <s v="S1845"/>
    <s v="C1597"/>
    <x v="5"/>
    <n v="5"/>
    <n v="2.97"/>
    <s v="Uptown"/>
    <x v="513"/>
    <n v="14.85"/>
    <n v="55"/>
    <x v="3"/>
    <x v="1"/>
    <s v="F1429"/>
    <x v="2"/>
    <s v="Could be better"/>
    <x v="2"/>
  </r>
  <r>
    <s v="S1846"/>
    <s v="C1511"/>
    <x v="2"/>
    <n v="2"/>
    <n v="4.46"/>
    <s v="Suburbs"/>
    <x v="514"/>
    <n v="8.92"/>
    <n v="19"/>
    <x v="2"/>
    <x v="0"/>
    <s v="F1109"/>
    <x v="1"/>
    <s v="Could be better"/>
    <x v="4"/>
  </r>
  <r>
    <s v="S1847"/>
    <s v="C1904"/>
    <x v="1"/>
    <n v="2"/>
    <n v="4.21"/>
    <s v="Suburbs"/>
    <x v="515"/>
    <n v="8.42"/>
    <n v="63"/>
    <x v="1"/>
    <x v="0"/>
    <s v="F1766"/>
    <x v="1"/>
    <s v="Could be better"/>
    <x v="3"/>
  </r>
  <r>
    <s v="S1848"/>
    <s v="C1290"/>
    <x v="2"/>
    <n v="5"/>
    <n v="4.78"/>
    <s v="Uptown"/>
    <x v="516"/>
    <n v="23.9"/>
    <n v="30"/>
    <x v="2"/>
    <x v="0"/>
    <s v="F1214"/>
    <x v="2"/>
    <s v="Could be better"/>
    <x v="3"/>
  </r>
  <r>
    <s v="S1849"/>
    <s v="C1051"/>
    <x v="4"/>
    <n v="1"/>
    <n v="3.19"/>
    <s v="Suburbs"/>
    <x v="517"/>
    <n v="3.19"/>
    <n v="34"/>
    <x v="0"/>
    <x v="1"/>
    <s v="F1024"/>
    <x v="2"/>
    <s v="Could be better"/>
    <x v="3"/>
  </r>
  <r>
    <s v="S1850"/>
    <s v="C1051"/>
    <x v="4"/>
    <n v="5"/>
    <n v="4.66"/>
    <s v="Downtown"/>
    <x v="518"/>
    <n v="23.3"/>
    <n v="34"/>
    <x v="0"/>
    <x v="1"/>
    <s v="F1024"/>
    <x v="2"/>
    <s v="Could be better"/>
    <x v="3"/>
  </r>
  <r>
    <s v="S1852"/>
    <s v="C1962"/>
    <x v="4"/>
    <n v="4"/>
    <n v="3.36"/>
    <s v="Suburbs"/>
    <x v="519"/>
    <n v="13.44"/>
    <n v="26"/>
    <x v="2"/>
    <x v="1"/>
    <s v="F1692"/>
    <x v="2"/>
    <s v="Could be better"/>
    <x v="1"/>
  </r>
  <r>
    <s v="S1853"/>
    <s v="C1927"/>
    <x v="3"/>
    <n v="5"/>
    <n v="2.75"/>
    <s v="Downtown"/>
    <x v="520"/>
    <n v="13.75"/>
    <n v="62"/>
    <x v="1"/>
    <x v="1"/>
    <s v="F1057"/>
    <x v="2"/>
    <s v="Could be better"/>
    <x v="4"/>
  </r>
  <r>
    <s v="S1854"/>
    <s v="C1374"/>
    <x v="4"/>
    <n v="5"/>
    <n v="5.22"/>
    <s v="Suburbs"/>
    <x v="521"/>
    <n v="26.1"/>
    <n v="31"/>
    <x v="0"/>
    <x v="1"/>
    <s v="F1004"/>
    <x v="1"/>
    <s v="Could be better"/>
    <x v="4"/>
  </r>
  <r>
    <s v="S1858"/>
    <s v="C1473"/>
    <x v="0"/>
    <n v="2"/>
    <n v="4.8499999999999996"/>
    <s v="Downtown"/>
    <x v="522"/>
    <n v="9.6999999999999993"/>
    <n v="40"/>
    <x v="0"/>
    <x v="0"/>
    <s v="F1465"/>
    <x v="1"/>
    <s v="Could be better"/>
    <x v="0"/>
  </r>
  <r>
    <s v="S1859"/>
    <s v="C1289"/>
    <x v="4"/>
    <n v="2"/>
    <n v="3.98"/>
    <s v="Airport"/>
    <x v="523"/>
    <n v="7.96"/>
    <n v="33"/>
    <x v="0"/>
    <x v="0"/>
    <s v="F1702"/>
    <x v="2"/>
    <s v="Could be better"/>
    <x v="1"/>
  </r>
  <r>
    <s v="S1860"/>
    <s v="C1047"/>
    <x v="2"/>
    <n v="3"/>
    <n v="3.72"/>
    <s v="Airport"/>
    <x v="524"/>
    <n v="11.16"/>
    <n v="24"/>
    <x v="2"/>
    <x v="1"/>
    <s v="F1355"/>
    <x v="0"/>
    <s v="Could be better"/>
    <x v="3"/>
  </r>
  <r>
    <s v="S1864"/>
    <s v="C1948"/>
    <x v="4"/>
    <n v="2"/>
    <n v="3.57"/>
    <s v="Uptown"/>
    <x v="525"/>
    <n v="7.14"/>
    <n v="55"/>
    <x v="3"/>
    <x v="1"/>
    <s v="F1497"/>
    <x v="1"/>
    <s v="Great product!"/>
    <x v="4"/>
  </r>
  <r>
    <s v="S1868"/>
    <s v="C1516"/>
    <x v="3"/>
    <n v="5"/>
    <n v="4.05"/>
    <s v="Uptown"/>
    <x v="526"/>
    <n v="20.25"/>
    <n v="35"/>
    <x v="0"/>
    <x v="1"/>
    <s v="F1640"/>
    <x v="1"/>
    <s v="Could be better"/>
    <x v="1"/>
  </r>
  <r>
    <s v="S1870"/>
    <s v="C1901"/>
    <x v="1"/>
    <n v="1"/>
    <n v="2.66"/>
    <s v="Suburbs"/>
    <x v="527"/>
    <n v="2.66"/>
    <n v="62"/>
    <x v="1"/>
    <x v="0"/>
    <s v="F1247"/>
    <x v="0"/>
    <s v="Could be better"/>
    <x v="4"/>
  </r>
  <r>
    <s v="S1872"/>
    <s v="C1018"/>
    <x v="0"/>
    <n v="4"/>
    <n v="3.2"/>
    <s v="Downtown"/>
    <x v="528"/>
    <n v="12.8"/>
    <n v="23"/>
    <x v="2"/>
    <x v="0"/>
    <s v="F1380"/>
    <x v="1"/>
    <s v="Great product!"/>
    <x v="4"/>
  </r>
  <r>
    <s v="S1875"/>
    <s v="C1724"/>
    <x v="1"/>
    <n v="5"/>
    <n v="5.48"/>
    <s v="Airport"/>
    <x v="529"/>
    <n v="27.4"/>
    <n v="44"/>
    <x v="3"/>
    <x v="1"/>
    <s v="F1487"/>
    <x v="0"/>
    <s v="Could be better"/>
    <x v="2"/>
  </r>
  <r>
    <s v="S1876"/>
    <s v="C1972"/>
    <x v="2"/>
    <n v="2"/>
    <n v="2.89"/>
    <s v="Downtown"/>
    <x v="530"/>
    <n v="5.78"/>
    <n v="24"/>
    <x v="2"/>
    <x v="0"/>
    <s v="F1261"/>
    <x v="0"/>
    <s v="Could be better"/>
    <x v="1"/>
  </r>
  <r>
    <s v="S1879"/>
    <s v="C1290"/>
    <x v="2"/>
    <n v="4"/>
    <n v="5.74"/>
    <s v="Uptown"/>
    <x v="531"/>
    <n v="22.96"/>
    <n v="30"/>
    <x v="2"/>
    <x v="0"/>
    <s v="F1214"/>
    <x v="2"/>
    <s v="Could be better"/>
    <x v="3"/>
  </r>
  <r>
    <s v="S1880"/>
    <s v="C1341"/>
    <x v="4"/>
    <n v="1"/>
    <n v="5.54"/>
    <s v="Suburbs"/>
    <x v="532"/>
    <n v="5.54"/>
    <n v="38"/>
    <x v="0"/>
    <x v="0"/>
    <s v="F1310"/>
    <x v="0"/>
    <s v="Could be better"/>
    <x v="2"/>
  </r>
  <r>
    <s v="S1881"/>
    <s v="C1302"/>
    <x v="5"/>
    <n v="4"/>
    <n v="5.37"/>
    <s v="Suburbs"/>
    <x v="533"/>
    <n v="21.48"/>
    <n v="53"/>
    <x v="3"/>
    <x v="0"/>
    <s v="F1095"/>
    <x v="0"/>
    <s v="Could be better"/>
    <x v="2"/>
  </r>
  <r>
    <s v="S1882"/>
    <s v="C1361"/>
    <x v="2"/>
    <n v="3"/>
    <n v="2.5499999999999998"/>
    <s v="Downtown"/>
    <x v="534"/>
    <n v="7.6499999999999986"/>
    <n v="33"/>
    <x v="0"/>
    <x v="1"/>
    <s v="F1199"/>
    <x v="1"/>
    <s v="Great product!"/>
    <x v="0"/>
  </r>
  <r>
    <s v="S1884"/>
    <s v="C1769"/>
    <x v="4"/>
    <n v="3"/>
    <n v="2.89"/>
    <s v="Suburbs"/>
    <x v="535"/>
    <n v="8.67"/>
    <n v="35"/>
    <x v="0"/>
    <x v="1"/>
    <s v="F1129"/>
    <x v="0"/>
    <s v="Great product!"/>
    <x v="2"/>
  </r>
  <r>
    <s v="S1885"/>
    <s v="C1576"/>
    <x v="5"/>
    <n v="1"/>
    <n v="4.08"/>
    <s v="Airport"/>
    <x v="536"/>
    <n v="4.08"/>
    <n v="62"/>
    <x v="1"/>
    <x v="0"/>
    <s v="F1235"/>
    <x v="0"/>
    <s v="Could be better"/>
    <x v="2"/>
  </r>
  <r>
    <s v="S1886"/>
    <s v="C1260"/>
    <x v="0"/>
    <n v="5"/>
    <n v="2.58"/>
    <s v="Uptown"/>
    <x v="537"/>
    <n v="12.9"/>
    <n v="52"/>
    <x v="3"/>
    <x v="1"/>
    <s v="F1550"/>
    <x v="1"/>
    <s v="Could be better"/>
    <x v="4"/>
  </r>
  <r>
    <s v="S1889"/>
    <s v="C1948"/>
    <x v="4"/>
    <n v="5"/>
    <n v="3.21"/>
    <s v="Downtown"/>
    <x v="538"/>
    <n v="16.05"/>
    <n v="55"/>
    <x v="3"/>
    <x v="1"/>
    <s v="F1497"/>
    <x v="1"/>
    <s v="Great product!"/>
    <x v="4"/>
  </r>
  <r>
    <s v="S1891"/>
    <s v="C1470"/>
    <x v="4"/>
    <n v="4"/>
    <n v="3.41"/>
    <s v="Suburbs"/>
    <x v="539"/>
    <n v="13.64"/>
    <n v="37"/>
    <x v="0"/>
    <x v="1"/>
    <s v="F1237"/>
    <x v="0"/>
    <s v="Great product!"/>
    <x v="0"/>
  </r>
  <r>
    <s v="S1892"/>
    <s v="C1384"/>
    <x v="0"/>
    <n v="1"/>
    <n v="4.1900000000000004"/>
    <s v="Downtown"/>
    <x v="540"/>
    <n v="4.1900000000000004"/>
    <n v="37"/>
    <x v="0"/>
    <x v="0"/>
    <s v="F1665"/>
    <x v="1"/>
    <s v="Could be better"/>
    <x v="1"/>
  </r>
  <r>
    <s v="S1894"/>
    <s v="C1293"/>
    <x v="5"/>
    <n v="2"/>
    <n v="2.99"/>
    <s v="Uptown"/>
    <x v="541"/>
    <n v="5.98"/>
    <n v="46"/>
    <x v="3"/>
    <x v="1"/>
    <s v="F1888"/>
    <x v="0"/>
    <s v="Great product!"/>
    <x v="4"/>
  </r>
  <r>
    <s v="S1897"/>
    <s v="C1031"/>
    <x v="2"/>
    <n v="1"/>
    <n v="4.54"/>
    <s v="Uptown"/>
    <x v="542"/>
    <n v="4.54"/>
    <n v="32"/>
    <x v="0"/>
    <x v="1"/>
    <s v="F1769"/>
    <x v="2"/>
    <s v="Could be better"/>
    <x v="0"/>
  </r>
  <r>
    <s v="S1899"/>
    <s v="C1445"/>
    <x v="4"/>
    <n v="2"/>
    <n v="2.65"/>
    <s v="Uptown"/>
    <x v="543"/>
    <n v="5.3"/>
    <n v="39"/>
    <x v="0"/>
    <x v="1"/>
    <s v="F1921"/>
    <x v="0"/>
    <s v="Could be better"/>
    <x v="0"/>
  </r>
  <r>
    <s v="S1900"/>
    <s v="C1317"/>
    <x v="1"/>
    <n v="5"/>
    <n v="3.1"/>
    <s v="Suburbs"/>
    <x v="544"/>
    <n v="15.5"/>
    <n v="28"/>
    <x v="2"/>
    <x v="1"/>
    <s v="F1151"/>
    <x v="0"/>
    <s v="Could be better"/>
    <x v="4"/>
  </r>
  <r>
    <s v="S1901"/>
    <s v="C1925"/>
    <x v="3"/>
    <n v="5"/>
    <n v="3.49"/>
    <s v="Suburbs"/>
    <x v="545"/>
    <n v="17.45"/>
    <n v="39"/>
    <x v="0"/>
    <x v="1"/>
    <s v="F1068"/>
    <x v="2"/>
    <s v="Could be better"/>
    <x v="3"/>
  </r>
  <r>
    <s v="S1902"/>
    <s v="C1703"/>
    <x v="4"/>
    <n v="1"/>
    <n v="5.26"/>
    <s v="Suburbs"/>
    <x v="546"/>
    <n v="5.26"/>
    <n v="22"/>
    <x v="2"/>
    <x v="0"/>
    <s v="F1998"/>
    <x v="0"/>
    <s v="Could be better"/>
    <x v="4"/>
  </r>
  <r>
    <s v="S1903"/>
    <s v="C1332"/>
    <x v="1"/>
    <n v="1"/>
    <n v="4.66"/>
    <s v="Uptown"/>
    <x v="547"/>
    <n v="4.66"/>
    <n v="30"/>
    <x v="2"/>
    <x v="0"/>
    <s v="F1374"/>
    <x v="2"/>
    <s v="Could be better"/>
    <x v="2"/>
  </r>
  <r>
    <s v="S1904"/>
    <s v="C1687"/>
    <x v="0"/>
    <n v="2"/>
    <n v="2.69"/>
    <s v="Suburbs"/>
    <x v="548"/>
    <n v="5.38"/>
    <n v="63"/>
    <x v="1"/>
    <x v="0"/>
    <s v="F1188"/>
    <x v="2"/>
    <s v="Could be better"/>
    <x v="4"/>
  </r>
  <r>
    <s v="S1908"/>
    <s v="C1663"/>
    <x v="3"/>
    <n v="2"/>
    <n v="3.45"/>
    <s v="Uptown"/>
    <x v="549"/>
    <n v="6.9"/>
    <n v="56"/>
    <x v="3"/>
    <x v="1"/>
    <s v="F1065"/>
    <x v="2"/>
    <s v="Could be better"/>
    <x v="1"/>
  </r>
  <r>
    <s v="S1909"/>
    <s v="C1241"/>
    <x v="4"/>
    <n v="5"/>
    <n v="5.48"/>
    <s v="Suburbs"/>
    <x v="550"/>
    <n v="27.4"/>
    <n v="32"/>
    <x v="0"/>
    <x v="0"/>
    <s v="F1885"/>
    <x v="2"/>
    <s v="Could be better"/>
    <x v="1"/>
  </r>
  <r>
    <s v="S1910"/>
    <s v="C1608"/>
    <x v="0"/>
    <n v="4"/>
    <n v="4.8099999999999996"/>
    <s v="Downtown"/>
    <x v="551"/>
    <n v="19.239999999999998"/>
    <n v="65"/>
    <x v="1"/>
    <x v="1"/>
    <s v="F1458"/>
    <x v="2"/>
    <s v="Could be better"/>
    <x v="1"/>
  </r>
  <r>
    <s v="S1912"/>
    <s v="C1613"/>
    <x v="1"/>
    <n v="2"/>
    <n v="2.57"/>
    <s v="Airport"/>
    <x v="552"/>
    <n v="5.14"/>
    <n v="50"/>
    <x v="3"/>
    <x v="0"/>
    <s v="F1901"/>
    <x v="2"/>
    <s v="Could be better"/>
    <x v="1"/>
  </r>
  <r>
    <s v="S1914"/>
    <s v="C1603"/>
    <x v="1"/>
    <n v="4"/>
    <n v="4.7699999999999996"/>
    <s v="Downtown"/>
    <x v="553"/>
    <n v="19.079999999999998"/>
    <n v="46"/>
    <x v="3"/>
    <x v="1"/>
    <s v="F1006"/>
    <x v="0"/>
    <s v="Could be better"/>
    <x v="0"/>
  </r>
  <r>
    <s v="S1917"/>
    <s v="C1401"/>
    <x v="5"/>
    <n v="1"/>
    <n v="5.92"/>
    <s v="Suburbs"/>
    <x v="554"/>
    <n v="5.92"/>
    <n v="33"/>
    <x v="0"/>
    <x v="0"/>
    <s v="F1383"/>
    <x v="2"/>
    <s v="Great product!"/>
    <x v="3"/>
  </r>
  <r>
    <s v="S1918"/>
    <s v="C1069"/>
    <x v="2"/>
    <n v="1"/>
    <n v="2.85"/>
    <s v="Airport"/>
    <x v="555"/>
    <n v="2.85"/>
    <n v="60"/>
    <x v="1"/>
    <x v="1"/>
    <s v="F1781"/>
    <x v="0"/>
    <s v="Could be better"/>
    <x v="0"/>
  </r>
  <r>
    <s v="S1919"/>
    <s v="C1216"/>
    <x v="0"/>
    <n v="1"/>
    <n v="3.6"/>
    <s v="Downtown"/>
    <x v="556"/>
    <n v="3.6"/>
    <n v="51"/>
    <x v="3"/>
    <x v="1"/>
    <s v="F1251"/>
    <x v="1"/>
    <s v="Great product!"/>
    <x v="3"/>
  </r>
  <r>
    <s v="S1920"/>
    <s v="C1886"/>
    <x v="1"/>
    <n v="2"/>
    <n v="5.53"/>
    <s v="Suburbs"/>
    <x v="557"/>
    <n v="11.06"/>
    <n v="35"/>
    <x v="0"/>
    <x v="0"/>
    <s v="F1468"/>
    <x v="2"/>
    <s v="Great product!"/>
    <x v="0"/>
  </r>
  <r>
    <s v="S1921"/>
    <s v="C1077"/>
    <x v="1"/>
    <n v="3"/>
    <n v="4.3600000000000003"/>
    <s v="Uptown"/>
    <x v="558"/>
    <n v="13.08"/>
    <n v="47"/>
    <x v="3"/>
    <x v="0"/>
    <s v="F1708"/>
    <x v="0"/>
    <s v="Could be better"/>
    <x v="3"/>
  </r>
  <r>
    <s v="S1922"/>
    <s v="C1068"/>
    <x v="1"/>
    <n v="5"/>
    <n v="3.15"/>
    <s v="Suburbs"/>
    <x v="559"/>
    <n v="15.75"/>
    <n v="20"/>
    <x v="2"/>
    <x v="1"/>
    <s v="F1165"/>
    <x v="2"/>
    <s v="Could be better"/>
    <x v="0"/>
  </r>
  <r>
    <s v="S1924"/>
    <s v="C1389"/>
    <x v="4"/>
    <n v="5"/>
    <n v="4.0999999999999996"/>
    <s v="Downtown"/>
    <x v="560"/>
    <n v="20.5"/>
    <n v="47"/>
    <x v="3"/>
    <x v="1"/>
    <s v="F1009"/>
    <x v="0"/>
    <s v="Could be better"/>
    <x v="0"/>
  </r>
  <r>
    <s v="S1925"/>
    <s v="C1663"/>
    <x v="3"/>
    <n v="2"/>
    <n v="5.74"/>
    <s v="Suburbs"/>
    <x v="561"/>
    <n v="11.48"/>
    <n v="56"/>
    <x v="3"/>
    <x v="1"/>
    <s v="F1065"/>
    <x v="2"/>
    <s v="Could be better"/>
    <x v="1"/>
  </r>
  <r>
    <s v="S1926"/>
    <s v="C1535"/>
    <x v="5"/>
    <n v="3"/>
    <n v="2.58"/>
    <s v="Downtown"/>
    <x v="562"/>
    <n v="7.74"/>
    <n v="45"/>
    <x v="3"/>
    <x v="1"/>
    <s v="F1722"/>
    <x v="1"/>
    <s v="Could be better"/>
    <x v="4"/>
  </r>
  <r>
    <s v="S1927"/>
    <s v="C1893"/>
    <x v="3"/>
    <n v="4"/>
    <n v="3.37"/>
    <s v="Airport"/>
    <x v="563"/>
    <n v="13.48"/>
    <n v="30"/>
    <x v="2"/>
    <x v="0"/>
    <s v="F1977"/>
    <x v="0"/>
    <s v="Great product!"/>
    <x v="1"/>
  </r>
  <r>
    <s v="S1928"/>
    <s v="C1969"/>
    <x v="5"/>
    <n v="4"/>
    <n v="4.3499999999999996"/>
    <s v="Suburbs"/>
    <x v="564"/>
    <n v="17.399999999999999"/>
    <n v="26"/>
    <x v="2"/>
    <x v="0"/>
    <s v="F1259"/>
    <x v="2"/>
    <s v="Could be better"/>
    <x v="2"/>
  </r>
  <r>
    <s v="S1929"/>
    <s v="C1872"/>
    <x v="3"/>
    <n v="4"/>
    <n v="3.67"/>
    <s v="Uptown"/>
    <x v="565"/>
    <n v="14.68"/>
    <n v="54"/>
    <x v="3"/>
    <x v="0"/>
    <s v="F1274"/>
    <x v="1"/>
    <s v="Great product!"/>
    <x v="4"/>
  </r>
  <r>
    <s v="S1930"/>
    <s v="C1061"/>
    <x v="1"/>
    <n v="4"/>
    <n v="3.88"/>
    <s v="Uptown"/>
    <x v="566"/>
    <n v="15.52"/>
    <n v="58"/>
    <x v="1"/>
    <x v="1"/>
    <s v="F1358"/>
    <x v="2"/>
    <s v="Could be better"/>
    <x v="3"/>
  </r>
  <r>
    <s v="S1931"/>
    <s v="C1021"/>
    <x v="4"/>
    <n v="4"/>
    <n v="3.05"/>
    <s v="Suburbs"/>
    <x v="567"/>
    <n v="12.2"/>
    <n v="50"/>
    <x v="3"/>
    <x v="1"/>
    <s v="F1934"/>
    <x v="0"/>
    <s v="Great product!"/>
    <x v="1"/>
  </r>
  <r>
    <s v="S1933"/>
    <s v="C1699"/>
    <x v="2"/>
    <n v="1"/>
    <n v="3.73"/>
    <s v="Uptown"/>
    <x v="568"/>
    <n v="3.73"/>
    <n v="62"/>
    <x v="1"/>
    <x v="1"/>
    <s v="F1017"/>
    <x v="0"/>
    <s v="Could be better"/>
    <x v="2"/>
  </r>
  <r>
    <s v="S1934"/>
    <s v="C1925"/>
    <x v="3"/>
    <n v="4"/>
    <n v="4.6900000000000004"/>
    <s v="Airport"/>
    <x v="569"/>
    <n v="18.760000000000002"/>
    <n v="39"/>
    <x v="0"/>
    <x v="1"/>
    <s v="F1068"/>
    <x v="2"/>
    <s v="Could be better"/>
    <x v="3"/>
  </r>
  <r>
    <s v="S1935"/>
    <s v="C1512"/>
    <x v="2"/>
    <n v="1"/>
    <n v="3.33"/>
    <s v="Suburbs"/>
    <x v="570"/>
    <n v="3.33"/>
    <n v="60"/>
    <x v="1"/>
    <x v="1"/>
    <s v="F1996"/>
    <x v="2"/>
    <s v="Great product!"/>
    <x v="1"/>
  </r>
  <r>
    <s v="S1937"/>
    <s v="C1618"/>
    <x v="4"/>
    <n v="1"/>
    <n v="4.25"/>
    <s v="Downtown"/>
    <x v="571"/>
    <n v="4.25"/>
    <n v="23"/>
    <x v="2"/>
    <x v="1"/>
    <s v="F1267"/>
    <x v="2"/>
    <s v="Great product!"/>
    <x v="2"/>
  </r>
  <r>
    <s v="S1938"/>
    <s v="C1982"/>
    <x v="3"/>
    <n v="5"/>
    <n v="5.34"/>
    <s v="Uptown"/>
    <x v="572"/>
    <n v="26.7"/>
    <n v="34"/>
    <x v="0"/>
    <x v="1"/>
    <s v="F1226"/>
    <x v="2"/>
    <s v="Could be better"/>
    <x v="4"/>
  </r>
  <r>
    <s v="S1945"/>
    <s v="C1347"/>
    <x v="1"/>
    <n v="1"/>
    <n v="3.48"/>
    <s v="Airport"/>
    <x v="573"/>
    <n v="3.48"/>
    <n v="51"/>
    <x v="3"/>
    <x v="1"/>
    <s v="F1454"/>
    <x v="1"/>
    <s v="Could be better"/>
    <x v="3"/>
  </r>
  <r>
    <s v="S1946"/>
    <s v="C1289"/>
    <x v="4"/>
    <n v="3"/>
    <n v="3.03"/>
    <s v="Suburbs"/>
    <x v="574"/>
    <n v="9.09"/>
    <n v="33"/>
    <x v="0"/>
    <x v="0"/>
    <s v="F1702"/>
    <x v="2"/>
    <s v="Could be better"/>
    <x v="1"/>
  </r>
  <r>
    <s v="S1951"/>
    <s v="C1133"/>
    <x v="2"/>
    <n v="4"/>
    <n v="5.86"/>
    <s v="Uptown"/>
    <x v="575"/>
    <n v="23.44"/>
    <n v="45"/>
    <x v="3"/>
    <x v="1"/>
    <s v="F1426"/>
    <x v="2"/>
    <s v="Could be better"/>
    <x v="4"/>
  </r>
  <r>
    <s v="S1955"/>
    <s v="C1656"/>
    <x v="4"/>
    <n v="4"/>
    <n v="3.34"/>
    <s v="Downtown"/>
    <x v="576"/>
    <n v="13.36"/>
    <n v="25"/>
    <x v="2"/>
    <x v="0"/>
    <s v="F1638"/>
    <x v="1"/>
    <s v="Could be better"/>
    <x v="1"/>
  </r>
  <r>
    <s v="S1956"/>
    <s v="C1144"/>
    <x v="2"/>
    <n v="2"/>
    <n v="3.03"/>
    <s v="Uptown"/>
    <x v="577"/>
    <n v="6.06"/>
    <n v="27"/>
    <x v="2"/>
    <x v="1"/>
    <s v="F1824"/>
    <x v="2"/>
    <s v="Great product!"/>
    <x v="4"/>
  </r>
  <r>
    <s v="S1957"/>
    <s v="C1347"/>
    <x v="1"/>
    <n v="5"/>
    <n v="5.9"/>
    <s v="Suburbs"/>
    <x v="578"/>
    <n v="29.5"/>
    <n v="51"/>
    <x v="3"/>
    <x v="1"/>
    <s v="F1454"/>
    <x v="1"/>
    <s v="Could be better"/>
    <x v="3"/>
  </r>
  <r>
    <s v="S1958"/>
    <s v="C1106"/>
    <x v="2"/>
    <n v="2"/>
    <n v="5.68"/>
    <s v="Downtown"/>
    <x v="579"/>
    <n v="11.36"/>
    <n v="21"/>
    <x v="2"/>
    <x v="0"/>
    <s v="F1172"/>
    <x v="0"/>
    <s v="Could be better"/>
    <x v="2"/>
  </r>
  <r>
    <s v="S1959"/>
    <s v="C1503"/>
    <x v="4"/>
    <n v="2"/>
    <n v="3.65"/>
    <s v="Downtown"/>
    <x v="580"/>
    <n v="7.3"/>
    <n v="48"/>
    <x v="3"/>
    <x v="1"/>
    <s v="F1811"/>
    <x v="2"/>
    <s v="Could be better"/>
    <x v="1"/>
  </r>
  <r>
    <s v="S1960"/>
    <s v="C1094"/>
    <x v="3"/>
    <n v="4"/>
    <n v="4.4000000000000004"/>
    <s v="Airport"/>
    <x v="581"/>
    <n v="17.600000000000001"/>
    <n v="64"/>
    <x v="1"/>
    <x v="0"/>
    <s v="F1917"/>
    <x v="1"/>
    <s v="Could be better"/>
    <x v="2"/>
  </r>
  <r>
    <s v="S1961"/>
    <s v="C1126"/>
    <x v="2"/>
    <n v="5"/>
    <n v="3.22"/>
    <s v="Airport"/>
    <x v="582"/>
    <n v="16.100000000000001"/>
    <n v="33"/>
    <x v="0"/>
    <x v="1"/>
    <s v="F1740"/>
    <x v="2"/>
    <s v="Could be better"/>
    <x v="3"/>
  </r>
  <r>
    <s v="S1963"/>
    <s v="C1428"/>
    <x v="5"/>
    <n v="2"/>
    <n v="4.3899999999999997"/>
    <s v="Suburbs"/>
    <x v="583"/>
    <n v="8.7799999999999994"/>
    <n v="31"/>
    <x v="0"/>
    <x v="0"/>
    <s v="F1993"/>
    <x v="0"/>
    <s v="Could be better"/>
    <x v="3"/>
  </r>
  <r>
    <s v="S1964"/>
    <s v="C1570"/>
    <x v="4"/>
    <n v="3"/>
    <n v="5.3"/>
    <s v="Airport"/>
    <x v="584"/>
    <n v="15.9"/>
    <n v="50"/>
    <x v="3"/>
    <x v="1"/>
    <s v="F1407"/>
    <x v="0"/>
    <s v="Could be better"/>
    <x v="2"/>
  </r>
  <r>
    <s v="S1967"/>
    <s v="C1473"/>
    <x v="0"/>
    <n v="5"/>
    <n v="4.97"/>
    <s v="Airport"/>
    <x v="585"/>
    <n v="24.85"/>
    <n v="40"/>
    <x v="0"/>
    <x v="0"/>
    <s v="F1465"/>
    <x v="1"/>
    <s v="Could be better"/>
    <x v="0"/>
  </r>
  <r>
    <s v="S1968"/>
    <s v="C1962"/>
    <x v="4"/>
    <n v="5"/>
    <n v="4.33"/>
    <s v="Airport"/>
    <x v="586"/>
    <n v="21.65"/>
    <n v="26"/>
    <x v="2"/>
    <x v="1"/>
    <s v="F1692"/>
    <x v="2"/>
    <s v="Could be better"/>
    <x v="1"/>
  </r>
  <r>
    <s v="S1969"/>
    <s v="C1363"/>
    <x v="1"/>
    <n v="2"/>
    <n v="2.97"/>
    <s v="Suburbs"/>
    <x v="587"/>
    <n v="5.94"/>
    <n v="56"/>
    <x v="3"/>
    <x v="0"/>
    <s v="F1128"/>
    <x v="0"/>
    <s v="Could be better"/>
    <x v="1"/>
  </r>
  <r>
    <s v="S1970"/>
    <s v="C1837"/>
    <x v="1"/>
    <n v="1"/>
    <n v="5.98"/>
    <s v="Suburbs"/>
    <x v="588"/>
    <n v="5.98"/>
    <n v="22"/>
    <x v="2"/>
    <x v="0"/>
    <s v="F1202"/>
    <x v="2"/>
    <s v="Could be better"/>
    <x v="2"/>
  </r>
  <r>
    <s v="S1971"/>
    <s v="C1503"/>
    <x v="4"/>
    <n v="1"/>
    <n v="5.92"/>
    <s v="Uptown"/>
    <x v="589"/>
    <n v="5.92"/>
    <n v="48"/>
    <x v="3"/>
    <x v="1"/>
    <s v="F1811"/>
    <x v="2"/>
    <s v="Could be better"/>
    <x v="1"/>
  </r>
  <r>
    <s v="S1973"/>
    <s v="C1334"/>
    <x v="0"/>
    <n v="5"/>
    <n v="5.77"/>
    <s v="Airport"/>
    <x v="590"/>
    <n v="28.85"/>
    <n v="31"/>
    <x v="0"/>
    <x v="1"/>
    <s v="F1546"/>
    <x v="0"/>
    <s v="Could be better"/>
    <x v="3"/>
  </r>
  <r>
    <s v="S1975"/>
    <s v="C1684"/>
    <x v="3"/>
    <n v="4"/>
    <n v="3.61"/>
    <s v="Airport"/>
    <x v="591"/>
    <n v="14.44"/>
    <n v="35"/>
    <x v="0"/>
    <x v="0"/>
    <s v="F1514"/>
    <x v="1"/>
    <s v="Great product!"/>
    <x v="4"/>
  </r>
  <r>
    <s v="S1977"/>
    <s v="C1785"/>
    <x v="3"/>
    <n v="5"/>
    <n v="5.82"/>
    <s v="Downtown"/>
    <x v="592"/>
    <n v="29.1"/>
    <n v="33"/>
    <x v="0"/>
    <x v="1"/>
    <s v="F1045"/>
    <x v="0"/>
    <s v="Could be better"/>
    <x v="4"/>
  </r>
  <r>
    <s v="S1978"/>
    <s v="C1998"/>
    <x v="1"/>
    <n v="1"/>
    <n v="2.91"/>
    <s v="Suburbs"/>
    <x v="593"/>
    <n v="2.91"/>
    <n v="33"/>
    <x v="0"/>
    <x v="0"/>
    <s v="F1790"/>
    <x v="1"/>
    <s v="Great product!"/>
    <x v="0"/>
  </r>
  <r>
    <s v="S1979"/>
    <s v="C1655"/>
    <x v="5"/>
    <n v="3"/>
    <n v="3.61"/>
    <s v="Uptown"/>
    <x v="594"/>
    <n v="10.83"/>
    <n v="33"/>
    <x v="0"/>
    <x v="0"/>
    <s v="F1589"/>
    <x v="2"/>
    <s v="Great product!"/>
    <x v="3"/>
  </r>
  <r>
    <s v="S1980"/>
    <s v="C1099"/>
    <x v="0"/>
    <n v="2"/>
    <n v="5.58"/>
    <s v="Uptown"/>
    <x v="595"/>
    <n v="11.16"/>
    <n v="35"/>
    <x v="0"/>
    <x v="0"/>
    <s v="F1914"/>
    <x v="2"/>
    <s v="Could be better"/>
    <x v="3"/>
  </r>
  <r>
    <s v="S1981"/>
    <s v="C1262"/>
    <x v="1"/>
    <n v="3"/>
    <n v="5.04"/>
    <s v="Suburbs"/>
    <x v="596"/>
    <n v="15.12"/>
    <n v="64"/>
    <x v="1"/>
    <x v="0"/>
    <s v="F1027"/>
    <x v="1"/>
    <s v="Could be better"/>
    <x v="1"/>
  </r>
  <r>
    <s v="S1982"/>
    <s v="C1268"/>
    <x v="4"/>
    <n v="2"/>
    <n v="5.18"/>
    <s v="Downtown"/>
    <x v="597"/>
    <n v="10.36"/>
    <n v="44"/>
    <x v="3"/>
    <x v="1"/>
    <s v="F1741"/>
    <x v="1"/>
    <s v="Great product!"/>
    <x v="4"/>
  </r>
  <r>
    <s v="S1983"/>
    <s v="C1115"/>
    <x v="4"/>
    <n v="4"/>
    <n v="5.58"/>
    <s v="Airport"/>
    <x v="598"/>
    <n v="22.32"/>
    <n v="63"/>
    <x v="1"/>
    <x v="0"/>
    <s v="F1146"/>
    <x v="0"/>
    <s v="Great product!"/>
    <x v="2"/>
  </r>
  <r>
    <s v="S1984"/>
    <s v="C1320"/>
    <x v="3"/>
    <n v="5"/>
    <n v="3.95"/>
    <s v="Uptown"/>
    <x v="599"/>
    <n v="19.75"/>
    <n v="42"/>
    <x v="0"/>
    <x v="1"/>
    <s v="F1187"/>
    <x v="2"/>
    <s v="Great product!"/>
    <x v="4"/>
  </r>
  <r>
    <s v="S1985"/>
    <s v="C1367"/>
    <x v="0"/>
    <n v="2"/>
    <n v="3.94"/>
    <s v="Uptown"/>
    <x v="600"/>
    <n v="7.88"/>
    <n v="44"/>
    <x v="3"/>
    <x v="1"/>
    <s v="F1118"/>
    <x v="0"/>
    <s v="Could be better"/>
    <x v="0"/>
  </r>
  <r>
    <s v="S1986"/>
    <s v="C1041"/>
    <x v="1"/>
    <n v="2"/>
    <n v="4.05"/>
    <s v="Downtown"/>
    <x v="601"/>
    <n v="8.1"/>
    <n v="27"/>
    <x v="2"/>
    <x v="0"/>
    <s v="F1792"/>
    <x v="2"/>
    <s v="Could be better"/>
    <x v="2"/>
  </r>
  <r>
    <s v="S1987"/>
    <s v="C1765"/>
    <x v="1"/>
    <n v="2"/>
    <n v="5.77"/>
    <s v="Airport"/>
    <x v="602"/>
    <n v="11.54"/>
    <n v="47"/>
    <x v="3"/>
    <x v="0"/>
    <s v="F1864"/>
    <x v="2"/>
    <s v="Could be better"/>
    <x v="2"/>
  </r>
  <r>
    <s v="S1990"/>
    <s v="C1817"/>
    <x v="0"/>
    <n v="3"/>
    <n v="3.46"/>
    <s v="Suburbs"/>
    <x v="603"/>
    <n v="10.38"/>
    <n v="63"/>
    <x v="1"/>
    <x v="1"/>
    <s v="F1005"/>
    <x v="2"/>
    <s v="Could be better"/>
    <x v="4"/>
  </r>
  <r>
    <s v="S1991"/>
    <s v="C1763"/>
    <x v="0"/>
    <n v="2"/>
    <n v="5.23"/>
    <s v="Downtown"/>
    <x v="604"/>
    <n v="10.46"/>
    <n v="38"/>
    <x v="0"/>
    <x v="1"/>
    <s v="F1941"/>
    <x v="2"/>
    <s v="Could be better"/>
    <x v="0"/>
  </r>
  <r>
    <s v="S1994"/>
    <s v="C1089"/>
    <x v="3"/>
    <n v="5"/>
    <n v="5.17"/>
    <s v="Airport"/>
    <x v="605"/>
    <n v="25.85"/>
    <n v="22"/>
    <x v="2"/>
    <x v="0"/>
    <s v="F1662"/>
    <x v="2"/>
    <s v="Could be better"/>
    <x v="2"/>
  </r>
  <r>
    <s v="S1998"/>
    <s v="C1733"/>
    <x v="5"/>
    <n v="5"/>
    <n v="3.31"/>
    <s v="Airport"/>
    <x v="606"/>
    <n v="16.55"/>
    <n v="35"/>
    <x v="0"/>
    <x v="1"/>
    <s v="F1419"/>
    <x v="0"/>
    <s v="Could be better"/>
    <x v="2"/>
  </r>
  <r>
    <s v="S1999"/>
    <s v="C1690"/>
    <x v="5"/>
    <n v="1"/>
    <n v="3.31"/>
    <s v="Suburbs"/>
    <x v="607"/>
    <n v="3.31"/>
    <n v="35"/>
    <x v="0"/>
    <x v="0"/>
    <s v="F1361"/>
    <x v="0"/>
    <s v="Could be better"/>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B6B8EB-3E6A-4EDE-9E7D-CE816FF35506}" name="PivotTable13"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Employee Name">
  <location ref="S22:U33" firstHeaderRow="0" firstDataRow="1" firstDataCol="1"/>
  <pivotFields count="8">
    <pivotField showAll="0"/>
    <pivotField axis="axisRow" showAll="0" measureFilter="1" sortType="ascending">
      <items count="367">
        <item x="117"/>
        <item x="54"/>
        <item x="7"/>
        <item x="328"/>
        <item x="38"/>
        <item x="362"/>
        <item x="294"/>
        <item x="345"/>
        <item x="113"/>
        <item x="94"/>
        <item x="8"/>
        <item x="130"/>
        <item x="253"/>
        <item x="188"/>
        <item x="361"/>
        <item x="104"/>
        <item x="352"/>
        <item x="199"/>
        <item x="274"/>
        <item x="114"/>
        <item x="279"/>
        <item x="152"/>
        <item x="151"/>
        <item x="69"/>
        <item x="64"/>
        <item x="266"/>
        <item x="119"/>
        <item x="227"/>
        <item x="251"/>
        <item x="127"/>
        <item x="203"/>
        <item x="176"/>
        <item x="134"/>
        <item x="177"/>
        <item x="86"/>
        <item x="160"/>
        <item x="162"/>
        <item x="40"/>
        <item x="158"/>
        <item x="228"/>
        <item x="282"/>
        <item x="118"/>
        <item x="207"/>
        <item x="97"/>
        <item x="2"/>
        <item x="72"/>
        <item x="283"/>
        <item x="193"/>
        <item x="28"/>
        <item x="189"/>
        <item x="218"/>
        <item x="269"/>
        <item x="81"/>
        <item x="287"/>
        <item x="258"/>
        <item x="12"/>
        <item x="192"/>
        <item x="140"/>
        <item x="6"/>
        <item x="321"/>
        <item x="298"/>
        <item x="169"/>
        <item x="150"/>
        <item x="96"/>
        <item x="100"/>
        <item x="57"/>
        <item x="323"/>
        <item x="49"/>
        <item x="292"/>
        <item x="278"/>
        <item x="264"/>
        <item x="308"/>
        <item x="120"/>
        <item x="67"/>
        <item x="208"/>
        <item x="225"/>
        <item x="11"/>
        <item x="71"/>
        <item x="53"/>
        <item x="19"/>
        <item x="109"/>
        <item x="304"/>
        <item x="111"/>
        <item x="190"/>
        <item x="0"/>
        <item x="231"/>
        <item x="24"/>
        <item x="137"/>
        <item x="234"/>
        <item x="149"/>
        <item x="314"/>
        <item x="200"/>
        <item x="356"/>
        <item x="34"/>
        <item x="74"/>
        <item x="36"/>
        <item x="89"/>
        <item x="305"/>
        <item x="284"/>
        <item x="131"/>
        <item x="163"/>
        <item x="125"/>
        <item x="303"/>
        <item x="27"/>
        <item x="216"/>
        <item x="84"/>
        <item x="365"/>
        <item x="173"/>
        <item x="272"/>
        <item x="70"/>
        <item x="220"/>
        <item x="349"/>
        <item x="206"/>
        <item x="262"/>
        <item x="249"/>
        <item x="336"/>
        <item x="211"/>
        <item x="319"/>
        <item x="240"/>
        <item x="155"/>
        <item x="224"/>
        <item x="233"/>
        <item x="360"/>
        <item x="55"/>
        <item x="77"/>
        <item x="285"/>
        <item x="179"/>
        <item x="346"/>
        <item x="250"/>
        <item x="14"/>
        <item x="243"/>
        <item x="256"/>
        <item x="271"/>
        <item x="93"/>
        <item x="358"/>
        <item x="182"/>
        <item x="9"/>
        <item x="322"/>
        <item x="73"/>
        <item x="154"/>
        <item x="133"/>
        <item x="194"/>
        <item x="299"/>
        <item x="30"/>
        <item x="105"/>
        <item x="138"/>
        <item x="165"/>
        <item x="332"/>
        <item x="58"/>
        <item x="275"/>
        <item x="320"/>
        <item x="226"/>
        <item x="334"/>
        <item x="204"/>
        <item x="121"/>
        <item x="309"/>
        <item x="181"/>
        <item x="242"/>
        <item x="60"/>
        <item x="338"/>
        <item x="239"/>
        <item x="62"/>
        <item x="106"/>
        <item x="246"/>
        <item x="80"/>
        <item x="187"/>
        <item x="4"/>
        <item x="257"/>
        <item x="300"/>
        <item x="159"/>
        <item x="141"/>
        <item x="75"/>
        <item x="65"/>
        <item x="102"/>
        <item x="39"/>
        <item x="48"/>
        <item x="280"/>
        <item x="132"/>
        <item x="13"/>
        <item x="16"/>
        <item x="56"/>
        <item x="68"/>
        <item x="263"/>
        <item x="79"/>
        <item x="186"/>
        <item x="32"/>
        <item x="252"/>
        <item x="241"/>
        <item x="286"/>
        <item x="331"/>
        <item x="196"/>
        <item x="170"/>
        <item x="245"/>
        <item x="98"/>
        <item x="354"/>
        <item x="341"/>
        <item x="10"/>
        <item x="26"/>
        <item x="35"/>
        <item x="124"/>
        <item x="276"/>
        <item x="201"/>
        <item x="297"/>
        <item x="340"/>
        <item x="273"/>
        <item x="213"/>
        <item x="17"/>
        <item x="219"/>
        <item x="122"/>
        <item x="21"/>
        <item x="153"/>
        <item x="76"/>
        <item x="22"/>
        <item x="126"/>
        <item x="205"/>
        <item x="293"/>
        <item x="329"/>
        <item x="290"/>
        <item x="215"/>
        <item x="156"/>
        <item x="78"/>
        <item x="212"/>
        <item x="166"/>
        <item x="310"/>
        <item x="147"/>
        <item x="52"/>
        <item x="90"/>
        <item x="129"/>
        <item x="198"/>
        <item x="46"/>
        <item x="83"/>
        <item x="230"/>
        <item x="29"/>
        <item x="59"/>
        <item x="267"/>
        <item x="268"/>
        <item x="45"/>
        <item x="143"/>
        <item x="359"/>
        <item x="136"/>
        <item x="247"/>
        <item x="82"/>
        <item x="44"/>
        <item x="103"/>
        <item x="116"/>
        <item x="217"/>
        <item x="214"/>
        <item x="296"/>
        <item x="95"/>
        <item x="144"/>
        <item x="175"/>
        <item x="161"/>
        <item x="291"/>
        <item x="260"/>
        <item x="146"/>
        <item x="171"/>
        <item x="317"/>
        <item x="255"/>
        <item x="85"/>
        <item x="313"/>
        <item x="259"/>
        <item x="92"/>
        <item x="139"/>
        <item x="63"/>
        <item x="47"/>
        <item x="66"/>
        <item x="277"/>
        <item x="5"/>
        <item x="209"/>
        <item x="344"/>
        <item x="43"/>
        <item x="335"/>
        <item x="270"/>
        <item x="265"/>
        <item x="110"/>
        <item x="237"/>
        <item x="183"/>
        <item x="87"/>
        <item x="221"/>
        <item x="197"/>
        <item x="363"/>
        <item x="315"/>
        <item x="248"/>
        <item x="41"/>
        <item x="123"/>
        <item x="101"/>
        <item x="348"/>
        <item x="42"/>
        <item x="184"/>
        <item x="307"/>
        <item x="164"/>
        <item x="107"/>
        <item x="157"/>
        <item x="174"/>
        <item x="316"/>
        <item x="357"/>
        <item x="353"/>
        <item x="185"/>
        <item x="172"/>
        <item x="91"/>
        <item x="302"/>
        <item x="33"/>
        <item x="51"/>
        <item x="364"/>
        <item x="350"/>
        <item x="135"/>
        <item x="325"/>
        <item x="128"/>
        <item x="88"/>
        <item x="112"/>
        <item x="343"/>
        <item x="142"/>
        <item x="244"/>
        <item x="351"/>
        <item x="261"/>
        <item x="324"/>
        <item x="301"/>
        <item x="311"/>
        <item x="232"/>
        <item x="306"/>
        <item x="145"/>
        <item x="222"/>
        <item x="229"/>
        <item x="115"/>
        <item x="236"/>
        <item x="223"/>
        <item x="168"/>
        <item x="235"/>
        <item x="37"/>
        <item x="31"/>
        <item x="289"/>
        <item x="108"/>
        <item x="330"/>
        <item x="167"/>
        <item x="281"/>
        <item x="238"/>
        <item x="25"/>
        <item x="191"/>
        <item x="337"/>
        <item x="295"/>
        <item x="180"/>
        <item x="339"/>
        <item x="20"/>
        <item x="15"/>
        <item x="202"/>
        <item x="355"/>
        <item x="99"/>
        <item x="254"/>
        <item x="327"/>
        <item x="318"/>
        <item x="61"/>
        <item x="288"/>
        <item x="18"/>
        <item x="50"/>
        <item x="148"/>
        <item x="326"/>
        <item x="178"/>
        <item x="1"/>
        <item x="347"/>
        <item x="312"/>
        <item x="195"/>
        <item x="333"/>
        <item x="3"/>
        <item x="342"/>
        <item x="23"/>
        <item x="210"/>
        <item t="default"/>
      </items>
      <autoSortScope>
        <pivotArea dataOnly="0" outline="0" fieldPosition="0">
          <references count="1">
            <reference field="4294967294" count="1" selected="0">
              <x v="0"/>
            </reference>
          </references>
        </pivotArea>
      </autoSortScope>
    </pivotField>
    <pivotField showAll="0"/>
    <pivotField showAll="0"/>
    <pivotField dataField="1" numFmtId="44" showAll="0"/>
    <pivotField numFmtId="44" showAll="0"/>
    <pivotField multipleItemSelectionAllowed="1" showAll="0">
      <items count="3">
        <item h="1" x="1"/>
        <item x="0"/>
        <item t="default"/>
      </items>
    </pivotField>
    <pivotField dataField="1" numFmtId="44" showAll="0"/>
  </pivotFields>
  <rowFields count="1">
    <field x="1"/>
  </rowFields>
  <rowItems count="11">
    <i>
      <x v="37"/>
    </i>
    <i>
      <x v="307"/>
    </i>
    <i>
      <x v="138"/>
    </i>
    <i>
      <x v="187"/>
    </i>
    <i>
      <x v="261"/>
    </i>
    <i>
      <x v="31"/>
    </i>
    <i>
      <x v="361"/>
    </i>
    <i>
      <x v="352"/>
    </i>
    <i>
      <x v="45"/>
    </i>
    <i>
      <x v="240"/>
    </i>
    <i t="grand">
      <x/>
    </i>
  </rowItems>
  <colFields count="1">
    <field x="-2"/>
  </colFields>
  <colItems count="2">
    <i>
      <x/>
    </i>
    <i i="1">
      <x v="1"/>
    </i>
  </colItems>
  <dataFields count="2">
    <dataField name="Sum of Sale performance" fld="7" baseField="1" baseItem="0" numFmtId="164"/>
    <dataField name="Average of Sales_Target" fld="4" subtotal="average" baseField="1" baseItem="31" numFmtId="164"/>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B252E62-503F-4606-BEF6-C4DDFF859F08}"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Product">
  <location ref="F13:G20" firstHeaderRow="1" firstDataRow="1" firstDataCol="1"/>
  <pivotFields count="8">
    <pivotField showAll="0"/>
    <pivotField showAll="0"/>
    <pivotField axis="axisRow" showAll="0">
      <items count="7">
        <item x="2"/>
        <item x="3"/>
        <item x="0"/>
        <item x="1"/>
        <item x="4"/>
        <item x="5"/>
        <item t="default"/>
      </items>
    </pivotField>
    <pivotField showAll="0"/>
    <pivotField numFmtId="44" showAll="0"/>
    <pivotField showAll="0"/>
    <pivotField numFmtId="14" showAll="0"/>
    <pivotField dataField="1" numFmtId="44" showAll="0"/>
  </pivotFields>
  <rowFields count="1">
    <field x="2"/>
  </rowFields>
  <rowItems count="7">
    <i>
      <x/>
    </i>
    <i>
      <x v="1"/>
    </i>
    <i>
      <x v="2"/>
    </i>
    <i>
      <x v="3"/>
    </i>
    <i>
      <x v="4"/>
    </i>
    <i>
      <x v="5"/>
    </i>
    <i t="grand">
      <x/>
    </i>
  </rowItems>
  <colItems count="1">
    <i/>
  </colItems>
  <dataFields count="1">
    <dataField name="Sum of Total_Sale" fld="7" baseField="0"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859E46-35B5-48C2-8432-9DB986B0B923}" name="PivotTable5"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6:A17" firstHeaderRow="1" firstDataRow="1" firstDataCol="0"/>
  <pivotFields count="5">
    <pivotField showAll="0"/>
    <pivotField showAll="0"/>
    <pivotField showAll="0"/>
    <pivotField showAll="0"/>
    <pivotField dataField="1" showAll="0"/>
  </pivotFields>
  <rowItems count="1">
    <i/>
  </rowItems>
  <colItems count="1">
    <i/>
  </colItems>
  <dataFields count="1">
    <dataField name="Average of Rating" fld="4" subtotal="average" baseField="0" baseItem="9" numFmtId="2"/>
  </dataFields>
  <formats count="1">
    <format dxfId="1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808BDDD-9D68-4A50-83DD-EDAAD0639AF4}" name="PivotTable1" cacheId="0" dataOnRows="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5" firstHeaderRow="1" firstDataRow="1" firstDataCol="1"/>
  <pivotFields count="8">
    <pivotField showAll="0"/>
    <pivotField showAll="0"/>
    <pivotField showAll="0"/>
    <pivotField dataField="1" showAll="0"/>
    <pivotField numFmtId="44" showAll="0"/>
    <pivotField showAll="0"/>
    <pivotField numFmtId="14" showAll="0"/>
    <pivotField dataField="1" numFmtId="44" showAll="0"/>
  </pivotFields>
  <rowFields count="1">
    <field x="-2"/>
  </rowFields>
  <rowItems count="2">
    <i>
      <x/>
    </i>
    <i i="1">
      <x v="1"/>
    </i>
  </rowItems>
  <colItems count="1">
    <i/>
  </colItems>
  <dataFields count="2">
    <dataField name="Sum of Quantity" fld="3" baseField="0" baseItem="0"/>
    <dataField name="Sum of Total_Sale" fld="7"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02FEE1D-DE53-402E-A4CA-FD9FC6A16A11}" name="PivotTable15"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Location">
  <location ref="S53:U78" firstHeaderRow="0" firstDataRow="1" firstDataCol="1" rowPageCount="1" colPageCount="1"/>
  <pivotFields count="8">
    <pivotField axis="axisRow" showAll="0" measureFilter="1">
      <items count="1001">
        <item x="0"/>
        <item x="900"/>
        <item x="901"/>
        <item x="902"/>
        <item x="903"/>
        <item x="904"/>
        <item x="905"/>
        <item x="906"/>
        <item x="907"/>
        <item x="908"/>
        <item x="909"/>
        <item x="1"/>
        <item x="910"/>
        <item x="911"/>
        <item x="912"/>
        <item x="913"/>
        <item x="914"/>
        <item x="915"/>
        <item x="916"/>
        <item x="917"/>
        <item x="918"/>
        <item x="919"/>
        <item x="2"/>
        <item x="920"/>
        <item x="921"/>
        <item x="922"/>
        <item x="923"/>
        <item x="924"/>
        <item x="925"/>
        <item x="926"/>
        <item x="927"/>
        <item x="928"/>
        <item x="929"/>
        <item x="3"/>
        <item x="930"/>
        <item x="931"/>
        <item x="932"/>
        <item x="933"/>
        <item x="934"/>
        <item x="935"/>
        <item x="936"/>
        <item x="937"/>
        <item x="938"/>
        <item x="939"/>
        <item x="4"/>
        <item x="940"/>
        <item x="941"/>
        <item x="942"/>
        <item x="943"/>
        <item x="944"/>
        <item x="945"/>
        <item x="946"/>
        <item x="947"/>
        <item x="948"/>
        <item x="949"/>
        <item x="5"/>
        <item x="950"/>
        <item x="951"/>
        <item x="952"/>
        <item x="953"/>
        <item x="954"/>
        <item x="955"/>
        <item x="956"/>
        <item x="957"/>
        <item x="958"/>
        <item x="959"/>
        <item x="6"/>
        <item x="960"/>
        <item x="961"/>
        <item x="962"/>
        <item x="963"/>
        <item x="964"/>
        <item x="965"/>
        <item x="966"/>
        <item x="967"/>
        <item x="968"/>
        <item x="969"/>
        <item x="7"/>
        <item x="970"/>
        <item x="971"/>
        <item x="972"/>
        <item x="973"/>
        <item x="974"/>
        <item x="975"/>
        <item x="976"/>
        <item x="977"/>
        <item x="978"/>
        <item x="979"/>
        <item x="8"/>
        <item x="980"/>
        <item x="981"/>
        <item x="982"/>
        <item x="983"/>
        <item x="984"/>
        <item x="985"/>
        <item x="986"/>
        <item x="987"/>
        <item x="988"/>
        <item x="989"/>
        <item x="9"/>
        <item x="990"/>
        <item x="991"/>
        <item x="992"/>
        <item x="993"/>
        <item x="994"/>
        <item x="995"/>
        <item x="996"/>
        <item x="997"/>
        <item x="998"/>
        <item x="99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t="default"/>
      </items>
    </pivotField>
    <pivotField showAll="0">
      <items count="367">
        <item x="117"/>
        <item x="54"/>
        <item x="7"/>
        <item x="328"/>
        <item x="38"/>
        <item x="362"/>
        <item x="294"/>
        <item x="345"/>
        <item x="113"/>
        <item x="94"/>
        <item x="8"/>
        <item x="130"/>
        <item x="253"/>
        <item x="188"/>
        <item x="361"/>
        <item x="104"/>
        <item x="352"/>
        <item x="199"/>
        <item x="274"/>
        <item x="114"/>
        <item x="279"/>
        <item x="152"/>
        <item x="151"/>
        <item x="69"/>
        <item x="64"/>
        <item x="266"/>
        <item x="119"/>
        <item x="227"/>
        <item x="251"/>
        <item x="127"/>
        <item x="203"/>
        <item x="176"/>
        <item x="134"/>
        <item x="177"/>
        <item x="86"/>
        <item x="160"/>
        <item x="162"/>
        <item x="40"/>
        <item x="158"/>
        <item x="228"/>
        <item x="282"/>
        <item x="118"/>
        <item x="207"/>
        <item x="97"/>
        <item x="2"/>
        <item x="72"/>
        <item x="283"/>
        <item x="193"/>
        <item x="28"/>
        <item x="189"/>
        <item x="218"/>
        <item x="269"/>
        <item x="81"/>
        <item x="287"/>
        <item x="258"/>
        <item x="12"/>
        <item x="192"/>
        <item x="140"/>
        <item x="6"/>
        <item x="321"/>
        <item x="298"/>
        <item x="169"/>
        <item x="150"/>
        <item x="96"/>
        <item x="100"/>
        <item x="57"/>
        <item x="323"/>
        <item x="49"/>
        <item x="292"/>
        <item x="278"/>
        <item x="264"/>
        <item x="308"/>
        <item x="120"/>
        <item x="67"/>
        <item x="208"/>
        <item x="225"/>
        <item x="11"/>
        <item x="71"/>
        <item x="53"/>
        <item x="19"/>
        <item x="109"/>
        <item x="304"/>
        <item x="111"/>
        <item x="190"/>
        <item x="0"/>
        <item x="231"/>
        <item x="24"/>
        <item x="137"/>
        <item x="234"/>
        <item x="149"/>
        <item x="314"/>
        <item x="200"/>
        <item x="356"/>
        <item x="34"/>
        <item x="74"/>
        <item x="36"/>
        <item x="89"/>
        <item x="305"/>
        <item x="284"/>
        <item x="131"/>
        <item x="163"/>
        <item x="125"/>
        <item x="303"/>
        <item x="27"/>
        <item x="216"/>
        <item x="84"/>
        <item x="365"/>
        <item x="173"/>
        <item x="272"/>
        <item x="70"/>
        <item x="220"/>
        <item x="349"/>
        <item x="206"/>
        <item x="262"/>
        <item x="249"/>
        <item x="336"/>
        <item x="211"/>
        <item x="319"/>
        <item x="240"/>
        <item x="155"/>
        <item x="224"/>
        <item x="233"/>
        <item x="360"/>
        <item x="55"/>
        <item x="77"/>
        <item x="285"/>
        <item x="179"/>
        <item x="346"/>
        <item x="250"/>
        <item x="14"/>
        <item x="243"/>
        <item x="256"/>
        <item x="271"/>
        <item x="93"/>
        <item x="358"/>
        <item x="182"/>
        <item x="9"/>
        <item x="322"/>
        <item x="73"/>
        <item x="154"/>
        <item x="133"/>
        <item x="194"/>
        <item x="299"/>
        <item x="30"/>
        <item x="105"/>
        <item x="138"/>
        <item x="165"/>
        <item x="332"/>
        <item x="58"/>
        <item x="275"/>
        <item x="320"/>
        <item x="226"/>
        <item x="334"/>
        <item x="204"/>
        <item x="121"/>
        <item x="309"/>
        <item x="181"/>
        <item x="242"/>
        <item x="60"/>
        <item x="338"/>
        <item x="239"/>
        <item x="62"/>
        <item x="106"/>
        <item x="246"/>
        <item x="80"/>
        <item x="187"/>
        <item x="4"/>
        <item x="257"/>
        <item x="300"/>
        <item x="159"/>
        <item x="141"/>
        <item x="75"/>
        <item x="65"/>
        <item x="102"/>
        <item x="39"/>
        <item x="48"/>
        <item x="280"/>
        <item x="132"/>
        <item x="13"/>
        <item x="16"/>
        <item x="56"/>
        <item x="68"/>
        <item x="263"/>
        <item x="79"/>
        <item x="186"/>
        <item x="32"/>
        <item x="252"/>
        <item x="241"/>
        <item x="286"/>
        <item x="331"/>
        <item x="196"/>
        <item x="170"/>
        <item x="245"/>
        <item x="98"/>
        <item x="354"/>
        <item x="341"/>
        <item x="10"/>
        <item x="26"/>
        <item x="35"/>
        <item x="124"/>
        <item x="276"/>
        <item x="201"/>
        <item x="297"/>
        <item x="340"/>
        <item x="273"/>
        <item x="213"/>
        <item x="17"/>
        <item x="219"/>
        <item x="122"/>
        <item x="21"/>
        <item x="153"/>
        <item x="76"/>
        <item x="22"/>
        <item x="126"/>
        <item x="205"/>
        <item x="293"/>
        <item x="329"/>
        <item x="290"/>
        <item x="215"/>
        <item x="156"/>
        <item x="78"/>
        <item x="212"/>
        <item x="166"/>
        <item x="310"/>
        <item x="147"/>
        <item x="52"/>
        <item x="90"/>
        <item x="129"/>
        <item x="198"/>
        <item x="46"/>
        <item x="83"/>
        <item x="230"/>
        <item x="29"/>
        <item x="59"/>
        <item x="267"/>
        <item x="268"/>
        <item x="45"/>
        <item x="143"/>
        <item x="359"/>
        <item x="136"/>
        <item x="247"/>
        <item x="82"/>
        <item x="44"/>
        <item x="103"/>
        <item x="116"/>
        <item x="217"/>
        <item x="214"/>
        <item x="296"/>
        <item x="95"/>
        <item x="144"/>
        <item x="175"/>
        <item x="161"/>
        <item x="291"/>
        <item x="260"/>
        <item x="146"/>
        <item x="171"/>
        <item x="317"/>
        <item x="255"/>
        <item x="85"/>
        <item x="313"/>
        <item x="259"/>
        <item x="92"/>
        <item x="139"/>
        <item x="63"/>
        <item x="47"/>
        <item x="66"/>
        <item x="277"/>
        <item x="5"/>
        <item x="209"/>
        <item x="344"/>
        <item x="43"/>
        <item x="335"/>
        <item x="270"/>
        <item x="265"/>
        <item x="110"/>
        <item x="237"/>
        <item x="183"/>
        <item x="87"/>
        <item x="221"/>
        <item x="197"/>
        <item x="363"/>
        <item x="315"/>
        <item x="248"/>
        <item x="41"/>
        <item x="123"/>
        <item x="101"/>
        <item x="348"/>
        <item x="42"/>
        <item x="184"/>
        <item x="307"/>
        <item x="164"/>
        <item x="107"/>
        <item x="157"/>
        <item x="174"/>
        <item x="316"/>
        <item x="357"/>
        <item x="353"/>
        <item x="185"/>
        <item x="172"/>
        <item x="91"/>
        <item x="302"/>
        <item x="33"/>
        <item x="51"/>
        <item x="364"/>
        <item x="350"/>
        <item x="135"/>
        <item x="325"/>
        <item x="128"/>
        <item x="88"/>
        <item x="112"/>
        <item x="343"/>
        <item x="142"/>
        <item x="244"/>
        <item x="351"/>
        <item x="261"/>
        <item x="324"/>
        <item x="301"/>
        <item x="311"/>
        <item x="232"/>
        <item x="306"/>
        <item x="145"/>
        <item x="222"/>
        <item x="229"/>
        <item x="115"/>
        <item x="236"/>
        <item x="223"/>
        <item x="168"/>
        <item x="235"/>
        <item x="37"/>
        <item x="31"/>
        <item x="289"/>
        <item x="108"/>
        <item x="330"/>
        <item x="167"/>
        <item x="281"/>
        <item x="238"/>
        <item x="25"/>
        <item x="191"/>
        <item x="337"/>
        <item x="295"/>
        <item x="180"/>
        <item x="339"/>
        <item x="20"/>
        <item x="15"/>
        <item x="202"/>
        <item x="355"/>
        <item x="99"/>
        <item x="254"/>
        <item x="327"/>
        <item x="318"/>
        <item x="61"/>
        <item x="288"/>
        <item x="18"/>
        <item x="50"/>
        <item x="148"/>
        <item x="326"/>
        <item x="178"/>
        <item x="1"/>
        <item x="347"/>
        <item x="312"/>
        <item x="195"/>
        <item x="333"/>
        <item x="3"/>
        <item x="342"/>
        <item x="23"/>
        <item x="210"/>
        <item t="default"/>
      </items>
    </pivotField>
    <pivotField showAll="0"/>
    <pivotField axis="axisRow" showAll="0" measureFilter="1">
      <items count="5">
        <item x="1"/>
        <item x="3"/>
        <item x="2"/>
        <item x="0"/>
        <item t="default"/>
      </items>
    </pivotField>
    <pivotField dataField="1" numFmtId="44" showAll="0"/>
    <pivotField numFmtId="44" showAll="0"/>
    <pivotField axis="axisPage" multipleItemSelectionAllowed="1" showAll="0">
      <items count="3">
        <item x="1"/>
        <item h="1" x="0"/>
        <item t="default"/>
      </items>
    </pivotField>
    <pivotField dataField="1" numFmtId="44" showAll="0"/>
  </pivotFields>
  <rowFields count="2">
    <field x="3"/>
    <field x="0"/>
  </rowFields>
  <rowItems count="25">
    <i>
      <x/>
    </i>
    <i r="1">
      <x v="354"/>
    </i>
    <i r="1">
      <x v="534"/>
    </i>
    <i r="1">
      <x v="682"/>
    </i>
    <i r="1">
      <x v="703"/>
    </i>
    <i r="1">
      <x v="734"/>
    </i>
    <i>
      <x v="1"/>
    </i>
    <i r="1">
      <x v="174"/>
    </i>
    <i r="1">
      <x v="252"/>
    </i>
    <i r="1">
      <x v="260"/>
    </i>
    <i r="1">
      <x v="453"/>
    </i>
    <i r="1">
      <x v="614"/>
    </i>
    <i>
      <x v="2"/>
    </i>
    <i r="1">
      <x v="43"/>
    </i>
    <i r="1">
      <x v="379"/>
    </i>
    <i r="1">
      <x v="589"/>
    </i>
    <i r="1">
      <x v="625"/>
    </i>
    <i r="1">
      <x v="961"/>
    </i>
    <i>
      <x v="3"/>
    </i>
    <i r="1">
      <x v="358"/>
    </i>
    <i r="1">
      <x v="374"/>
    </i>
    <i r="1">
      <x v="454"/>
    </i>
    <i r="1">
      <x v="522"/>
    </i>
    <i r="1">
      <x v="704"/>
    </i>
    <i t="grand">
      <x/>
    </i>
  </rowItems>
  <colFields count="1">
    <field x="-2"/>
  </colFields>
  <colItems count="2">
    <i>
      <x/>
    </i>
    <i i="1">
      <x v="1"/>
    </i>
  </colItems>
  <pageFields count="1">
    <pageField fld="6" hier="-1"/>
  </pageFields>
  <dataFields count="2">
    <dataField name="Sum of Sales_Target" fld="4" baseField="3" baseItem="0"/>
    <dataField name="Sum of Sale performance" fld="7" baseField="0" baseItem="0"/>
  </dataFields>
  <pivotTableStyleInfo name="PivotStyleLight16" showRowHeaders="1" showColHeaders="1" showRowStripes="0" showColStripes="0" showLastColumn="1"/>
  <filters count="2">
    <filter fld="3" type="count" evalOrder="-1" id="3" iMeasureFld="0">
      <autoFilter ref="A1">
        <filterColumn colId="0">
          <top10 val="10" filterVal="10"/>
        </filterColumn>
      </autoFilter>
    </filter>
    <filter fld="0" type="count" evalOrder="-1" id="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66A4081-4D58-444D-ADFA-A493C6813BBD}" name="PivotTable17"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Customer Rating">
  <location ref="S82:T88" firstHeaderRow="1" firstDataRow="1" firstDataCol="1"/>
  <pivotFields count="17">
    <pivotField showAll="0"/>
    <pivotField showAll="0"/>
    <pivotField showAll="0"/>
    <pivotField showAll="0"/>
    <pivotField numFmtId="44" showAll="0"/>
    <pivotField showAll="0"/>
    <pivotField numFmtId="14" showAll="0">
      <items count="15">
        <item x="0"/>
        <item x="1"/>
        <item x="2"/>
        <item x="3"/>
        <item x="4"/>
        <item x="5"/>
        <item x="6"/>
        <item x="7"/>
        <item x="8"/>
        <item x="9"/>
        <item x="10"/>
        <item x="11"/>
        <item x="12"/>
        <item x="13"/>
        <item t="default"/>
      </items>
    </pivotField>
    <pivotField numFmtId="44" showAll="0"/>
    <pivotField showAll="0"/>
    <pivotField showAll="0"/>
    <pivotField showAll="0"/>
    <pivotField showAll="0"/>
    <pivotField showAll="0"/>
    <pivotField showAll="0"/>
    <pivotField axis="axisRow" dataField="1" showAll="0">
      <items count="6">
        <item x="0"/>
        <item x="2"/>
        <item x="4"/>
        <item x="1"/>
        <item x="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4"/>
  </rowFields>
  <rowItems count="6">
    <i>
      <x/>
    </i>
    <i>
      <x v="1"/>
    </i>
    <i>
      <x v="2"/>
    </i>
    <i>
      <x v="3"/>
    </i>
    <i>
      <x v="4"/>
    </i>
    <i t="grand">
      <x/>
    </i>
  </rowItems>
  <colItems count="1">
    <i/>
  </colItems>
  <dataFields count="1">
    <dataField name="Count of Rating" fld="14" subtotal="count" baseField="14"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4" count="1" selected="0">
            <x v="2"/>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CDB91DC-5C27-4D17-AB6A-FCD18DAB890B}" name="PivotTable11"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9:A33" firstHeaderRow="1" firstDataRow="1" firstDataCol="1"/>
  <pivotFields count="17">
    <pivotField showAll="0"/>
    <pivotField showAll="0"/>
    <pivotField showAll="0"/>
    <pivotField showAll="0"/>
    <pivotField numFmtId="44" showAll="0"/>
    <pivotField showAll="0"/>
    <pivotField axis="axisRow" numFmtId="14" showAll="0">
      <items count="15">
        <item x="0"/>
        <item x="1"/>
        <item x="2"/>
        <item x="3"/>
        <item x="4"/>
        <item x="5"/>
        <item x="6"/>
        <item x="7"/>
        <item x="8"/>
        <item x="9"/>
        <item x="10"/>
        <item x="11"/>
        <item x="12"/>
        <item x="13"/>
        <item t="default"/>
      </items>
    </pivotField>
    <pivotField numFmtId="44" showAll="0"/>
    <pivotField showAll="0"/>
    <pivotField showAll="0"/>
    <pivotField showAll="0"/>
    <pivotField showAll="0"/>
    <pivotField showAll="0"/>
    <pivotField showAll="0"/>
    <pivotField showAll="0"/>
    <pivotField axis="axisRow" showAll="0">
      <items count="7">
        <item sd="0" x="0"/>
        <item sd="0" x="1"/>
        <item sd="0" x="2"/>
        <item sd="0" x="3"/>
        <item sd="0" x="4"/>
        <item sd="0" x="5"/>
        <item t="default"/>
      </items>
    </pivotField>
    <pivotField axis="axisRow" showAll="0">
      <items count="6">
        <item sd="0" x="0"/>
        <item sd="0" x="1"/>
        <item sd="0" x="2"/>
        <item sd="0" x="3"/>
        <item sd="0" x="4"/>
        <item t="default"/>
      </items>
    </pivotField>
  </pivotFields>
  <rowFields count="3">
    <field x="16"/>
    <field x="15"/>
    <field x="6"/>
  </rowFields>
  <rowItems count="4">
    <i>
      <x v="1"/>
    </i>
    <i>
      <x v="2"/>
    </i>
    <i>
      <x v="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CB8DEF2-2AAB-425F-BEC1-212C43F0BCB5}" name="PivotTable9" cacheId="5" applyNumberFormats="0" applyBorderFormats="0" applyFontFormats="0" applyPatternFormats="0" applyAlignmentFormats="0" applyWidthHeightFormats="1" dataCaption="Values" grandTotalCaption="Total Sale" updatedVersion="7" minRefreshableVersion="3" useAutoFormatting="1" itemPrintTitles="1" createdVersion="7" indent="0" outline="1" outlineData="1" multipleFieldFilters="0" chartFormat="6" rowHeaderCaption="Age Range">
  <location ref="F40:G45" firstHeaderRow="1" firstDataRow="1" firstDataCol="1"/>
  <pivotFields count="17">
    <pivotField showAll="0"/>
    <pivotField showAll="0"/>
    <pivotField showAll="0"/>
    <pivotField showAll="0"/>
    <pivotField numFmtId="44" showAll="0"/>
    <pivotField showAll="0"/>
    <pivotField numFmtId="14" showAll="0">
      <items count="15">
        <item x="0"/>
        <item x="1"/>
        <item x="2"/>
        <item x="3"/>
        <item x="4"/>
        <item x="5"/>
        <item x="6"/>
        <item x="7"/>
        <item x="8"/>
        <item x="9"/>
        <item x="10"/>
        <item x="11"/>
        <item x="12"/>
        <item x="13"/>
        <item t="default"/>
      </items>
    </pivotField>
    <pivotField dataField="1" numFmtId="44" showAll="0"/>
    <pivotField showAll="0"/>
    <pivotField axis="axisRow" showAll="0">
      <items count="5">
        <item x="2"/>
        <item x="0"/>
        <item x="3"/>
        <item x="1"/>
        <item t="default"/>
      </items>
    </pivotField>
    <pivotField showAll="0"/>
    <pivotField showAll="0"/>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9"/>
  </rowFields>
  <rowItems count="5">
    <i>
      <x/>
    </i>
    <i>
      <x v="1"/>
    </i>
    <i>
      <x v="2"/>
    </i>
    <i>
      <x v="3"/>
    </i>
    <i t="grand">
      <x/>
    </i>
  </rowItems>
  <colItems count="1">
    <i/>
  </colItems>
  <dataFields count="1">
    <dataField name="Sum of Total_Sale" fld="7" baseField="0" baseItem="0" numFmtId="164"/>
  </dataFields>
  <chartFormats count="2">
    <chartFormat chart="0" format="6"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B01FFB7-EEEB-42FC-955D-DEC2D7D1E28F}" name="PivotTable3"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0:B11" firstHeaderRow="0" firstDataRow="1" firstDataCol="0"/>
  <pivotFields count="8">
    <pivotField dataField="1" showAll="0"/>
    <pivotField showAll="0"/>
    <pivotField showAll="0"/>
    <pivotField showAll="0"/>
    <pivotField numFmtId="44" showAll="0"/>
    <pivotField numFmtId="44" showAll="0"/>
    <pivotField showAll="0"/>
    <pivotField numFmtId="44" showAll="0"/>
  </pivotFields>
  <rowItems count="1">
    <i/>
  </rowItems>
  <colFields count="1">
    <field x="-2"/>
  </colFields>
  <colItems count="2">
    <i>
      <x/>
    </i>
    <i i="1">
      <x v="1"/>
    </i>
  </colItems>
  <dataFields count="2">
    <dataField name="Count of Employee_ID" fld="0" subtotal="count" baseField="0" baseItem="0"/>
    <dataField name="Count of Employee_ID2" fld="0" subtotal="count" showDataAs="percentOfTotal" baseField="0" baseItem="1"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59B8C3B-8557-43C2-912C-EC285FBA4ECF}" name="PivotTable20"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5:A26" firstHeaderRow="1" firstDataRow="1" firstDataCol="0"/>
  <pivotFields count="17">
    <pivotField showAll="0"/>
    <pivotField dataField="1" showAll="0"/>
    <pivotField showAll="0"/>
    <pivotField showAll="0"/>
    <pivotField numFmtId="44" showAll="0"/>
    <pivotField showAll="0"/>
    <pivotField numFmtId="14" showAll="0">
      <items count="15">
        <item x="0"/>
        <item x="1"/>
        <item x="2"/>
        <item x="3"/>
        <item x="4"/>
        <item x="5"/>
        <item x="6"/>
        <item x="7"/>
        <item x="8"/>
        <item x="9"/>
        <item x="10"/>
        <item x="11"/>
        <item x="12"/>
        <item x="13"/>
        <item t="default"/>
      </items>
    </pivotField>
    <pivotField numFmtId="44"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Count of Customer_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8656DAF-2E1D-431B-B5FF-7F80F1E5E75D}" name="PivotTable10"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Stock Items">
  <location ref="S3:T14" firstHeaderRow="1" firstDataRow="1" firstDataCol="1"/>
  <pivotFields count="4">
    <pivotField axis="axisRow" showAll="0">
      <items count="11">
        <item x="1"/>
        <item x="4"/>
        <item x="9"/>
        <item x="8"/>
        <item x="6"/>
        <item x="0"/>
        <item x="7"/>
        <item x="5"/>
        <item x="2"/>
        <item x="3"/>
        <item t="default"/>
      </items>
    </pivotField>
    <pivotField showAll="0"/>
    <pivotField showAll="0"/>
    <pivotField dataField="1" showAll="0"/>
  </pivotFields>
  <rowFields count="1">
    <field x="0"/>
  </rowFields>
  <rowItems count="11">
    <i>
      <x/>
    </i>
    <i>
      <x v="1"/>
    </i>
    <i>
      <x v="2"/>
    </i>
    <i>
      <x v="3"/>
    </i>
    <i>
      <x v="4"/>
    </i>
    <i>
      <x v="5"/>
    </i>
    <i>
      <x v="6"/>
    </i>
    <i>
      <x v="7"/>
    </i>
    <i>
      <x v="8"/>
    </i>
    <i>
      <x v="9"/>
    </i>
    <i t="grand">
      <x/>
    </i>
  </rowItems>
  <colItems count="1">
    <i/>
  </colItems>
  <dataFields count="1">
    <dataField name="Sum of Stock Performance" fld="3" baseField="0" baseItem="0"/>
  </dataFields>
  <chartFormats count="2">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98E9580-9901-4997-BA52-F0B6D38F82C8}" name="PivotTable8"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Gender">
  <location ref="F24:G27" firstHeaderRow="1" firstDataRow="1" firstDataCol="1"/>
  <pivotFields count="17">
    <pivotField showAll="0"/>
    <pivotField showAll="0"/>
    <pivotField showAll="0"/>
    <pivotField showAll="0"/>
    <pivotField numFmtId="44" showAll="0"/>
    <pivotField showAll="0"/>
    <pivotField numFmtId="14" showAll="0">
      <items count="15">
        <item x="0"/>
        <item x="1"/>
        <item x="2"/>
        <item x="3"/>
        <item x="4"/>
        <item x="5"/>
        <item x="6"/>
        <item x="7"/>
        <item x="8"/>
        <item x="9"/>
        <item x="10"/>
        <item x="11"/>
        <item x="12"/>
        <item x="13"/>
        <item t="default"/>
      </items>
    </pivotField>
    <pivotField dataField="1" numFmtId="44" showAll="0"/>
    <pivotField showAll="0"/>
    <pivotField showAll="0"/>
    <pivotField axis="axisRow" showAll="0">
      <items count="3">
        <item sd="0" x="1"/>
        <item sd="0" x="0"/>
        <item t="default"/>
      </items>
    </pivotField>
    <pivotField showAll="0"/>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10"/>
  </rowFields>
  <rowItems count="3">
    <i>
      <x/>
    </i>
    <i>
      <x v="1"/>
    </i>
    <i t="grand">
      <x/>
    </i>
  </rowItems>
  <colItems count="1">
    <i/>
  </colItems>
  <dataFields count="1">
    <dataField name="Sum of Total_Sale" fld="7" showDataAs="percentOfTotal" baseField="0" baseItem="0"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0" count="1" selected="0">
            <x v="0"/>
          </reference>
        </references>
      </pivotArea>
    </chartFormat>
    <chartFormat chart="3" format="8">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8D7E61-BB4C-4167-BE06-E008435168D5}" name="PivotTable19" cacheId="5" dataOnRows="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9:B21" firstHeaderRow="1" firstDataRow="1" firstDataCol="1"/>
  <pivotFields count="17">
    <pivotField showAll="0"/>
    <pivotField showAll="0"/>
    <pivotField showAll="0"/>
    <pivotField dataField="1" showAll="0"/>
    <pivotField numFmtId="44" showAll="0"/>
    <pivotField showAll="0"/>
    <pivotField numFmtId="14" showAll="0">
      <items count="15">
        <item x="0"/>
        <item x="1"/>
        <item x="2"/>
        <item x="3"/>
        <item x="4"/>
        <item x="5"/>
        <item x="6"/>
        <item x="7"/>
        <item x="8"/>
        <item x="9"/>
        <item x="10"/>
        <item x="11"/>
        <item x="12"/>
        <item x="13"/>
        <item t="default"/>
      </items>
    </pivotField>
    <pivotField dataField="1" numFmtId="44"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2"/>
  </rowFields>
  <rowItems count="2">
    <i>
      <x/>
    </i>
    <i i="1">
      <x v="1"/>
    </i>
  </rowItems>
  <colItems count="1">
    <i/>
  </colItems>
  <dataFields count="2">
    <dataField name="Sum of Total_Sale" fld="7" baseField="0" baseItem="0"/>
    <dataField name="Count of Quantity" fld="3" subtotal="count" baseField="0" baseItem="9"/>
  </dataFields>
  <formats count="1">
    <format dxfId="20">
      <pivotArea collapsedLevelsAreSubtotals="1"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D54C07A-4A2B-4A98-A3AC-910B688EBD62}"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7:A8" firstHeaderRow="1" firstDataRow="1" firstDataCol="0"/>
  <pivotFields count="5">
    <pivotField dataField="1" showAll="0"/>
    <pivotField showAll="0"/>
    <pivotField showAll="0"/>
    <pivotField showAll="0"/>
    <pivotField showAll="0"/>
  </pivotFields>
  <rowItems count="1">
    <i/>
  </rowItems>
  <colItems count="1">
    <i/>
  </colItems>
  <dataFields count="1">
    <dataField name="Count of Customer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2CC6BC7-502D-47AB-AA26-487913C6CE5A}" name="PivotTable14"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Employee Name">
  <location ref="S38:U49" firstHeaderRow="0" firstDataRow="1" firstDataCol="1" rowPageCount="2" colPageCount="1"/>
  <pivotFields count="8">
    <pivotField showAll="0"/>
    <pivotField axis="axisRow" showAll="0" measureFilter="1" sortType="ascending">
      <items count="367">
        <item x="117"/>
        <item x="54"/>
        <item x="7"/>
        <item x="328"/>
        <item x="38"/>
        <item x="362"/>
        <item x="294"/>
        <item x="345"/>
        <item x="113"/>
        <item x="94"/>
        <item x="8"/>
        <item x="130"/>
        <item x="253"/>
        <item x="188"/>
        <item x="361"/>
        <item x="104"/>
        <item x="352"/>
        <item x="199"/>
        <item x="274"/>
        <item x="114"/>
        <item x="279"/>
        <item x="152"/>
        <item x="151"/>
        <item x="69"/>
        <item x="64"/>
        <item x="266"/>
        <item x="119"/>
        <item x="227"/>
        <item x="251"/>
        <item x="127"/>
        <item x="203"/>
        <item x="176"/>
        <item x="134"/>
        <item x="177"/>
        <item x="86"/>
        <item x="160"/>
        <item x="162"/>
        <item x="40"/>
        <item x="158"/>
        <item x="228"/>
        <item x="282"/>
        <item x="118"/>
        <item x="207"/>
        <item x="97"/>
        <item x="2"/>
        <item x="72"/>
        <item x="283"/>
        <item x="193"/>
        <item x="28"/>
        <item x="189"/>
        <item x="218"/>
        <item x="269"/>
        <item x="81"/>
        <item x="287"/>
        <item x="258"/>
        <item x="12"/>
        <item x="192"/>
        <item x="140"/>
        <item x="6"/>
        <item x="321"/>
        <item x="298"/>
        <item x="169"/>
        <item x="150"/>
        <item x="96"/>
        <item x="100"/>
        <item x="57"/>
        <item x="323"/>
        <item x="49"/>
        <item x="292"/>
        <item x="278"/>
        <item x="264"/>
        <item x="308"/>
        <item x="120"/>
        <item x="67"/>
        <item x="208"/>
        <item x="225"/>
        <item x="11"/>
        <item x="71"/>
        <item x="53"/>
        <item x="19"/>
        <item x="109"/>
        <item x="304"/>
        <item x="111"/>
        <item x="190"/>
        <item x="0"/>
        <item x="231"/>
        <item x="24"/>
        <item x="137"/>
        <item x="234"/>
        <item x="149"/>
        <item x="314"/>
        <item x="200"/>
        <item x="356"/>
        <item x="34"/>
        <item x="74"/>
        <item x="36"/>
        <item x="89"/>
        <item x="305"/>
        <item x="284"/>
        <item x="131"/>
        <item x="163"/>
        <item x="125"/>
        <item x="303"/>
        <item x="27"/>
        <item x="216"/>
        <item x="84"/>
        <item x="365"/>
        <item x="173"/>
        <item x="272"/>
        <item x="70"/>
        <item x="220"/>
        <item x="349"/>
        <item x="206"/>
        <item x="262"/>
        <item x="249"/>
        <item x="336"/>
        <item x="211"/>
        <item x="319"/>
        <item x="240"/>
        <item x="155"/>
        <item x="224"/>
        <item x="233"/>
        <item x="360"/>
        <item x="55"/>
        <item x="77"/>
        <item x="285"/>
        <item x="179"/>
        <item x="346"/>
        <item x="250"/>
        <item x="14"/>
        <item x="243"/>
        <item x="256"/>
        <item x="271"/>
        <item x="93"/>
        <item x="358"/>
        <item x="182"/>
        <item x="9"/>
        <item x="322"/>
        <item x="73"/>
        <item x="154"/>
        <item x="133"/>
        <item x="194"/>
        <item x="299"/>
        <item x="30"/>
        <item x="105"/>
        <item x="138"/>
        <item x="165"/>
        <item x="332"/>
        <item x="58"/>
        <item x="275"/>
        <item x="320"/>
        <item x="226"/>
        <item x="334"/>
        <item x="204"/>
        <item x="121"/>
        <item x="309"/>
        <item x="181"/>
        <item x="242"/>
        <item x="60"/>
        <item x="338"/>
        <item x="239"/>
        <item x="62"/>
        <item x="106"/>
        <item x="246"/>
        <item x="80"/>
        <item x="187"/>
        <item x="4"/>
        <item x="257"/>
        <item x="300"/>
        <item x="159"/>
        <item x="141"/>
        <item x="75"/>
        <item x="65"/>
        <item x="102"/>
        <item x="39"/>
        <item x="48"/>
        <item x="280"/>
        <item x="132"/>
        <item x="13"/>
        <item x="16"/>
        <item x="56"/>
        <item x="68"/>
        <item x="263"/>
        <item x="79"/>
        <item x="186"/>
        <item x="32"/>
        <item x="252"/>
        <item x="241"/>
        <item x="286"/>
        <item x="331"/>
        <item x="196"/>
        <item x="170"/>
        <item x="245"/>
        <item x="98"/>
        <item x="354"/>
        <item x="341"/>
        <item x="10"/>
        <item x="26"/>
        <item x="35"/>
        <item x="124"/>
        <item x="276"/>
        <item x="201"/>
        <item x="297"/>
        <item x="340"/>
        <item x="273"/>
        <item x="213"/>
        <item x="17"/>
        <item x="219"/>
        <item x="122"/>
        <item x="21"/>
        <item x="153"/>
        <item x="76"/>
        <item x="22"/>
        <item x="126"/>
        <item x="205"/>
        <item x="293"/>
        <item x="329"/>
        <item x="290"/>
        <item x="215"/>
        <item x="156"/>
        <item x="78"/>
        <item x="212"/>
        <item x="166"/>
        <item x="310"/>
        <item x="147"/>
        <item x="52"/>
        <item x="90"/>
        <item x="129"/>
        <item x="198"/>
        <item x="46"/>
        <item x="83"/>
        <item x="230"/>
        <item x="29"/>
        <item x="59"/>
        <item x="267"/>
        <item x="268"/>
        <item x="45"/>
        <item x="143"/>
        <item x="359"/>
        <item x="136"/>
        <item x="247"/>
        <item x="82"/>
        <item x="44"/>
        <item x="103"/>
        <item x="116"/>
        <item x="217"/>
        <item x="214"/>
        <item x="296"/>
        <item x="95"/>
        <item x="144"/>
        <item x="175"/>
        <item x="161"/>
        <item x="291"/>
        <item x="260"/>
        <item x="146"/>
        <item x="171"/>
        <item x="317"/>
        <item x="255"/>
        <item x="85"/>
        <item x="313"/>
        <item x="259"/>
        <item x="92"/>
        <item x="139"/>
        <item x="63"/>
        <item x="47"/>
        <item x="66"/>
        <item x="277"/>
        <item x="5"/>
        <item x="209"/>
        <item x="344"/>
        <item x="43"/>
        <item x="335"/>
        <item x="270"/>
        <item x="265"/>
        <item x="110"/>
        <item x="237"/>
        <item x="183"/>
        <item x="87"/>
        <item x="221"/>
        <item x="197"/>
        <item x="363"/>
        <item x="315"/>
        <item x="248"/>
        <item x="41"/>
        <item x="123"/>
        <item x="101"/>
        <item x="348"/>
        <item x="42"/>
        <item x="184"/>
        <item x="307"/>
        <item x="164"/>
        <item x="107"/>
        <item x="157"/>
        <item x="174"/>
        <item x="316"/>
        <item x="357"/>
        <item x="353"/>
        <item x="185"/>
        <item x="172"/>
        <item x="91"/>
        <item x="302"/>
        <item x="33"/>
        <item x="51"/>
        <item x="364"/>
        <item x="350"/>
        <item x="135"/>
        <item x="325"/>
        <item x="128"/>
        <item x="88"/>
        <item x="112"/>
        <item x="343"/>
        <item x="142"/>
        <item x="244"/>
        <item x="351"/>
        <item x="261"/>
        <item x="324"/>
        <item x="301"/>
        <item x="311"/>
        <item x="232"/>
        <item x="306"/>
        <item x="145"/>
        <item x="222"/>
        <item x="229"/>
        <item x="115"/>
        <item x="236"/>
        <item x="223"/>
        <item x="168"/>
        <item x="235"/>
        <item x="37"/>
        <item x="31"/>
        <item x="289"/>
        <item x="108"/>
        <item x="330"/>
        <item x="167"/>
        <item x="281"/>
        <item x="238"/>
        <item x="25"/>
        <item x="191"/>
        <item x="337"/>
        <item x="295"/>
        <item x="180"/>
        <item x="339"/>
        <item x="20"/>
        <item x="15"/>
        <item x="202"/>
        <item x="355"/>
        <item x="99"/>
        <item x="254"/>
        <item x="327"/>
        <item x="318"/>
        <item x="61"/>
        <item x="288"/>
        <item x="18"/>
        <item x="50"/>
        <item x="148"/>
        <item x="326"/>
        <item x="178"/>
        <item x="1"/>
        <item x="347"/>
        <item x="312"/>
        <item x="195"/>
        <item x="333"/>
        <item x="3"/>
        <item x="342"/>
        <item x="23"/>
        <item x="210"/>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5">
        <item x="1"/>
        <item x="3"/>
        <item x="2"/>
        <item x="0"/>
        <item t="default"/>
      </items>
    </pivotField>
    <pivotField dataField="1" numFmtId="44" showAll="0"/>
    <pivotField numFmtId="44" showAll="0"/>
    <pivotField axis="axisPage" multipleItemSelectionAllowed="1" showAll="0">
      <items count="3">
        <item x="1"/>
        <item x="0"/>
        <item t="default"/>
      </items>
    </pivotField>
    <pivotField dataField="1" numFmtId="44" showAll="0"/>
  </pivotFields>
  <rowFields count="1">
    <field x="1"/>
  </rowFields>
  <rowItems count="11">
    <i>
      <x v="37"/>
    </i>
    <i>
      <x v="307"/>
    </i>
    <i>
      <x v="138"/>
    </i>
    <i>
      <x v="187"/>
    </i>
    <i>
      <x v="261"/>
    </i>
    <i>
      <x v="31"/>
    </i>
    <i>
      <x v="361"/>
    </i>
    <i>
      <x v="352"/>
    </i>
    <i>
      <x v="45"/>
    </i>
    <i>
      <x v="240"/>
    </i>
    <i t="grand">
      <x/>
    </i>
  </rowItems>
  <colFields count="1">
    <field x="-2"/>
  </colFields>
  <colItems count="2">
    <i>
      <x/>
    </i>
    <i i="1">
      <x v="1"/>
    </i>
  </colItems>
  <pageFields count="2">
    <pageField fld="6" hier="-1"/>
    <pageField fld="3" hier="-1"/>
  </pageFields>
  <dataFields count="2">
    <dataField name="Sum of Sale performance" fld="7" baseField="1" baseItem="29" numFmtId="164"/>
    <dataField name="Average of Sales_Target" fld="4" subtotal="average" baseField="1" baseItem="31" numFmtId="164"/>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D99FE-909A-4D35-B1BB-E4B3487D2B50}" name="PivotTable6"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rowHeaderCaption="Product">
  <location ref="F3:G10" firstHeaderRow="1" firstDataRow="1" firstDataCol="1"/>
  <pivotFields count="17">
    <pivotField showAll="0"/>
    <pivotField showAll="0"/>
    <pivotField axis="axisRow" showAll="0">
      <items count="7">
        <item x="4"/>
        <item x="2"/>
        <item x="0"/>
        <item x="1"/>
        <item x="3"/>
        <item x="5"/>
        <item t="default"/>
      </items>
    </pivotField>
    <pivotField showAll="0"/>
    <pivotField numFmtId="44" showAll="0"/>
    <pivotField showAll="0"/>
    <pivotField numFmtId="14" showAll="0">
      <items count="15">
        <item x="0"/>
        <item x="1"/>
        <item x="2"/>
        <item x="3"/>
        <item x="4"/>
        <item x="5"/>
        <item x="6"/>
        <item x="7"/>
        <item x="8"/>
        <item x="9"/>
        <item x="10"/>
        <item x="11"/>
        <item x="12"/>
        <item x="13"/>
        <item t="default"/>
      </items>
    </pivotField>
    <pivotField dataField="1" numFmtId="44"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2"/>
  </rowFields>
  <rowItems count="7">
    <i>
      <x/>
    </i>
    <i>
      <x v="1"/>
    </i>
    <i>
      <x v="2"/>
    </i>
    <i>
      <x v="3"/>
    </i>
    <i>
      <x v="4"/>
    </i>
    <i>
      <x v="5"/>
    </i>
    <i t="grand">
      <x/>
    </i>
  </rowItems>
  <colItems count="1">
    <i/>
  </colItems>
  <dataFields count="1">
    <dataField name="Sum of Total_Sale" fld="7" baseField="0" baseItem="0" numFmtId="164"/>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EC2AA2B-0FA0-48C9-8E41-C917DE0626CE}" name="PivotTable18"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Sentiment">
  <location ref="S98:T106" firstHeaderRow="1" firstDataRow="1" firstDataCol="1"/>
  <pivotFields count="17">
    <pivotField showAll="0"/>
    <pivotField showAll="0"/>
    <pivotField axis="axisRow" showAll="0">
      <items count="7">
        <item x="4"/>
        <item x="2"/>
        <item x="0"/>
        <item x="1"/>
        <item x="3"/>
        <item x="5"/>
        <item t="default"/>
      </items>
    </pivotField>
    <pivotField showAll="0"/>
    <pivotField numFmtId="44" showAll="0"/>
    <pivotField showAll="0"/>
    <pivotField numFmtId="14" showAll="0">
      <items count="15">
        <item x="0"/>
        <item x="1"/>
        <item x="2"/>
        <item x="3"/>
        <item x="4"/>
        <item x="5"/>
        <item x="6"/>
        <item x="7"/>
        <item x="8"/>
        <item x="9"/>
        <item x="10"/>
        <item x="11"/>
        <item x="12"/>
        <item x="13"/>
        <item t="default"/>
      </items>
    </pivotField>
    <pivotField numFmtId="44" showAll="0"/>
    <pivotField showAll="0"/>
    <pivotField showAll="0"/>
    <pivotField showAll="0"/>
    <pivotField showAll="0"/>
    <pivotField axis="axisRow" dataField="1" showAll="0">
      <items count="4">
        <item h="1" x="2"/>
        <item h="1" x="0"/>
        <item x="1"/>
        <item t="default"/>
      </items>
    </pivotField>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2">
    <field x="12"/>
    <field x="2"/>
  </rowFields>
  <rowItems count="8">
    <i>
      <x v="2"/>
    </i>
    <i r="1">
      <x/>
    </i>
    <i r="1">
      <x v="1"/>
    </i>
    <i r="1">
      <x v="2"/>
    </i>
    <i r="1">
      <x v="3"/>
    </i>
    <i r="1">
      <x v="4"/>
    </i>
    <i r="1">
      <x v="5"/>
    </i>
    <i t="grand">
      <x/>
    </i>
  </rowItems>
  <colItems count="1">
    <i/>
  </colItems>
  <dataFields count="1">
    <dataField name="Count of Sentiment" fld="12" subtotal="count" baseField="0" baseItem="0"/>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2" count="1" selected="0">
            <x v="0"/>
          </reference>
          <reference field="12" count="1" selected="0">
            <x v="0"/>
          </reference>
        </references>
      </pivotArea>
    </chartFormat>
    <chartFormat chart="0" format="2">
      <pivotArea type="data" outline="0" fieldPosition="0">
        <references count="3">
          <reference field="4294967294" count="1" selected="0">
            <x v="0"/>
          </reference>
          <reference field="2" count="1" selected="0">
            <x v="4"/>
          </reference>
          <reference field="12" count="1" selected="0">
            <x v="0"/>
          </reference>
        </references>
      </pivotArea>
    </chartFormat>
    <chartFormat chart="0" format="3">
      <pivotArea type="data" outline="0" fieldPosition="0">
        <references count="3">
          <reference field="4294967294" count="1" selected="0">
            <x v="0"/>
          </reference>
          <reference field="2" count="1" selected="0">
            <x v="5"/>
          </reference>
          <reference field="12" count="1" selected="0">
            <x v="0"/>
          </reference>
        </references>
      </pivotArea>
    </chartFormat>
    <chartFormat chart="0" format="4">
      <pivotArea type="data" outline="0" fieldPosition="0">
        <references count="3">
          <reference field="4294967294" count="1" selected="0">
            <x v="0"/>
          </reference>
          <reference field="2" count="1" selected="0">
            <x v="3"/>
          </reference>
          <reference field="12" count="1" selected="0">
            <x v="2"/>
          </reference>
        </references>
      </pivotArea>
    </chartFormat>
    <chartFormat chart="0" format="5">
      <pivotArea type="data" outline="0" fieldPosition="0">
        <references count="3">
          <reference field="4294967294" count="1" selected="0">
            <x v="0"/>
          </reference>
          <reference field="2" count="1" selected="0">
            <x v="2"/>
          </reference>
          <reference field="12" count="1" selected="0">
            <x v="2"/>
          </reference>
        </references>
      </pivotArea>
    </chartFormat>
    <chartFormat chart="0" format="6">
      <pivotArea type="data" outline="0" fieldPosition="0">
        <references count="3">
          <reference field="4294967294" count="1" selected="0">
            <x v="0"/>
          </reference>
          <reference field="2" count="1" selected="0">
            <x v="5"/>
          </reference>
          <reference field="12" count="1" selected="0">
            <x v="2"/>
          </reference>
        </references>
      </pivotArea>
    </chartFormat>
    <chartFormat chart="3" format="11" series="1">
      <pivotArea type="data" outline="0" fieldPosition="0">
        <references count="1">
          <reference field="4294967294" count="1" selected="0">
            <x v="0"/>
          </reference>
        </references>
      </pivotArea>
    </chartFormat>
    <chartFormat chart="3" format="12">
      <pivotArea type="data" outline="0" fieldPosition="0">
        <references count="3">
          <reference field="4294967294" count="1" selected="0">
            <x v="0"/>
          </reference>
          <reference field="2" count="1" selected="0">
            <x v="0"/>
          </reference>
          <reference field="12" count="1" selected="0">
            <x v="0"/>
          </reference>
        </references>
      </pivotArea>
    </chartFormat>
    <chartFormat chart="3" format="13">
      <pivotArea type="data" outline="0" fieldPosition="0">
        <references count="3">
          <reference field="4294967294" count="1" selected="0">
            <x v="0"/>
          </reference>
          <reference field="2" count="1" selected="0">
            <x v="4"/>
          </reference>
          <reference field="12" count="1" selected="0">
            <x v="0"/>
          </reference>
        </references>
      </pivotArea>
    </chartFormat>
    <chartFormat chart="3" format="14">
      <pivotArea type="data" outline="0" fieldPosition="0">
        <references count="3">
          <reference field="4294967294" count="1" selected="0">
            <x v="0"/>
          </reference>
          <reference field="2" count="1" selected="0">
            <x v="5"/>
          </reference>
          <reference field="12" count="1" selected="0">
            <x v="0"/>
          </reference>
        </references>
      </pivotArea>
    </chartFormat>
    <chartFormat chart="3" format="15">
      <pivotArea type="data" outline="0" fieldPosition="0">
        <references count="3">
          <reference field="4294967294" count="1" selected="0">
            <x v="0"/>
          </reference>
          <reference field="2" count="1" selected="0">
            <x v="2"/>
          </reference>
          <reference field="12" count="1" selected="0">
            <x v="2"/>
          </reference>
        </references>
      </pivotArea>
    </chartFormat>
    <chartFormat chart="3" format="16">
      <pivotArea type="data" outline="0" fieldPosition="0">
        <references count="3">
          <reference field="4294967294" count="1" selected="0">
            <x v="0"/>
          </reference>
          <reference field="2" count="1" selected="0">
            <x v="3"/>
          </reference>
          <reference field="12" count="1" selected="0">
            <x v="2"/>
          </reference>
        </references>
      </pivotArea>
    </chartFormat>
    <chartFormat chart="3" format="17">
      <pivotArea type="data" outline="0" fieldPosition="0">
        <references count="3">
          <reference field="4294967294" count="1" selected="0">
            <x v="0"/>
          </reference>
          <reference field="2" count="1" selected="0">
            <x v="5"/>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A49F221-9964-4409-8666-F0BDA275A4FA}" name="PivotTable4"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3:A14" firstHeaderRow="1" firstDataRow="1" firstDataCol="0"/>
  <pivotFields count="4">
    <pivotField dataField="1" showAll="0"/>
    <pivotField showAll="0"/>
    <pivotField showAll="0"/>
    <pivotField showAll="0"/>
  </pivotFields>
  <rowItems count="1">
    <i/>
  </rowItems>
  <colItems count="1">
    <i/>
  </colItems>
  <dataFields count="1">
    <dataField name="Count of Stock_Item"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5A553C42-F27E-4D08-A86D-2CDA2DF160CB}" sourceName="Years">
  <pivotTables>
    <pivotTable tabId="8" name="PivotTable11"/>
    <pivotTable tabId="8" name="PivotTable17"/>
    <pivotTable tabId="8" name="PivotTable18"/>
    <pivotTable tabId="8" name="PivotTable19"/>
    <pivotTable tabId="8" name="PivotTable20"/>
    <pivotTable tabId="8" name="PivotTable6"/>
    <pivotTable tabId="8" name="PivotTable8"/>
    <pivotTable tabId="8" name="PivotTable9"/>
  </pivotTables>
  <data>
    <tabular pivotCacheId="1428321812">
      <items count="5">
        <i x="1" s="1"/>
        <i x="2" s="1"/>
        <i x="3" s="1"/>
        <i x="0" s="1" nd="1"/>
        <i x="4"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formance" xr10:uid="{D0F6F7F6-F966-4273-BD85-4BAF2BCF9A47}" sourceName="Sales Performance">
  <pivotTables>
    <pivotTable tabId="8" name="PivotTable14"/>
  </pivotTables>
  <data>
    <tabular pivotCacheId="73904515">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ck_Item" xr10:uid="{6EEC898C-2A3C-4CDB-9151-1EFA3D4DEEDC}" sourceName="Stock_Item">
  <pivotTables>
    <pivotTable tabId="8" name="PivotTable10"/>
  </pivotTables>
  <data>
    <tabular pivotCacheId="82930621">
      <items count="10">
        <i x="1" s="1"/>
        <i x="4" s="1"/>
        <i x="9" s="1"/>
        <i x="8" s="1"/>
        <i x="6" s="1"/>
        <i x="0" s="1"/>
        <i x="7" s="1"/>
        <i x="5" s="1"/>
        <i x="2" s="1"/>
        <i x="3"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31DF2D83-A8A3-4DC8-955A-9FDCACDA26C5}" sourceName="Rating">
  <pivotTables>
    <pivotTable tabId="8" name="PivotTable17"/>
  </pivotTables>
  <data>
    <tabular pivotCacheId="1428321812">
      <items count="5">
        <i x="0" s="1"/>
        <i x="2" s="1"/>
        <i x="4" s="1"/>
        <i x="1"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ntiment" xr10:uid="{BE821AF6-23D0-4863-87A6-0A8B78E9484C}" sourceName="Sentiment">
  <pivotTables>
    <pivotTable tabId="8" name="PivotTable18"/>
  </pivotTables>
  <data>
    <tabular pivotCacheId="1428321812">
      <items count="3">
        <i x="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xr10:uid="{A6B67B73-D287-45BA-81E4-12361B9874CC}" cache="Slicer_Years" caption="Years"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1" xr10:uid="{1FF3AFB8-F3F6-49C9-B0E9-1CF94237A5D0}" cache="Slicer_Years" caption="Years" columnCount="3" showCaption="0" style="Slicer Style 1" rowHeight="234950"/>
  <slicer name="Sales Performance" xr10:uid="{80921DCE-11DB-4143-8C6E-14EA6A18D0DE}" cache="Slicer_Sales_Performance" caption="Sales Performance" columnCount="2" showCaption="0" style="Slicer Style 1" rowHeight="234950"/>
  <slicer name="Stock_Item" xr10:uid="{3013461F-0A65-4799-B56F-89FD226B4CCC}" cache="Slicer_Stock_Item" caption="Stock_Item" columnCount="2" showCaption="0" style="Slicer Style 1" rowHeight="234950"/>
  <slicer name="Rating" xr10:uid="{7D857177-DD61-4B84-9A8D-4AE3D547A6F5}" cache="Slicer_Rating" caption="Rating" columnCount="5" showCaption="0" style="Slicer Style 1" rowHeight="234950"/>
  <slicer name="Sentiment" xr10:uid="{7AD5E910-104F-4276-82DE-338B02A6C367}" cache="Slicer_Sentiment" caption="Sentiment" columnCount="3" showCaption="0"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B42198-518D-4118-ACF5-E4BAE278B33C}" name="Sales" displayName="Sales" ref="A1:H1001" totalsRowShown="0" headerRowDxfId="89" headerRowBorderDxfId="88" tableBorderDxfId="87" totalsRowBorderDxfId="86">
  <autoFilter ref="A1:H1001" xr:uid="{C2B42198-518D-4118-ACF5-E4BAE278B33C}"/>
  <tableColumns count="8">
    <tableColumn id="1" xr3:uid="{108EAC40-08FE-4786-B08C-14F07EE20DA1}" name="Sale_ID" dataDxfId="85"/>
    <tableColumn id="2" xr3:uid="{F23385B4-F799-45A5-ABF4-E366D36DA425}" name="Customer_ID" dataDxfId="84"/>
    <tableColumn id="3" xr3:uid="{14D0D055-55DB-4084-B4B5-CC7561A4D950}" name="Product" dataDxfId="83"/>
    <tableColumn id="4" xr3:uid="{1A34AAA7-304C-4E10-8AD4-143C0E61E578}" name="Quantity" dataDxfId="82"/>
    <tableColumn id="5" xr3:uid="{E9290314-9812-4D26-AA25-531F2029727E}" name="Price_Per_Item" dataDxfId="81" dataCellStyle="Currency"/>
    <tableColumn id="6" xr3:uid="{227C9B44-1AA7-4E6C-A9F4-1C42435CA5A3}" name="Location" dataDxfId="80"/>
    <tableColumn id="7" xr3:uid="{E90079E0-06CF-474F-AF86-5913884956B7}" name="Sale_Date" dataDxfId="79"/>
    <tableColumn id="8" xr3:uid="{47F6C351-9458-42FE-8532-7E618C45099B}" name="Total_Sale" dataDxfId="78" dataCellStyle="Currency"/>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677D3A-95D2-4ABA-A330-9F037979A29D}" name="Customer" displayName="Customer" ref="A1:E1004" totalsRowShown="0" headerRowDxfId="77" headerRowBorderDxfId="76" tableBorderDxfId="75" totalsRowBorderDxfId="74">
  <autoFilter ref="A1:E1004" xr:uid="{76677D3A-95D2-4ABA-A330-9F037979A29D}"/>
  <tableColumns count="5">
    <tableColumn id="1" xr3:uid="{59E88E0C-67D6-4E6A-B11F-E6B6E92BCC02}" name="Customer_ID" dataDxfId="73"/>
    <tableColumn id="2" xr3:uid="{D5C7E7BE-54C2-4F99-936D-27680E775597}" name="Age" dataDxfId="72"/>
    <tableColumn id="3" xr3:uid="{20006424-DC61-4609-B64E-542DE88BC372}" name="Age Range" dataDxfId="71">
      <calculatedColumnFormula array="1">_xlfn.IFS(B2&lt;=30,"[18-30]",B2&lt;=43,"[31-43]",B2&lt;=56,"[44-56]",B2&gt;=57,"[57 Above]")</calculatedColumnFormula>
    </tableColumn>
    <tableColumn id="4" xr3:uid="{3E9B9DDB-5A53-4B3A-9BFE-E431BB1FD088}" name="Gender" dataDxfId="70"/>
    <tableColumn id="5" xr3:uid="{823FA454-7333-41CC-93BC-67A2F030EA92}" name="Preferred_Item" dataDxfId="6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5F53624-6E51-47F1-8605-F8D219F82E45}" name="Stock" displayName="Stock" ref="A1:D11" totalsRowShown="0" headerRowDxfId="68" headerRowBorderDxfId="67" tableBorderDxfId="66" totalsRowBorderDxfId="65">
  <autoFilter ref="A1:D11" xr:uid="{75F53624-6E51-47F1-8605-F8D219F82E45}"/>
  <tableColumns count="4">
    <tableColumn id="1" xr3:uid="{95C1C525-2703-49C9-BF00-07DD190AE797}" name="Stock_Item" dataDxfId="64"/>
    <tableColumn id="2" xr3:uid="{03501A03-3118-4CE9-9C94-895831DFEE3E}" name="Current_Stock" dataDxfId="63"/>
    <tableColumn id="3" xr3:uid="{78BA0BF6-13A1-4725-A9E9-8ACE7312CAD5}" name="Ideal_Stock" dataDxfId="62"/>
    <tableColumn id="4" xr3:uid="{EC5C0490-9925-459A-B328-CE6E0B7B9BB1}" name="Stock Performance" dataDxfId="61">
      <calculatedColumnFormula>Stock[[#This Row],[Current_Stock]]-Stock[[#This Row],[Ideal_Stock]]</calculatedColumnFormula>
    </tableColumn>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68634-E553-431C-8018-32EC9DCAA376}" name="Employee" displayName="Employee" ref="A1:H1001" totalsRowShown="0" headerRowDxfId="60" headerRowBorderDxfId="59" tableBorderDxfId="58" totalsRowBorderDxfId="57">
  <autoFilter ref="A1:H1001" xr:uid="{40168634-E553-431C-8018-32EC9DCAA376}"/>
  <tableColumns count="8">
    <tableColumn id="1" xr3:uid="{F7352333-A57D-4650-89A3-E2882AF895BE}" name="Employee_ID" dataDxfId="56"/>
    <tableColumn id="2" xr3:uid="{E77A5841-BB9C-4838-A7EB-2EDCF2FBF537}" name="Name" dataDxfId="55"/>
    <tableColumn id="3" xr3:uid="{7F2CCB81-C414-4C87-AC77-76D320C57182}" name="Role" dataDxfId="54"/>
    <tableColumn id="4" xr3:uid="{071AE333-7B31-4A62-ABD2-A1B7610F2897}" name="Location" dataDxfId="53"/>
    <tableColumn id="5" xr3:uid="{096D706D-713F-461E-B515-863DB5024C2C}" name="Sales_Target" dataDxfId="52" dataCellStyle="Currency"/>
    <tableColumn id="6" xr3:uid="{EA984F92-F294-4597-ABB2-11792ACF6DE6}" name="Sales_Achieved" dataDxfId="51" dataCellStyle="Currency"/>
    <tableColumn id="7" xr3:uid="{929F8FA4-DA9E-4239-A5B8-BFB088D6F23A}" name="Sales Performance" dataDxfId="50">
      <calculatedColumnFormula>IF(AND(Employee[[#This Row],[Sales_Target]]=Employee[[#This Row],[Sales_Target]],Employee[[#This Row],[Sales_Achieved]]&gt;=Employee[[#This Row],[Sales_Target]]),"Above Target", "Below Target")</calculatedColumnFormula>
    </tableColumn>
    <tableColumn id="8" xr3:uid="{7CCBDBAD-0FFD-43AB-8FC9-31B3E23F315A}" name="Sale performance" dataDxfId="49">
      <calculatedColumnFormula>Employee[[#This Row],[Sales_Achieved]]-Employee[[#This Row],[Sales_Target]]</calculatedColumnFormula>
    </tableColumn>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DF2E7D5-2148-475A-B9BA-C6167D6F9C0F}" name="Feedback" displayName="Feedback" ref="A1:E1001" totalsRowShown="0" headerRowDxfId="48" headerRowBorderDxfId="47" tableBorderDxfId="46" totalsRowBorderDxfId="45">
  <autoFilter ref="A1:E1001" xr:uid="{2DF2E7D5-2148-475A-B9BA-C6167D6F9C0F}"/>
  <tableColumns count="5">
    <tableColumn id="1" xr3:uid="{BDFBE8A2-D436-437A-840A-2598FCF9AE15}" name="Feedback_ID" dataDxfId="44"/>
    <tableColumn id="2" xr3:uid="{D561B241-CB0E-4180-A15C-977D5478AEA9}" name="Customer_ID" dataDxfId="43"/>
    <tableColumn id="3" xr3:uid="{32ABCE1B-2CA7-4109-8A58-E5E011C1404D}" name="Sentiment" dataDxfId="42"/>
    <tableColumn id="4" xr3:uid="{885707D0-E191-4004-B136-D5BB18144EEC}" name="Comment" dataDxfId="41"/>
    <tableColumn id="5" xr3:uid="{53ED4B38-2FAB-4CDF-9F6A-3777C4CD1157}" name="Rating" dataDxfId="40"/>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9BDB8F0-2880-4B3B-9925-E712BC16D9B7}" name="MasterData" displayName="MasterData" ref="A1:O609" totalsRowShown="0" headerRowDxfId="39" headerRowBorderDxfId="38" tableBorderDxfId="37" totalsRowBorderDxfId="36">
  <autoFilter ref="A1:O609" xr:uid="{99BDB8F0-2880-4B3B-9925-E712BC16D9B7}"/>
  <tableColumns count="15">
    <tableColumn id="1" xr3:uid="{A48A0BBA-DBF8-44C6-BF84-CDB9DE9F623D}" name="Sale_ID" dataDxfId="35"/>
    <tableColumn id="2" xr3:uid="{C79C4DFC-524C-45F1-B7FE-CD6FB53D2168}" name="Customer_ID" dataDxfId="34"/>
    <tableColumn id="3" xr3:uid="{9E0D07AF-C5D3-4F80-8F44-33D076598A8E}" name="Product" dataDxfId="33"/>
    <tableColumn id="4" xr3:uid="{0BC76901-1F6B-438A-9E8C-B573D6FB8081}" name="Quantity" dataDxfId="32"/>
    <tableColumn id="5" xr3:uid="{4ADCFED8-0F3B-4789-9D7A-AA2C8A803E72}" name="Price_Per_Item" dataDxfId="31" dataCellStyle="Currency"/>
    <tableColumn id="6" xr3:uid="{02964405-7A50-4B32-A6A9-DD46945B7A8D}" name="Location" dataDxfId="30"/>
    <tableColumn id="7" xr3:uid="{B939AFFC-CAB1-4806-BC10-1AE7506B64A1}" name="Sale_Date" dataDxfId="29"/>
    <tableColumn id="8" xr3:uid="{03E0A198-97D5-42BD-8E43-2514C6B81564}" name="Total_Sale" dataDxfId="28" dataCellStyle="Currency"/>
    <tableColumn id="9" xr3:uid="{9995F86D-9E34-4D72-8652-548C1C45898F}" name="Age" dataDxfId="27">
      <calculatedColumnFormula>_xlfn.XLOOKUP(MasterData[[#This Row],[Customer_ID]],Customer[Customer_ID],Customer[Age])</calculatedColumnFormula>
    </tableColumn>
    <tableColumn id="11" xr3:uid="{0326287F-C406-4DF7-B0EF-D1C0FA265824}" name="Age Range" dataDxfId="26">
      <calculatedColumnFormula>_xlfn.XLOOKUP(MasterData[[#This Row],[Customer_ID]],Customer[Customer_ID],Customer[Age Range])</calculatedColumnFormula>
    </tableColumn>
    <tableColumn id="10" xr3:uid="{483876E5-CEC9-4F1F-B041-B401DDF4C3AB}" name="Gender" dataDxfId="25">
      <calculatedColumnFormula>_xlfn.XLOOKUP(MasterData[[#This Row],[Customer_ID]],Customer[Customer_ID],Customer[Gender])</calculatedColumnFormula>
    </tableColumn>
    <tableColumn id="18" xr3:uid="{63108D98-A8E4-4EBB-AE5D-9278FBEED517}" name="Feedback ID" dataDxfId="24">
      <calculatedColumnFormula>_xlfn.XLOOKUP(MasterData[[#This Row],[Customer_ID]],Feedback[Customer_ID],Feedback[Feedback_ID])</calculatedColumnFormula>
    </tableColumn>
    <tableColumn id="16" xr3:uid="{17424C99-8BE1-4635-98C8-768E66BF7718}" name="Sentiment" dataDxfId="23">
      <calculatedColumnFormula>_xlfn.XLOOKUP(MasterData[[#This Row],[Customer_ID]],Feedback[Customer_ID],Feedback[Sentiment])</calculatedColumnFormula>
    </tableColumn>
    <tableColumn id="17" xr3:uid="{9ADB5BA9-E4CE-451C-B7F4-718B852F5AEC}" name="Comment" dataDxfId="22">
      <calculatedColumnFormula>_xlfn.XLOOKUP(MasterData[[#This Row],[Customer_ID]],Feedback[Customer_ID],Feedback[Comment])</calculatedColumnFormula>
    </tableColumn>
    <tableColumn id="12" xr3:uid="{06868AFD-0AF8-4800-9C80-28FC477B7CA3}" name="Rating" dataDxfId="21">
      <calculatedColumnFormula>_xlfn.XLOOKUP(MasterData[[#This Row],[Customer_ID]],Feedback[Customer_ID],Feedback[Rating])</calculatedColumnFormula>
    </tableColumn>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4175459-0CD4-44BC-A21E-7235760AA20A}" name="Sales78" displayName="Sales78" ref="A1:O1001" totalsRowShown="0" headerRowDxfId="18" headerRowBorderDxfId="17" tableBorderDxfId="16" totalsRowBorderDxfId="15">
  <autoFilter ref="A1:O1001" xr:uid="{99BDB8F0-2880-4B3B-9925-E712BC16D9B7}"/>
  <tableColumns count="15">
    <tableColumn id="1" xr3:uid="{72E54D69-788C-4FE4-9450-DAE12DAFC950}" name="Sale_ID" dataDxfId="14"/>
    <tableColumn id="2" xr3:uid="{E019921A-2F7E-41A5-9B5E-C51AD09E0671}" name="Customer_ID" dataDxfId="13"/>
    <tableColumn id="3" xr3:uid="{56952542-7365-4F1E-AA06-286AAD2AF1EE}" name="Product" dataDxfId="12"/>
    <tableColumn id="4" xr3:uid="{147EAB57-CC85-4E7E-8299-1CA137F5DC5F}" name="Quantity" dataDxfId="11"/>
    <tableColumn id="5" xr3:uid="{4E46E12F-6087-4250-8050-E133862F17A8}" name="Price_Per_Item" dataDxfId="10"/>
    <tableColumn id="6" xr3:uid="{7018BED6-9ED1-42D0-A4B2-EAEAFACFC4E7}" name="Location" dataDxfId="9"/>
    <tableColumn id="7" xr3:uid="{758AF2AD-E581-4DD0-BF52-493DC1E3E6F7}" name="Sale_Date" dataDxfId="8"/>
    <tableColumn id="8" xr3:uid="{1D5343F5-5117-445D-B97E-294DB6026E14}" name="Total_Sale" dataDxfId="7"/>
    <tableColumn id="9" xr3:uid="{7C33B507-8F80-4FDC-AF09-9AC31CBC5A38}" name="Age" dataDxfId="6">
      <calculatedColumnFormula>_xlfn.XLOOKUP(Sales78[[#This Row],[Customer_ID]],Customer[Customer_ID],Customer[Age])</calculatedColumnFormula>
    </tableColumn>
    <tableColumn id="11" xr3:uid="{B2738E83-D0B7-42D8-827C-9812290CADC3}" name="Age Range" dataDxfId="5">
      <calculatedColumnFormula>_xlfn.XLOOKUP(Sales78[[#This Row],[Customer_ID]],Customer[Customer_ID],Customer[Age Range])</calculatedColumnFormula>
    </tableColumn>
    <tableColumn id="10" xr3:uid="{41890758-BDFA-4A01-8591-2E7797801A2E}" name="Gender" dataDxfId="4">
      <calculatedColumnFormula>_xlfn.XLOOKUP(Sales78[[#This Row],[Customer_ID]],Customer[Customer_ID],Customer[Gender])</calculatedColumnFormula>
    </tableColumn>
    <tableColumn id="18" xr3:uid="{66F472C3-91DC-4625-BF42-3A4E8C2F0D35}" name="Feedback ID" dataDxfId="3">
      <calculatedColumnFormula>_xlfn.XLOOKUP(Sales78[[#This Row],[Customer_ID]],Feedback[Customer_ID],Feedback[Feedback_ID])</calculatedColumnFormula>
    </tableColumn>
    <tableColumn id="16" xr3:uid="{ADEE5DEB-1BF9-4BFA-B568-73FC553ADFD7}" name="Sentiment" dataDxfId="2">
      <calculatedColumnFormula>_xlfn.XLOOKUP(Sales78[[#This Row],[Customer_ID]],Feedback[Customer_ID],Feedback[Sentiment])</calculatedColumnFormula>
    </tableColumn>
    <tableColumn id="17" xr3:uid="{322B0BDC-FF9D-4775-A77E-88F9E899DF81}" name="Comment" dataDxfId="1">
      <calculatedColumnFormula>_xlfn.XLOOKUP(Sales78[[#This Row],[Customer_ID]],Feedback[Customer_ID],Feedback[Comment])</calculatedColumnFormula>
    </tableColumn>
    <tableColumn id="19" xr3:uid="{685E6AEE-15C4-4E4A-94C9-37C52ED6CB55}" name="Column1"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21" Type="http://schemas.microsoft.com/office/2007/relationships/slicer" Target="../slicers/slicer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drawing" Target="../drawings/drawing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8.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1"/>
  <sheetViews>
    <sheetView topLeftCell="A974" workbookViewId="0">
      <selection activeCell="H1002" sqref="H1002"/>
    </sheetView>
  </sheetViews>
  <sheetFormatPr defaultRowHeight="14.4" x14ac:dyDescent="0.3"/>
  <cols>
    <col min="1" max="1" width="9.109375" customWidth="1"/>
    <col min="2" max="2" width="16.33203125" bestFit="1" customWidth="1"/>
    <col min="3" max="3" width="10.44140625" bestFit="1" customWidth="1"/>
    <col min="4" max="4" width="10.21875" customWidth="1"/>
    <col min="5" max="5" width="15.6640625" style="32" customWidth="1"/>
    <col min="6" max="6" width="10.109375" customWidth="1"/>
    <col min="7" max="7" width="18.109375" style="1" bestFit="1" customWidth="1"/>
    <col min="8" max="8" width="11.5546875" style="32" customWidth="1"/>
    <col min="12" max="12" width="10.33203125" customWidth="1"/>
  </cols>
  <sheetData>
    <row r="1" spans="1:12" x14ac:dyDescent="0.3">
      <c r="A1" s="6" t="s">
        <v>0</v>
      </c>
      <c r="B1" s="7" t="s">
        <v>1017</v>
      </c>
      <c r="C1" s="7" t="s">
        <v>1</v>
      </c>
      <c r="D1" s="7" t="s">
        <v>2</v>
      </c>
      <c r="E1" s="29" t="s">
        <v>3</v>
      </c>
      <c r="F1" s="7" t="s">
        <v>4</v>
      </c>
      <c r="G1" s="8" t="s">
        <v>5</v>
      </c>
      <c r="H1" s="33" t="s">
        <v>6</v>
      </c>
    </row>
    <row r="2" spans="1:12" x14ac:dyDescent="0.3">
      <c r="A2" s="4" t="s">
        <v>7</v>
      </c>
      <c r="B2" s="2" t="s">
        <v>1793</v>
      </c>
      <c r="C2" s="2" t="s">
        <v>1007</v>
      </c>
      <c r="D2" s="2">
        <v>3</v>
      </c>
      <c r="E2" s="30">
        <v>3.52</v>
      </c>
      <c r="F2" s="2" t="s">
        <v>1013</v>
      </c>
      <c r="G2" s="3">
        <v>45292</v>
      </c>
      <c r="H2" s="34">
        <v>10.56</v>
      </c>
      <c r="L2" s="1"/>
    </row>
    <row r="3" spans="1:12" x14ac:dyDescent="0.3">
      <c r="A3" s="4" t="s">
        <v>8</v>
      </c>
      <c r="B3" s="2" t="s">
        <v>1055</v>
      </c>
      <c r="C3" s="2" t="s">
        <v>1007</v>
      </c>
      <c r="D3" s="2">
        <v>5</v>
      </c>
      <c r="E3" s="30">
        <v>2.74</v>
      </c>
      <c r="F3" s="2" t="s">
        <v>1014</v>
      </c>
      <c r="G3" s="3">
        <v>45293</v>
      </c>
      <c r="H3" s="34">
        <v>13.7</v>
      </c>
    </row>
    <row r="4" spans="1:12" x14ac:dyDescent="0.3">
      <c r="A4" s="4" t="s">
        <v>9</v>
      </c>
      <c r="B4" s="2" t="s">
        <v>1563</v>
      </c>
      <c r="C4" s="2" t="s">
        <v>1007</v>
      </c>
      <c r="D4" s="2">
        <v>4</v>
      </c>
      <c r="E4" s="30">
        <v>2.84</v>
      </c>
      <c r="F4" s="2" t="s">
        <v>1013</v>
      </c>
      <c r="G4" s="3">
        <v>45294</v>
      </c>
      <c r="H4" s="34">
        <v>11.36</v>
      </c>
    </row>
    <row r="5" spans="1:12" x14ac:dyDescent="0.3">
      <c r="A5" s="4" t="s">
        <v>10</v>
      </c>
      <c r="B5" s="2" t="s">
        <v>1283</v>
      </c>
      <c r="C5" s="2" t="s">
        <v>1009</v>
      </c>
      <c r="D5" s="2">
        <v>1</v>
      </c>
      <c r="E5" s="30">
        <v>5.04</v>
      </c>
      <c r="F5" s="2" t="s">
        <v>1016</v>
      </c>
      <c r="G5" s="3">
        <v>45295</v>
      </c>
      <c r="H5" s="34">
        <v>5.04</v>
      </c>
    </row>
    <row r="6" spans="1:12" x14ac:dyDescent="0.3">
      <c r="A6" s="4" t="s">
        <v>11</v>
      </c>
      <c r="B6" s="2" t="s">
        <v>1153</v>
      </c>
      <c r="C6" s="2" t="s">
        <v>1008</v>
      </c>
      <c r="D6" s="2">
        <v>4</v>
      </c>
      <c r="E6" s="30">
        <v>4.21</v>
      </c>
      <c r="F6" s="2" t="s">
        <v>1015</v>
      </c>
      <c r="G6" s="3">
        <v>45296</v>
      </c>
      <c r="H6" s="34">
        <v>16.84</v>
      </c>
    </row>
    <row r="7" spans="1:12" x14ac:dyDescent="0.3">
      <c r="A7" s="4" t="s">
        <v>12</v>
      </c>
      <c r="B7" s="2" t="s">
        <v>1048</v>
      </c>
      <c r="C7" s="2" t="s">
        <v>1011</v>
      </c>
      <c r="D7" s="2">
        <v>5</v>
      </c>
      <c r="E7" s="30">
        <v>3.66</v>
      </c>
      <c r="F7" s="2" t="s">
        <v>1016</v>
      </c>
      <c r="G7" s="3">
        <v>45297</v>
      </c>
      <c r="H7" s="34">
        <v>18.3</v>
      </c>
    </row>
    <row r="8" spans="1:12" x14ac:dyDescent="0.3">
      <c r="A8" s="4" t="s">
        <v>13</v>
      </c>
      <c r="B8" s="2" t="s">
        <v>1344</v>
      </c>
      <c r="C8" s="2" t="s">
        <v>1012</v>
      </c>
      <c r="D8" s="2">
        <v>2</v>
      </c>
      <c r="E8" s="30">
        <v>2.95</v>
      </c>
      <c r="F8" s="2" t="s">
        <v>1014</v>
      </c>
      <c r="G8" s="3">
        <v>45298</v>
      </c>
      <c r="H8" s="34">
        <v>5.9</v>
      </c>
    </row>
    <row r="9" spans="1:12" x14ac:dyDescent="0.3">
      <c r="A9" s="4" t="s">
        <v>14</v>
      </c>
      <c r="B9" s="2" t="s">
        <v>1741</v>
      </c>
      <c r="C9" s="2" t="s">
        <v>1011</v>
      </c>
      <c r="D9" s="2">
        <v>2</v>
      </c>
      <c r="E9" s="30">
        <v>4.79</v>
      </c>
      <c r="F9" s="2" t="s">
        <v>1015</v>
      </c>
      <c r="G9" s="3">
        <v>45299</v>
      </c>
      <c r="H9" s="34">
        <v>9.58</v>
      </c>
    </row>
    <row r="10" spans="1:12" x14ac:dyDescent="0.3">
      <c r="A10" s="4" t="s">
        <v>15</v>
      </c>
      <c r="B10" s="2" t="s">
        <v>1950</v>
      </c>
      <c r="C10" s="2" t="s">
        <v>1011</v>
      </c>
      <c r="D10" s="2">
        <v>4</v>
      </c>
      <c r="E10" s="30">
        <v>2.85</v>
      </c>
      <c r="F10" s="2" t="s">
        <v>1016</v>
      </c>
      <c r="G10" s="3">
        <v>45300</v>
      </c>
      <c r="H10" s="34">
        <v>11.4</v>
      </c>
    </row>
    <row r="11" spans="1:12" x14ac:dyDescent="0.3">
      <c r="A11" s="4" t="s">
        <v>16</v>
      </c>
      <c r="B11" s="2" t="s">
        <v>1473</v>
      </c>
      <c r="C11" s="2" t="s">
        <v>1011</v>
      </c>
      <c r="D11" s="2">
        <v>1</v>
      </c>
      <c r="E11" s="30">
        <v>4.67</v>
      </c>
      <c r="F11" s="2" t="s">
        <v>1016</v>
      </c>
      <c r="G11" s="3">
        <v>45301</v>
      </c>
      <c r="H11" s="34">
        <v>4.67</v>
      </c>
    </row>
    <row r="12" spans="1:12" x14ac:dyDescent="0.3">
      <c r="A12" s="4" t="s">
        <v>17</v>
      </c>
      <c r="B12" s="2" t="s">
        <v>1606</v>
      </c>
      <c r="C12" s="2" t="s">
        <v>1012</v>
      </c>
      <c r="D12" s="2">
        <v>1</v>
      </c>
      <c r="E12" s="30">
        <v>5.65</v>
      </c>
      <c r="F12" s="2" t="s">
        <v>1016</v>
      </c>
      <c r="G12" s="3">
        <v>45302</v>
      </c>
      <c r="H12" s="34">
        <v>5.65</v>
      </c>
    </row>
    <row r="13" spans="1:12" x14ac:dyDescent="0.3">
      <c r="A13" s="4" t="s">
        <v>18</v>
      </c>
      <c r="B13" s="2" t="s">
        <v>1830</v>
      </c>
      <c r="C13" s="2" t="s">
        <v>1011</v>
      </c>
      <c r="D13" s="2">
        <v>3</v>
      </c>
      <c r="E13" s="30">
        <v>3.61</v>
      </c>
      <c r="F13" s="2" t="s">
        <v>1015</v>
      </c>
      <c r="G13" s="3">
        <v>45303</v>
      </c>
      <c r="H13" s="34">
        <v>10.83</v>
      </c>
    </row>
    <row r="14" spans="1:12" x14ac:dyDescent="0.3">
      <c r="A14" s="4" t="s">
        <v>19</v>
      </c>
      <c r="B14" s="2" t="s">
        <v>1561</v>
      </c>
      <c r="C14" s="2" t="s">
        <v>1008</v>
      </c>
      <c r="D14" s="2">
        <v>1</v>
      </c>
      <c r="E14" s="30">
        <v>4.08</v>
      </c>
      <c r="F14" s="2" t="s">
        <v>1015</v>
      </c>
      <c r="G14" s="3">
        <v>45304</v>
      </c>
      <c r="H14" s="34">
        <v>4.08</v>
      </c>
    </row>
    <row r="15" spans="1:12" x14ac:dyDescent="0.3">
      <c r="A15" s="4" t="s">
        <v>20</v>
      </c>
      <c r="B15" s="2" t="s">
        <v>1976</v>
      </c>
      <c r="C15" s="2" t="s">
        <v>1010</v>
      </c>
      <c r="D15" s="2">
        <v>3</v>
      </c>
      <c r="E15" s="30">
        <v>4.66</v>
      </c>
      <c r="F15" s="2" t="s">
        <v>1015</v>
      </c>
      <c r="G15" s="3">
        <v>45305</v>
      </c>
      <c r="H15" s="34">
        <v>13.98</v>
      </c>
    </row>
    <row r="16" spans="1:12" x14ac:dyDescent="0.3">
      <c r="A16" s="4" t="s">
        <v>21</v>
      </c>
      <c r="B16" s="2" t="s">
        <v>1530</v>
      </c>
      <c r="C16" s="2" t="s">
        <v>1009</v>
      </c>
      <c r="D16" s="2">
        <v>3</v>
      </c>
      <c r="E16" s="30">
        <v>3.57</v>
      </c>
      <c r="F16" s="2" t="s">
        <v>1015</v>
      </c>
      <c r="G16" s="3">
        <v>45306</v>
      </c>
      <c r="H16" s="34">
        <v>10.71</v>
      </c>
    </row>
    <row r="17" spans="1:8" x14ac:dyDescent="0.3">
      <c r="A17" s="4" t="s">
        <v>22</v>
      </c>
      <c r="B17" s="2" t="s">
        <v>1754</v>
      </c>
      <c r="C17" s="2" t="s">
        <v>1010</v>
      </c>
      <c r="D17" s="2">
        <v>1</v>
      </c>
      <c r="E17" s="30">
        <v>4.54</v>
      </c>
      <c r="F17" s="2" t="s">
        <v>1013</v>
      </c>
      <c r="G17" s="3">
        <v>45307</v>
      </c>
      <c r="H17" s="34">
        <v>4.54</v>
      </c>
    </row>
    <row r="18" spans="1:8" x14ac:dyDescent="0.3">
      <c r="A18" s="4" t="s">
        <v>23</v>
      </c>
      <c r="B18" s="2" t="s">
        <v>1906</v>
      </c>
      <c r="C18" s="2" t="s">
        <v>1010</v>
      </c>
      <c r="D18" s="2">
        <v>1</v>
      </c>
      <c r="E18" s="30">
        <v>4.4800000000000004</v>
      </c>
      <c r="F18" s="2" t="s">
        <v>1016</v>
      </c>
      <c r="G18" s="3">
        <v>45308</v>
      </c>
      <c r="H18" s="34">
        <v>4.4800000000000004</v>
      </c>
    </row>
    <row r="19" spans="1:8" x14ac:dyDescent="0.3">
      <c r="A19" s="4" t="s">
        <v>24</v>
      </c>
      <c r="B19" s="2" t="s">
        <v>2000</v>
      </c>
      <c r="C19" s="2" t="s">
        <v>1012</v>
      </c>
      <c r="D19" s="2">
        <v>3</v>
      </c>
      <c r="E19" s="30">
        <v>3.78</v>
      </c>
      <c r="F19" s="2" t="s">
        <v>1013</v>
      </c>
      <c r="G19" s="3">
        <v>45309</v>
      </c>
      <c r="H19" s="34">
        <v>11.34</v>
      </c>
    </row>
    <row r="20" spans="1:8" x14ac:dyDescent="0.3">
      <c r="A20" s="4" t="s">
        <v>25</v>
      </c>
      <c r="B20" s="2" t="s">
        <v>2014</v>
      </c>
      <c r="C20" s="2" t="s">
        <v>1011</v>
      </c>
      <c r="D20" s="2">
        <v>2</v>
      </c>
      <c r="E20" s="30">
        <v>3.61</v>
      </c>
      <c r="F20" s="2" t="s">
        <v>1014</v>
      </c>
      <c r="G20" s="3">
        <v>45310</v>
      </c>
      <c r="H20" s="34">
        <v>7.22</v>
      </c>
    </row>
    <row r="21" spans="1:8" x14ac:dyDescent="0.3">
      <c r="A21" s="4" t="s">
        <v>26</v>
      </c>
      <c r="B21" s="2" t="s">
        <v>1765</v>
      </c>
      <c r="C21" s="2" t="s">
        <v>1012</v>
      </c>
      <c r="D21" s="2">
        <v>4</v>
      </c>
      <c r="E21" s="30">
        <v>4</v>
      </c>
      <c r="F21" s="2" t="s">
        <v>1016</v>
      </c>
      <c r="G21" s="3">
        <v>45311</v>
      </c>
      <c r="H21" s="34">
        <v>16</v>
      </c>
    </row>
    <row r="22" spans="1:8" x14ac:dyDescent="0.3">
      <c r="A22" s="4" t="s">
        <v>27</v>
      </c>
      <c r="B22" s="2" t="s">
        <v>1789</v>
      </c>
      <c r="C22" s="2" t="s">
        <v>1011</v>
      </c>
      <c r="D22" s="2">
        <v>2</v>
      </c>
      <c r="E22" s="30">
        <v>2.52</v>
      </c>
      <c r="F22" s="2" t="s">
        <v>1015</v>
      </c>
      <c r="G22" s="3">
        <v>45312</v>
      </c>
      <c r="H22" s="34">
        <v>5.04</v>
      </c>
    </row>
    <row r="23" spans="1:8" x14ac:dyDescent="0.3">
      <c r="A23" s="4" t="s">
        <v>28</v>
      </c>
      <c r="B23" s="2" t="s">
        <v>1693</v>
      </c>
      <c r="C23" s="2" t="s">
        <v>1008</v>
      </c>
      <c r="D23" s="2">
        <v>1</v>
      </c>
      <c r="E23" s="30">
        <v>3.36</v>
      </c>
      <c r="F23" s="2" t="s">
        <v>1015</v>
      </c>
      <c r="G23" s="3">
        <v>45313</v>
      </c>
      <c r="H23" s="34">
        <v>3.36</v>
      </c>
    </row>
    <row r="24" spans="1:8" x14ac:dyDescent="0.3">
      <c r="A24" s="4" t="s">
        <v>29</v>
      </c>
      <c r="B24" s="2" t="s">
        <v>1766</v>
      </c>
      <c r="C24" s="2" t="s">
        <v>1009</v>
      </c>
      <c r="D24" s="2">
        <v>5</v>
      </c>
      <c r="E24" s="30">
        <v>3.28</v>
      </c>
      <c r="F24" s="2" t="s">
        <v>1015</v>
      </c>
      <c r="G24" s="3">
        <v>45314</v>
      </c>
      <c r="H24" s="34">
        <v>16.399999999999999</v>
      </c>
    </row>
    <row r="25" spans="1:8" x14ac:dyDescent="0.3">
      <c r="A25" s="4" t="s">
        <v>30</v>
      </c>
      <c r="B25" s="2" t="s">
        <v>1583</v>
      </c>
      <c r="C25" s="2" t="s">
        <v>1007</v>
      </c>
      <c r="D25" s="2">
        <v>1</v>
      </c>
      <c r="E25" s="30">
        <v>5.09</v>
      </c>
      <c r="F25" s="2" t="s">
        <v>1013</v>
      </c>
      <c r="G25" s="3">
        <v>45315</v>
      </c>
      <c r="H25" s="34">
        <v>5.09</v>
      </c>
    </row>
    <row r="26" spans="1:8" x14ac:dyDescent="0.3">
      <c r="A26" s="4" t="s">
        <v>31</v>
      </c>
      <c r="B26" s="2" t="s">
        <v>1881</v>
      </c>
      <c r="C26" s="2" t="s">
        <v>1010</v>
      </c>
      <c r="D26" s="2">
        <v>3</v>
      </c>
      <c r="E26" s="30">
        <v>4.03</v>
      </c>
      <c r="F26" s="2" t="s">
        <v>1015</v>
      </c>
      <c r="G26" s="3">
        <v>45316</v>
      </c>
      <c r="H26" s="34">
        <v>12.09</v>
      </c>
    </row>
    <row r="27" spans="1:8" x14ac:dyDescent="0.3">
      <c r="A27" s="4" t="s">
        <v>32</v>
      </c>
      <c r="B27" s="2" t="s">
        <v>1281</v>
      </c>
      <c r="C27" s="2" t="s">
        <v>1007</v>
      </c>
      <c r="D27" s="2">
        <v>5</v>
      </c>
      <c r="E27" s="30">
        <v>5.44</v>
      </c>
      <c r="F27" s="2" t="s">
        <v>1016</v>
      </c>
      <c r="G27" s="3">
        <v>45317</v>
      </c>
      <c r="H27" s="34">
        <v>27.2</v>
      </c>
    </row>
    <row r="28" spans="1:8" x14ac:dyDescent="0.3">
      <c r="A28" s="4" t="s">
        <v>33</v>
      </c>
      <c r="B28" s="2" t="s">
        <v>1513</v>
      </c>
      <c r="C28" s="2" t="s">
        <v>1009</v>
      </c>
      <c r="D28" s="2">
        <v>5</v>
      </c>
      <c r="E28" s="30">
        <v>2.97</v>
      </c>
      <c r="F28" s="2" t="s">
        <v>1016</v>
      </c>
      <c r="G28" s="3">
        <v>45318</v>
      </c>
      <c r="H28" s="34">
        <v>14.85</v>
      </c>
    </row>
    <row r="29" spans="1:8" x14ac:dyDescent="0.3">
      <c r="A29" s="4" t="s">
        <v>34</v>
      </c>
      <c r="B29" s="2" t="s">
        <v>1291</v>
      </c>
      <c r="C29" s="2" t="s">
        <v>1010</v>
      </c>
      <c r="D29" s="2">
        <v>4</v>
      </c>
      <c r="E29" s="30">
        <v>5.07</v>
      </c>
      <c r="F29" s="2" t="s">
        <v>1014</v>
      </c>
      <c r="G29" s="3">
        <v>45319</v>
      </c>
      <c r="H29" s="34">
        <v>20.28</v>
      </c>
    </row>
    <row r="30" spans="1:8" x14ac:dyDescent="0.3">
      <c r="A30" s="4" t="s">
        <v>35</v>
      </c>
      <c r="B30" s="2" t="s">
        <v>1493</v>
      </c>
      <c r="C30" s="2" t="s">
        <v>1007</v>
      </c>
      <c r="D30" s="2">
        <v>1</v>
      </c>
      <c r="E30" s="30">
        <v>5.57</v>
      </c>
      <c r="F30" s="2" t="s">
        <v>1016</v>
      </c>
      <c r="G30" s="3">
        <v>45320</v>
      </c>
      <c r="H30" s="34">
        <v>5.57</v>
      </c>
    </row>
    <row r="31" spans="1:8" x14ac:dyDescent="0.3">
      <c r="A31" s="4" t="s">
        <v>36</v>
      </c>
      <c r="B31" s="2" t="s">
        <v>1438</v>
      </c>
      <c r="C31" s="2" t="s">
        <v>1007</v>
      </c>
      <c r="D31" s="2">
        <v>4</v>
      </c>
      <c r="E31" s="30">
        <v>4.12</v>
      </c>
      <c r="F31" s="2" t="s">
        <v>1015</v>
      </c>
      <c r="G31" s="3">
        <v>45321</v>
      </c>
      <c r="H31" s="34">
        <v>16.48</v>
      </c>
    </row>
    <row r="32" spans="1:8" x14ac:dyDescent="0.3">
      <c r="A32" s="4" t="s">
        <v>37</v>
      </c>
      <c r="B32" s="2" t="s">
        <v>1701</v>
      </c>
      <c r="C32" s="2" t="s">
        <v>1012</v>
      </c>
      <c r="D32" s="2">
        <v>2</v>
      </c>
      <c r="E32" s="30">
        <v>3.76</v>
      </c>
      <c r="F32" s="2" t="s">
        <v>1016</v>
      </c>
      <c r="G32" s="3">
        <v>45322</v>
      </c>
      <c r="H32" s="34">
        <v>7.52</v>
      </c>
    </row>
    <row r="33" spans="1:8" x14ac:dyDescent="0.3">
      <c r="A33" s="4" t="s">
        <v>38</v>
      </c>
      <c r="B33" s="2" t="s">
        <v>1602</v>
      </c>
      <c r="C33" s="2" t="s">
        <v>1008</v>
      </c>
      <c r="D33" s="2">
        <v>5</v>
      </c>
      <c r="E33" s="30">
        <v>3.57</v>
      </c>
      <c r="F33" s="2" t="s">
        <v>1016</v>
      </c>
      <c r="G33" s="3">
        <v>45323</v>
      </c>
      <c r="H33" s="34">
        <v>17.850000000000001</v>
      </c>
    </row>
    <row r="34" spans="1:8" x14ac:dyDescent="0.3">
      <c r="A34" s="4" t="s">
        <v>39</v>
      </c>
      <c r="B34" s="2" t="s">
        <v>1447</v>
      </c>
      <c r="C34" s="2" t="s">
        <v>1009</v>
      </c>
      <c r="D34" s="2">
        <v>4</v>
      </c>
      <c r="E34" s="30">
        <v>4.43</v>
      </c>
      <c r="F34" s="2" t="s">
        <v>1013</v>
      </c>
      <c r="G34" s="3">
        <v>45324</v>
      </c>
      <c r="H34" s="34">
        <v>17.72</v>
      </c>
    </row>
    <row r="35" spans="1:8" x14ac:dyDescent="0.3">
      <c r="A35" s="4" t="s">
        <v>40</v>
      </c>
      <c r="B35" s="2" t="s">
        <v>1084</v>
      </c>
      <c r="C35" s="2" t="s">
        <v>1009</v>
      </c>
      <c r="D35" s="2">
        <v>2</v>
      </c>
      <c r="E35" s="30">
        <v>3.12</v>
      </c>
      <c r="F35" s="2" t="s">
        <v>1016</v>
      </c>
      <c r="G35" s="3">
        <v>45325</v>
      </c>
      <c r="H35" s="34">
        <v>6.24</v>
      </c>
    </row>
    <row r="36" spans="1:8" x14ac:dyDescent="0.3">
      <c r="A36" s="4" t="s">
        <v>41</v>
      </c>
      <c r="B36" s="2" t="s">
        <v>1210</v>
      </c>
      <c r="C36" s="2" t="s">
        <v>1009</v>
      </c>
      <c r="D36" s="2">
        <v>1</v>
      </c>
      <c r="E36" s="30">
        <v>4.62</v>
      </c>
      <c r="F36" s="2" t="s">
        <v>1014</v>
      </c>
      <c r="G36" s="3">
        <v>45326</v>
      </c>
      <c r="H36" s="34">
        <v>4.62</v>
      </c>
    </row>
    <row r="37" spans="1:8" x14ac:dyDescent="0.3">
      <c r="A37" s="4" t="s">
        <v>42</v>
      </c>
      <c r="B37" s="2" t="s">
        <v>1556</v>
      </c>
      <c r="C37" s="2" t="s">
        <v>1010</v>
      </c>
      <c r="D37" s="2">
        <v>1</v>
      </c>
      <c r="E37" s="30">
        <v>5.45</v>
      </c>
      <c r="F37" s="2" t="s">
        <v>1016</v>
      </c>
      <c r="G37" s="3">
        <v>45327</v>
      </c>
      <c r="H37" s="34">
        <v>5.45</v>
      </c>
    </row>
    <row r="38" spans="1:8" x14ac:dyDescent="0.3">
      <c r="A38" s="4" t="s">
        <v>43</v>
      </c>
      <c r="B38" s="2" t="s">
        <v>1491</v>
      </c>
      <c r="C38" s="2" t="s">
        <v>1008</v>
      </c>
      <c r="D38" s="2">
        <v>3</v>
      </c>
      <c r="E38" s="30">
        <v>5.51</v>
      </c>
      <c r="F38" s="2" t="s">
        <v>1013</v>
      </c>
      <c r="G38" s="3">
        <v>45328</v>
      </c>
      <c r="H38" s="34">
        <v>16.53</v>
      </c>
    </row>
    <row r="39" spans="1:8" x14ac:dyDescent="0.3">
      <c r="A39" s="4" t="s">
        <v>44</v>
      </c>
      <c r="B39" s="2" t="s">
        <v>1646</v>
      </c>
      <c r="C39" s="2" t="s">
        <v>1011</v>
      </c>
      <c r="D39" s="2">
        <v>2</v>
      </c>
      <c r="E39" s="30">
        <v>2.99</v>
      </c>
      <c r="F39" s="2" t="s">
        <v>1013</v>
      </c>
      <c r="G39" s="3">
        <v>45329</v>
      </c>
      <c r="H39" s="34">
        <v>5.98</v>
      </c>
    </row>
    <row r="40" spans="1:8" x14ac:dyDescent="0.3">
      <c r="A40" s="4" t="s">
        <v>45</v>
      </c>
      <c r="B40" s="2" t="s">
        <v>1288</v>
      </c>
      <c r="C40" s="2" t="s">
        <v>1010</v>
      </c>
      <c r="D40" s="2">
        <v>2</v>
      </c>
      <c r="E40" s="30">
        <v>4.3899999999999997</v>
      </c>
      <c r="F40" s="2" t="s">
        <v>1016</v>
      </c>
      <c r="G40" s="3">
        <v>45330</v>
      </c>
      <c r="H40" s="34">
        <v>8.7799999999999994</v>
      </c>
    </row>
    <row r="41" spans="1:8" x14ac:dyDescent="0.3">
      <c r="A41" s="4" t="s">
        <v>46</v>
      </c>
      <c r="B41" s="2" t="s">
        <v>1979</v>
      </c>
      <c r="C41" s="2" t="s">
        <v>1009</v>
      </c>
      <c r="D41" s="2">
        <v>4</v>
      </c>
      <c r="E41" s="30">
        <v>3.42</v>
      </c>
      <c r="F41" s="2" t="s">
        <v>1016</v>
      </c>
      <c r="G41" s="3">
        <v>45331</v>
      </c>
      <c r="H41" s="34">
        <v>13.68</v>
      </c>
    </row>
    <row r="42" spans="1:8" x14ac:dyDescent="0.3">
      <c r="A42" s="4" t="s">
        <v>47</v>
      </c>
      <c r="B42" s="2" t="s">
        <v>1284</v>
      </c>
      <c r="C42" s="2" t="s">
        <v>1010</v>
      </c>
      <c r="D42" s="2">
        <v>5</v>
      </c>
      <c r="E42" s="30">
        <v>5.6</v>
      </c>
      <c r="F42" s="2" t="s">
        <v>1013</v>
      </c>
      <c r="G42" s="3">
        <v>45332</v>
      </c>
      <c r="H42" s="34">
        <v>28</v>
      </c>
    </row>
    <row r="43" spans="1:8" x14ac:dyDescent="0.3">
      <c r="A43" s="4" t="s">
        <v>48</v>
      </c>
      <c r="B43" s="2" t="s">
        <v>1957</v>
      </c>
      <c r="C43" s="2" t="s">
        <v>1007</v>
      </c>
      <c r="D43" s="2">
        <v>5</v>
      </c>
      <c r="E43" s="30">
        <v>2.77</v>
      </c>
      <c r="F43" s="2" t="s">
        <v>1015</v>
      </c>
      <c r="G43" s="3">
        <v>45333</v>
      </c>
      <c r="H43" s="34">
        <v>13.85</v>
      </c>
    </row>
    <row r="44" spans="1:8" x14ac:dyDescent="0.3">
      <c r="A44" s="4" t="s">
        <v>49</v>
      </c>
      <c r="B44" s="2" t="s">
        <v>1451</v>
      </c>
      <c r="C44" s="2" t="s">
        <v>1010</v>
      </c>
      <c r="D44" s="2">
        <v>3</v>
      </c>
      <c r="E44" s="30">
        <v>2.76</v>
      </c>
      <c r="F44" s="2" t="s">
        <v>1016</v>
      </c>
      <c r="G44" s="3">
        <v>45334</v>
      </c>
      <c r="H44" s="34">
        <v>8.2799999999999994</v>
      </c>
    </row>
    <row r="45" spans="1:8" x14ac:dyDescent="0.3">
      <c r="A45" s="4" t="s">
        <v>50</v>
      </c>
      <c r="B45" s="2" t="s">
        <v>1265</v>
      </c>
      <c r="C45" s="2" t="s">
        <v>1012</v>
      </c>
      <c r="D45" s="2">
        <v>3</v>
      </c>
      <c r="E45" s="30">
        <v>2.57</v>
      </c>
      <c r="F45" s="2" t="s">
        <v>1013</v>
      </c>
      <c r="G45" s="3">
        <v>45335</v>
      </c>
      <c r="H45" s="34">
        <v>7.7099999999999991</v>
      </c>
    </row>
    <row r="46" spans="1:8" x14ac:dyDescent="0.3">
      <c r="A46" s="4" t="s">
        <v>51</v>
      </c>
      <c r="B46" s="2" t="s">
        <v>1260</v>
      </c>
      <c r="C46" s="2" t="s">
        <v>1012</v>
      </c>
      <c r="D46" s="2">
        <v>3</v>
      </c>
      <c r="E46" s="30">
        <v>4.28</v>
      </c>
      <c r="F46" s="2" t="s">
        <v>1016</v>
      </c>
      <c r="G46" s="3">
        <v>45336</v>
      </c>
      <c r="H46" s="34">
        <v>12.84</v>
      </c>
    </row>
    <row r="47" spans="1:8" x14ac:dyDescent="0.3">
      <c r="A47" s="4" t="s">
        <v>52</v>
      </c>
      <c r="B47" s="2" t="s">
        <v>1988</v>
      </c>
      <c r="C47" s="2" t="s">
        <v>1010</v>
      </c>
      <c r="D47" s="2">
        <v>2</v>
      </c>
      <c r="E47" s="30">
        <v>2.61</v>
      </c>
      <c r="F47" s="2" t="s">
        <v>1013</v>
      </c>
      <c r="G47" s="3">
        <v>45337</v>
      </c>
      <c r="H47" s="34">
        <v>5.22</v>
      </c>
    </row>
    <row r="48" spans="1:8" x14ac:dyDescent="0.3">
      <c r="A48" s="4" t="s">
        <v>53</v>
      </c>
      <c r="B48" s="2" t="s">
        <v>1219</v>
      </c>
      <c r="C48" s="2" t="s">
        <v>1009</v>
      </c>
      <c r="D48" s="2">
        <v>1</v>
      </c>
      <c r="E48" s="30">
        <v>4.54</v>
      </c>
      <c r="F48" s="2" t="s">
        <v>1015</v>
      </c>
      <c r="G48" s="3">
        <v>45338</v>
      </c>
      <c r="H48" s="34">
        <v>4.54</v>
      </c>
    </row>
    <row r="49" spans="1:8" x14ac:dyDescent="0.3">
      <c r="A49" s="4" t="s">
        <v>54</v>
      </c>
      <c r="B49" s="2" t="s">
        <v>1345</v>
      </c>
      <c r="C49" s="2" t="s">
        <v>1007</v>
      </c>
      <c r="D49" s="2">
        <v>1</v>
      </c>
      <c r="E49" s="30">
        <v>3.92</v>
      </c>
      <c r="F49" s="2" t="s">
        <v>1014</v>
      </c>
      <c r="G49" s="3">
        <v>45339</v>
      </c>
      <c r="H49" s="34">
        <v>3.92</v>
      </c>
    </row>
    <row r="50" spans="1:8" x14ac:dyDescent="0.3">
      <c r="A50" s="4" t="s">
        <v>55</v>
      </c>
      <c r="B50" s="2" t="s">
        <v>1338</v>
      </c>
      <c r="C50" s="2" t="s">
        <v>1009</v>
      </c>
      <c r="D50" s="2">
        <v>4</v>
      </c>
      <c r="E50" s="30">
        <v>4.57</v>
      </c>
      <c r="F50" s="2" t="s">
        <v>1016</v>
      </c>
      <c r="G50" s="3">
        <v>45340</v>
      </c>
      <c r="H50" s="34">
        <v>18.28</v>
      </c>
    </row>
    <row r="51" spans="1:8" x14ac:dyDescent="0.3">
      <c r="A51" s="4" t="s">
        <v>56</v>
      </c>
      <c r="B51" s="2" t="s">
        <v>1266</v>
      </c>
      <c r="C51" s="2" t="s">
        <v>1007</v>
      </c>
      <c r="D51" s="2">
        <v>5</v>
      </c>
      <c r="E51" s="30">
        <v>5.67</v>
      </c>
      <c r="F51" s="2" t="s">
        <v>1016</v>
      </c>
      <c r="G51" s="3">
        <v>45341</v>
      </c>
      <c r="H51" s="34">
        <v>28.35</v>
      </c>
    </row>
    <row r="52" spans="1:8" x14ac:dyDescent="0.3">
      <c r="A52" s="4" t="s">
        <v>57</v>
      </c>
      <c r="B52" s="2" t="s">
        <v>1110</v>
      </c>
      <c r="C52" s="2" t="s">
        <v>1012</v>
      </c>
      <c r="D52" s="2">
        <v>5</v>
      </c>
      <c r="E52" s="30">
        <v>4.43</v>
      </c>
      <c r="F52" s="2" t="s">
        <v>1014</v>
      </c>
      <c r="G52" s="3">
        <v>45342</v>
      </c>
      <c r="H52" s="34">
        <v>22.15</v>
      </c>
    </row>
    <row r="53" spans="1:8" x14ac:dyDescent="0.3">
      <c r="A53" s="4" t="s">
        <v>58</v>
      </c>
      <c r="B53" s="2" t="s">
        <v>1605</v>
      </c>
      <c r="C53" s="2" t="s">
        <v>1007</v>
      </c>
      <c r="D53" s="2">
        <v>4</v>
      </c>
      <c r="E53" s="30">
        <v>4.4000000000000004</v>
      </c>
      <c r="F53" s="2" t="s">
        <v>1014</v>
      </c>
      <c r="G53" s="3">
        <v>45343</v>
      </c>
      <c r="H53" s="34">
        <v>17.600000000000001</v>
      </c>
    </row>
    <row r="54" spans="1:8" x14ac:dyDescent="0.3">
      <c r="A54" s="4" t="s">
        <v>59</v>
      </c>
      <c r="B54" s="2" t="s">
        <v>1277</v>
      </c>
      <c r="C54" s="2" t="s">
        <v>1007</v>
      </c>
      <c r="D54" s="2">
        <v>2</v>
      </c>
      <c r="E54" s="30">
        <v>6</v>
      </c>
      <c r="F54" s="2" t="s">
        <v>1016</v>
      </c>
      <c r="G54" s="3">
        <v>45344</v>
      </c>
      <c r="H54" s="34">
        <v>12</v>
      </c>
    </row>
    <row r="55" spans="1:8" x14ac:dyDescent="0.3">
      <c r="A55" s="4" t="s">
        <v>60</v>
      </c>
      <c r="B55" s="2" t="s">
        <v>1733</v>
      </c>
      <c r="C55" s="2" t="s">
        <v>1009</v>
      </c>
      <c r="D55" s="2">
        <v>1</v>
      </c>
      <c r="E55" s="30">
        <v>4.1500000000000004</v>
      </c>
      <c r="F55" s="2" t="s">
        <v>1015</v>
      </c>
      <c r="G55" s="3">
        <v>45345</v>
      </c>
      <c r="H55" s="34">
        <v>4.1500000000000004</v>
      </c>
    </row>
    <row r="56" spans="1:8" x14ac:dyDescent="0.3">
      <c r="A56" s="4" t="s">
        <v>61</v>
      </c>
      <c r="B56" s="2" t="s">
        <v>1374</v>
      </c>
      <c r="C56" s="2" t="s">
        <v>1012</v>
      </c>
      <c r="D56" s="2">
        <v>3</v>
      </c>
      <c r="E56" s="30">
        <v>5.21</v>
      </c>
      <c r="F56" s="2" t="s">
        <v>1016</v>
      </c>
      <c r="G56" s="3">
        <v>45346</v>
      </c>
      <c r="H56" s="34">
        <v>15.63</v>
      </c>
    </row>
    <row r="57" spans="1:8" x14ac:dyDescent="0.3">
      <c r="A57" s="4" t="s">
        <v>62</v>
      </c>
      <c r="B57" s="2" t="s">
        <v>1708</v>
      </c>
      <c r="C57" s="2" t="s">
        <v>1007</v>
      </c>
      <c r="D57" s="2">
        <v>1</v>
      </c>
      <c r="E57" s="30">
        <v>3.78</v>
      </c>
      <c r="F57" s="2" t="s">
        <v>1014</v>
      </c>
      <c r="G57" s="3">
        <v>45347</v>
      </c>
      <c r="H57" s="34">
        <v>3.78</v>
      </c>
    </row>
    <row r="58" spans="1:8" x14ac:dyDescent="0.3">
      <c r="A58" s="4" t="s">
        <v>63</v>
      </c>
      <c r="B58" s="2" t="s">
        <v>1274</v>
      </c>
      <c r="C58" s="2" t="s">
        <v>1012</v>
      </c>
      <c r="D58" s="2">
        <v>4</v>
      </c>
      <c r="E58" s="30">
        <v>3.28</v>
      </c>
      <c r="F58" s="2" t="s">
        <v>1013</v>
      </c>
      <c r="G58" s="3">
        <v>45348</v>
      </c>
      <c r="H58" s="34">
        <v>13.12</v>
      </c>
    </row>
    <row r="59" spans="1:8" x14ac:dyDescent="0.3">
      <c r="A59" s="4" t="s">
        <v>64</v>
      </c>
      <c r="B59" s="2" t="s">
        <v>1362</v>
      </c>
      <c r="C59" s="2" t="s">
        <v>1008</v>
      </c>
      <c r="D59" s="2">
        <v>1</v>
      </c>
      <c r="E59" s="30">
        <v>5.2</v>
      </c>
      <c r="F59" s="2" t="s">
        <v>1015</v>
      </c>
      <c r="G59" s="3">
        <v>45349</v>
      </c>
      <c r="H59" s="34">
        <v>5.2</v>
      </c>
    </row>
    <row r="60" spans="1:8" x14ac:dyDescent="0.3">
      <c r="A60" s="4" t="s">
        <v>65</v>
      </c>
      <c r="B60" s="2" t="s">
        <v>1807</v>
      </c>
      <c r="C60" s="2" t="s">
        <v>1012</v>
      </c>
      <c r="D60" s="2">
        <v>3</v>
      </c>
      <c r="E60" s="30">
        <v>5.07</v>
      </c>
      <c r="F60" s="2" t="s">
        <v>1016</v>
      </c>
      <c r="G60" s="3">
        <v>45350</v>
      </c>
      <c r="H60" s="34">
        <v>15.21</v>
      </c>
    </row>
    <row r="61" spans="1:8" x14ac:dyDescent="0.3">
      <c r="A61" s="4" t="s">
        <v>66</v>
      </c>
      <c r="B61" s="2" t="s">
        <v>1085</v>
      </c>
      <c r="C61" s="2" t="s">
        <v>1008</v>
      </c>
      <c r="D61" s="2">
        <v>5</v>
      </c>
      <c r="E61" s="30">
        <v>3.52</v>
      </c>
      <c r="F61" s="2" t="s">
        <v>1016</v>
      </c>
      <c r="G61" s="3">
        <v>45351</v>
      </c>
      <c r="H61" s="34">
        <v>17.600000000000001</v>
      </c>
    </row>
    <row r="62" spans="1:8" x14ac:dyDescent="0.3">
      <c r="A62" s="4" t="s">
        <v>67</v>
      </c>
      <c r="B62" s="2" t="s">
        <v>1989</v>
      </c>
      <c r="C62" s="2" t="s">
        <v>1011</v>
      </c>
      <c r="D62" s="2">
        <v>4</v>
      </c>
      <c r="E62" s="30">
        <v>4.13</v>
      </c>
      <c r="F62" s="2" t="s">
        <v>1013</v>
      </c>
      <c r="G62" s="3">
        <v>45352</v>
      </c>
      <c r="H62" s="34">
        <v>16.52</v>
      </c>
    </row>
    <row r="63" spans="1:8" x14ac:dyDescent="0.3">
      <c r="A63" s="4" t="s">
        <v>68</v>
      </c>
      <c r="B63" s="2" t="s">
        <v>1527</v>
      </c>
      <c r="C63" s="2" t="s">
        <v>1008</v>
      </c>
      <c r="D63" s="2">
        <v>2</v>
      </c>
      <c r="E63" s="30">
        <v>4.29</v>
      </c>
      <c r="F63" s="2" t="s">
        <v>1013</v>
      </c>
      <c r="G63" s="3">
        <v>45353</v>
      </c>
      <c r="H63" s="34">
        <v>8.58</v>
      </c>
    </row>
    <row r="64" spans="1:8" x14ac:dyDescent="0.3">
      <c r="A64" s="4" t="s">
        <v>69</v>
      </c>
      <c r="B64" s="2" t="s">
        <v>1495</v>
      </c>
      <c r="C64" s="2" t="s">
        <v>1011</v>
      </c>
      <c r="D64" s="2">
        <v>1</v>
      </c>
      <c r="E64" s="30">
        <v>3.89</v>
      </c>
      <c r="F64" s="2" t="s">
        <v>1015</v>
      </c>
      <c r="G64" s="3">
        <v>45354</v>
      </c>
      <c r="H64" s="34">
        <v>3.89</v>
      </c>
    </row>
    <row r="65" spans="1:8" x14ac:dyDescent="0.3">
      <c r="A65" s="4" t="s">
        <v>70</v>
      </c>
      <c r="B65" s="2" t="s">
        <v>1273</v>
      </c>
      <c r="C65" s="2" t="s">
        <v>1008</v>
      </c>
      <c r="D65" s="2">
        <v>1</v>
      </c>
      <c r="E65" s="30">
        <v>4.26</v>
      </c>
      <c r="F65" s="2" t="s">
        <v>1015</v>
      </c>
      <c r="G65" s="3">
        <v>45355</v>
      </c>
      <c r="H65" s="34">
        <v>4.26</v>
      </c>
    </row>
    <row r="66" spans="1:8" x14ac:dyDescent="0.3">
      <c r="A66" s="4" t="s">
        <v>71</v>
      </c>
      <c r="B66" s="2" t="s">
        <v>1617</v>
      </c>
      <c r="C66" s="2" t="s">
        <v>1009</v>
      </c>
      <c r="D66" s="2">
        <v>2</v>
      </c>
      <c r="E66" s="30">
        <v>4.82</v>
      </c>
      <c r="F66" s="2" t="s">
        <v>1016</v>
      </c>
      <c r="G66" s="3">
        <v>45356</v>
      </c>
      <c r="H66" s="34">
        <v>9.64</v>
      </c>
    </row>
    <row r="67" spans="1:8" x14ac:dyDescent="0.3">
      <c r="A67" s="4" t="s">
        <v>72</v>
      </c>
      <c r="B67" s="2" t="s">
        <v>1644</v>
      </c>
      <c r="C67" s="2" t="s">
        <v>1011</v>
      </c>
      <c r="D67" s="2">
        <v>2</v>
      </c>
      <c r="E67" s="30">
        <v>5.47</v>
      </c>
      <c r="F67" s="2" t="s">
        <v>1016</v>
      </c>
      <c r="G67" s="3">
        <v>45357</v>
      </c>
      <c r="H67" s="34">
        <v>10.94</v>
      </c>
    </row>
    <row r="68" spans="1:8" x14ac:dyDescent="0.3">
      <c r="A68" s="4" t="s">
        <v>73</v>
      </c>
      <c r="B68" s="2" t="s">
        <v>1837</v>
      </c>
      <c r="C68" s="2" t="s">
        <v>1010</v>
      </c>
      <c r="D68" s="2">
        <v>3</v>
      </c>
      <c r="E68" s="30">
        <v>5.32</v>
      </c>
      <c r="F68" s="2" t="s">
        <v>1014</v>
      </c>
      <c r="G68" s="3">
        <v>45358</v>
      </c>
      <c r="H68" s="34">
        <v>15.96</v>
      </c>
    </row>
    <row r="69" spans="1:8" x14ac:dyDescent="0.3">
      <c r="A69" s="4" t="s">
        <v>74</v>
      </c>
      <c r="B69" s="2" t="s">
        <v>1284</v>
      </c>
      <c r="C69" s="2" t="s">
        <v>1010</v>
      </c>
      <c r="D69" s="2">
        <v>1</v>
      </c>
      <c r="E69" s="30">
        <v>4.6500000000000004</v>
      </c>
      <c r="F69" s="2" t="s">
        <v>1016</v>
      </c>
      <c r="G69" s="3">
        <v>45359</v>
      </c>
      <c r="H69" s="34">
        <v>4.6500000000000004</v>
      </c>
    </row>
    <row r="70" spans="1:8" x14ac:dyDescent="0.3">
      <c r="A70" s="4" t="s">
        <v>75</v>
      </c>
      <c r="B70" s="2" t="s">
        <v>1863</v>
      </c>
      <c r="C70" s="2" t="s">
        <v>1008</v>
      </c>
      <c r="D70" s="2">
        <v>4</v>
      </c>
      <c r="E70" s="30">
        <v>3.08</v>
      </c>
      <c r="F70" s="2" t="s">
        <v>1013</v>
      </c>
      <c r="G70" s="3">
        <v>45360</v>
      </c>
      <c r="H70" s="34">
        <v>12.32</v>
      </c>
    </row>
    <row r="71" spans="1:8" x14ac:dyDescent="0.3">
      <c r="A71" s="4" t="s">
        <v>76</v>
      </c>
      <c r="B71" s="2" t="s">
        <v>1476</v>
      </c>
      <c r="C71" s="2" t="s">
        <v>1010</v>
      </c>
      <c r="D71" s="2">
        <v>1</v>
      </c>
      <c r="E71" s="30">
        <v>4.3</v>
      </c>
      <c r="F71" s="2" t="s">
        <v>1015</v>
      </c>
      <c r="G71" s="3">
        <v>45361</v>
      </c>
      <c r="H71" s="34">
        <v>4.3</v>
      </c>
    </row>
    <row r="72" spans="1:8" x14ac:dyDescent="0.3">
      <c r="A72" s="4" t="s">
        <v>77</v>
      </c>
      <c r="B72" s="2" t="s">
        <v>1199</v>
      </c>
      <c r="C72" s="2" t="s">
        <v>1012</v>
      </c>
      <c r="D72" s="2">
        <v>3</v>
      </c>
      <c r="E72" s="30">
        <v>4.0599999999999996</v>
      </c>
      <c r="F72" s="2" t="s">
        <v>1016</v>
      </c>
      <c r="G72" s="3">
        <v>45362</v>
      </c>
      <c r="H72" s="34">
        <v>12.18</v>
      </c>
    </row>
    <row r="73" spans="1:8" x14ac:dyDescent="0.3">
      <c r="A73" s="4" t="s">
        <v>78</v>
      </c>
      <c r="B73" s="2" t="s">
        <v>1078</v>
      </c>
      <c r="C73" s="2" t="s">
        <v>1008</v>
      </c>
      <c r="D73" s="2">
        <v>4</v>
      </c>
      <c r="E73" s="30">
        <v>3.13</v>
      </c>
      <c r="F73" s="2" t="s">
        <v>1015</v>
      </c>
      <c r="G73" s="3">
        <v>45363</v>
      </c>
      <c r="H73" s="34">
        <v>12.52</v>
      </c>
    </row>
    <row r="74" spans="1:8" x14ac:dyDescent="0.3">
      <c r="A74" s="4" t="s">
        <v>79</v>
      </c>
      <c r="B74" s="2" t="s">
        <v>1650</v>
      </c>
      <c r="C74" s="2" t="s">
        <v>1008</v>
      </c>
      <c r="D74" s="2">
        <v>4</v>
      </c>
      <c r="E74" s="30">
        <v>5.82</v>
      </c>
      <c r="F74" s="2" t="s">
        <v>1016</v>
      </c>
      <c r="G74" s="3">
        <v>45364</v>
      </c>
      <c r="H74" s="34">
        <v>23.28</v>
      </c>
    </row>
    <row r="75" spans="1:8" x14ac:dyDescent="0.3">
      <c r="A75" s="4" t="s">
        <v>80</v>
      </c>
      <c r="B75" s="2" t="s">
        <v>1721</v>
      </c>
      <c r="C75" s="2" t="s">
        <v>1012</v>
      </c>
      <c r="D75" s="2">
        <v>4</v>
      </c>
      <c r="E75" s="30">
        <v>4.8099999999999996</v>
      </c>
      <c r="F75" s="2" t="s">
        <v>1013</v>
      </c>
      <c r="G75" s="3">
        <v>45365</v>
      </c>
      <c r="H75" s="34">
        <v>19.239999999999998</v>
      </c>
    </row>
    <row r="76" spans="1:8" x14ac:dyDescent="0.3">
      <c r="A76" s="4" t="s">
        <v>81</v>
      </c>
      <c r="B76" s="2" t="s">
        <v>1231</v>
      </c>
      <c r="C76" s="2" t="s">
        <v>1012</v>
      </c>
      <c r="D76" s="2">
        <v>3</v>
      </c>
      <c r="E76" s="30">
        <v>5.89</v>
      </c>
      <c r="F76" s="2" t="s">
        <v>1014</v>
      </c>
      <c r="G76" s="3">
        <v>45366</v>
      </c>
      <c r="H76" s="34">
        <v>17.670000000000002</v>
      </c>
    </row>
    <row r="77" spans="1:8" x14ac:dyDescent="0.3">
      <c r="A77" s="4" t="s">
        <v>82</v>
      </c>
      <c r="B77" s="2" t="s">
        <v>1711</v>
      </c>
      <c r="C77" s="2" t="s">
        <v>1010</v>
      </c>
      <c r="D77" s="2">
        <v>1</v>
      </c>
      <c r="E77" s="30">
        <v>5.08</v>
      </c>
      <c r="F77" s="2" t="s">
        <v>1014</v>
      </c>
      <c r="G77" s="3">
        <v>45367</v>
      </c>
      <c r="H77" s="34">
        <v>5.08</v>
      </c>
    </row>
    <row r="78" spans="1:8" x14ac:dyDescent="0.3">
      <c r="A78" s="4" t="s">
        <v>83</v>
      </c>
      <c r="B78" s="2" t="s">
        <v>1505</v>
      </c>
      <c r="C78" s="2" t="s">
        <v>1010</v>
      </c>
      <c r="D78" s="2">
        <v>5</v>
      </c>
      <c r="E78" s="30">
        <v>4.1900000000000004</v>
      </c>
      <c r="F78" s="2" t="s">
        <v>1015</v>
      </c>
      <c r="G78" s="3">
        <v>45368</v>
      </c>
      <c r="H78" s="34">
        <v>20.95</v>
      </c>
    </row>
    <row r="79" spans="1:8" x14ac:dyDescent="0.3">
      <c r="A79" s="4" t="s">
        <v>84</v>
      </c>
      <c r="B79" s="2" t="s">
        <v>1337</v>
      </c>
      <c r="C79" s="2" t="s">
        <v>1007</v>
      </c>
      <c r="D79" s="2">
        <v>4</v>
      </c>
      <c r="E79" s="30">
        <v>3.76</v>
      </c>
      <c r="F79" s="2" t="s">
        <v>1013</v>
      </c>
      <c r="G79" s="3">
        <v>45369</v>
      </c>
      <c r="H79" s="34">
        <v>15.04</v>
      </c>
    </row>
    <row r="80" spans="1:8" x14ac:dyDescent="0.3">
      <c r="A80" s="4" t="s">
        <v>85</v>
      </c>
      <c r="B80" s="2" t="s">
        <v>1024</v>
      </c>
      <c r="C80" s="2" t="s">
        <v>1012</v>
      </c>
      <c r="D80" s="2">
        <v>2</v>
      </c>
      <c r="E80" s="30">
        <v>3.27</v>
      </c>
      <c r="F80" s="2" t="s">
        <v>1013</v>
      </c>
      <c r="G80" s="3">
        <v>45370</v>
      </c>
      <c r="H80" s="34">
        <v>6.54</v>
      </c>
    </row>
    <row r="81" spans="1:8" x14ac:dyDescent="0.3">
      <c r="A81" s="4" t="s">
        <v>86</v>
      </c>
      <c r="B81" s="2" t="s">
        <v>1782</v>
      </c>
      <c r="C81" s="2" t="s">
        <v>1011</v>
      </c>
      <c r="D81" s="2">
        <v>3</v>
      </c>
      <c r="E81" s="30">
        <v>4.21</v>
      </c>
      <c r="F81" s="2" t="s">
        <v>1013</v>
      </c>
      <c r="G81" s="3">
        <v>45371</v>
      </c>
      <c r="H81" s="34">
        <v>12.63</v>
      </c>
    </row>
    <row r="82" spans="1:8" x14ac:dyDescent="0.3">
      <c r="A82" s="4" t="s">
        <v>87</v>
      </c>
      <c r="B82" s="2" t="s">
        <v>1805</v>
      </c>
      <c r="C82" s="2" t="s">
        <v>1008</v>
      </c>
      <c r="D82" s="2">
        <v>4</v>
      </c>
      <c r="E82" s="30">
        <v>2.72</v>
      </c>
      <c r="F82" s="2" t="s">
        <v>1016</v>
      </c>
      <c r="G82" s="3">
        <v>45372</v>
      </c>
      <c r="H82" s="34">
        <v>10.88</v>
      </c>
    </row>
    <row r="83" spans="1:8" x14ac:dyDescent="0.3">
      <c r="A83" s="4" t="s">
        <v>88</v>
      </c>
      <c r="B83" s="2" t="s">
        <v>1538</v>
      </c>
      <c r="C83" s="2" t="s">
        <v>1010</v>
      </c>
      <c r="D83" s="2">
        <v>3</v>
      </c>
      <c r="E83" s="30">
        <v>3.79</v>
      </c>
      <c r="F83" s="2" t="s">
        <v>1014</v>
      </c>
      <c r="G83" s="3">
        <v>45373</v>
      </c>
      <c r="H83" s="34">
        <v>11.37</v>
      </c>
    </row>
    <row r="84" spans="1:8" x14ac:dyDescent="0.3">
      <c r="A84" s="4" t="s">
        <v>89</v>
      </c>
      <c r="B84" s="2" t="s">
        <v>1950</v>
      </c>
      <c r="C84" s="2" t="s">
        <v>1011</v>
      </c>
      <c r="D84" s="2">
        <v>2</v>
      </c>
      <c r="E84" s="30">
        <v>2.65</v>
      </c>
      <c r="F84" s="2" t="s">
        <v>1013</v>
      </c>
      <c r="G84" s="3">
        <v>45374</v>
      </c>
      <c r="H84" s="34">
        <v>5.3</v>
      </c>
    </row>
    <row r="85" spans="1:8" x14ac:dyDescent="0.3">
      <c r="A85" s="4" t="s">
        <v>90</v>
      </c>
      <c r="B85" s="2" t="s">
        <v>1470</v>
      </c>
      <c r="C85" s="2" t="s">
        <v>1010</v>
      </c>
      <c r="D85" s="2">
        <v>4</v>
      </c>
      <c r="E85" s="30">
        <v>3.22</v>
      </c>
      <c r="F85" s="2" t="s">
        <v>1016</v>
      </c>
      <c r="G85" s="3">
        <v>45375</v>
      </c>
      <c r="H85" s="34">
        <v>12.88</v>
      </c>
    </row>
    <row r="86" spans="1:8" x14ac:dyDescent="0.3">
      <c r="A86" s="4" t="s">
        <v>91</v>
      </c>
      <c r="B86" s="2" t="s">
        <v>1740</v>
      </c>
      <c r="C86" s="2" t="s">
        <v>1010</v>
      </c>
      <c r="D86" s="2">
        <v>1</v>
      </c>
      <c r="E86" s="30">
        <v>5.68</v>
      </c>
      <c r="F86" s="2" t="s">
        <v>1015</v>
      </c>
      <c r="G86" s="3">
        <v>45376</v>
      </c>
      <c r="H86" s="34">
        <v>5.68</v>
      </c>
    </row>
    <row r="87" spans="1:8" x14ac:dyDescent="0.3">
      <c r="A87" s="4" t="s">
        <v>92</v>
      </c>
      <c r="B87" s="2" t="s">
        <v>1563</v>
      </c>
      <c r="C87" s="2" t="s">
        <v>1007</v>
      </c>
      <c r="D87" s="2">
        <v>3</v>
      </c>
      <c r="E87" s="30">
        <v>3.76</v>
      </c>
      <c r="F87" s="2" t="s">
        <v>1016</v>
      </c>
      <c r="G87" s="3">
        <v>45377</v>
      </c>
      <c r="H87" s="34">
        <v>11.28</v>
      </c>
    </row>
    <row r="88" spans="1:8" x14ac:dyDescent="0.3">
      <c r="A88" s="4" t="s">
        <v>93</v>
      </c>
      <c r="B88" s="2" t="s">
        <v>1834</v>
      </c>
      <c r="C88" s="2" t="s">
        <v>1012</v>
      </c>
      <c r="D88" s="2">
        <v>4</v>
      </c>
      <c r="E88" s="30">
        <v>4.1399999999999997</v>
      </c>
      <c r="F88" s="2" t="s">
        <v>1016</v>
      </c>
      <c r="G88" s="3">
        <v>45378</v>
      </c>
      <c r="H88" s="34">
        <v>16.559999999999999</v>
      </c>
    </row>
    <row r="89" spans="1:8" x14ac:dyDescent="0.3">
      <c r="A89" s="4" t="s">
        <v>94</v>
      </c>
      <c r="B89" s="2" t="s">
        <v>1273</v>
      </c>
      <c r="C89" s="2" t="s">
        <v>1008</v>
      </c>
      <c r="D89" s="2">
        <v>4</v>
      </c>
      <c r="E89" s="30">
        <v>4.09</v>
      </c>
      <c r="F89" s="2" t="s">
        <v>1013</v>
      </c>
      <c r="G89" s="3">
        <v>45379</v>
      </c>
      <c r="H89" s="34">
        <v>16.36</v>
      </c>
    </row>
    <row r="90" spans="1:8" x14ac:dyDescent="0.3">
      <c r="A90" s="4" t="s">
        <v>95</v>
      </c>
      <c r="B90" s="2" t="s">
        <v>1912</v>
      </c>
      <c r="C90" s="2" t="s">
        <v>1008</v>
      </c>
      <c r="D90" s="2">
        <v>3</v>
      </c>
      <c r="E90" s="30">
        <v>2.66</v>
      </c>
      <c r="F90" s="2" t="s">
        <v>1015</v>
      </c>
      <c r="G90" s="3">
        <v>45380</v>
      </c>
      <c r="H90" s="34">
        <v>7.98</v>
      </c>
    </row>
    <row r="91" spans="1:8" x14ac:dyDescent="0.3">
      <c r="A91" s="4" t="s">
        <v>96</v>
      </c>
      <c r="B91" s="2" t="s">
        <v>1734</v>
      </c>
      <c r="C91" s="2" t="s">
        <v>1009</v>
      </c>
      <c r="D91" s="2">
        <v>2</v>
      </c>
      <c r="E91" s="30">
        <v>5.93</v>
      </c>
      <c r="F91" s="2" t="s">
        <v>1014</v>
      </c>
      <c r="G91" s="3">
        <v>45381</v>
      </c>
      <c r="H91" s="34">
        <v>11.86</v>
      </c>
    </row>
    <row r="92" spans="1:8" x14ac:dyDescent="0.3">
      <c r="A92" s="4" t="s">
        <v>97</v>
      </c>
      <c r="B92" s="2" t="s">
        <v>1499</v>
      </c>
      <c r="C92" s="2" t="s">
        <v>1012</v>
      </c>
      <c r="D92" s="2">
        <v>3</v>
      </c>
      <c r="E92" s="30">
        <v>3.63</v>
      </c>
      <c r="F92" s="2" t="s">
        <v>1015</v>
      </c>
      <c r="G92" s="3">
        <v>45382</v>
      </c>
      <c r="H92" s="34">
        <v>10.89</v>
      </c>
    </row>
    <row r="93" spans="1:8" x14ac:dyDescent="0.3">
      <c r="A93" s="4" t="s">
        <v>98</v>
      </c>
      <c r="B93" s="2" t="s">
        <v>1259</v>
      </c>
      <c r="C93" s="2" t="s">
        <v>1007</v>
      </c>
      <c r="D93" s="2">
        <v>5</v>
      </c>
      <c r="E93" s="30">
        <v>4.96</v>
      </c>
      <c r="F93" s="2" t="s">
        <v>1015</v>
      </c>
      <c r="G93" s="3">
        <v>45383</v>
      </c>
      <c r="H93" s="34">
        <v>24.8</v>
      </c>
    </row>
    <row r="94" spans="1:8" x14ac:dyDescent="0.3">
      <c r="A94" s="4" t="s">
        <v>99</v>
      </c>
      <c r="B94" s="2" t="s">
        <v>1696</v>
      </c>
      <c r="C94" s="2" t="s">
        <v>1011</v>
      </c>
      <c r="D94" s="2">
        <v>1</v>
      </c>
      <c r="E94" s="30">
        <v>4.32</v>
      </c>
      <c r="F94" s="2" t="s">
        <v>1015</v>
      </c>
      <c r="G94" s="3">
        <v>45384</v>
      </c>
      <c r="H94" s="34">
        <v>4.32</v>
      </c>
    </row>
    <row r="95" spans="1:8" x14ac:dyDescent="0.3">
      <c r="A95" s="4" t="s">
        <v>100</v>
      </c>
      <c r="B95" s="2" t="s">
        <v>1100</v>
      </c>
      <c r="C95" s="2" t="s">
        <v>1007</v>
      </c>
      <c r="D95" s="2">
        <v>2</v>
      </c>
      <c r="E95" s="30">
        <v>5.4</v>
      </c>
      <c r="F95" s="2" t="s">
        <v>1015</v>
      </c>
      <c r="G95" s="3">
        <v>45385</v>
      </c>
      <c r="H95" s="34">
        <v>10.8</v>
      </c>
    </row>
    <row r="96" spans="1:8" x14ac:dyDescent="0.3">
      <c r="A96" s="4" t="s">
        <v>101</v>
      </c>
      <c r="B96" s="2" t="s">
        <v>1160</v>
      </c>
      <c r="C96" s="2" t="s">
        <v>1011</v>
      </c>
      <c r="D96" s="2">
        <v>1</v>
      </c>
      <c r="E96" s="30">
        <v>5.42</v>
      </c>
      <c r="F96" s="2" t="s">
        <v>1013</v>
      </c>
      <c r="G96" s="3">
        <v>45386</v>
      </c>
      <c r="H96" s="34">
        <v>5.42</v>
      </c>
    </row>
    <row r="97" spans="1:8" x14ac:dyDescent="0.3">
      <c r="A97" s="4" t="s">
        <v>102</v>
      </c>
      <c r="B97" s="2" t="s">
        <v>1896</v>
      </c>
      <c r="C97" s="2" t="s">
        <v>1008</v>
      </c>
      <c r="D97" s="2">
        <v>1</v>
      </c>
      <c r="E97" s="30">
        <v>3.42</v>
      </c>
      <c r="F97" s="2" t="s">
        <v>1016</v>
      </c>
      <c r="G97" s="3">
        <v>45387</v>
      </c>
      <c r="H97" s="34">
        <v>3.42</v>
      </c>
    </row>
    <row r="98" spans="1:8" x14ac:dyDescent="0.3">
      <c r="A98" s="4" t="s">
        <v>103</v>
      </c>
      <c r="B98" s="2" t="s">
        <v>1184</v>
      </c>
      <c r="C98" s="2" t="s">
        <v>1009</v>
      </c>
      <c r="D98" s="2">
        <v>3</v>
      </c>
      <c r="E98" s="30">
        <v>4.41</v>
      </c>
      <c r="F98" s="2" t="s">
        <v>1014</v>
      </c>
      <c r="G98" s="3">
        <v>45388</v>
      </c>
      <c r="H98" s="34">
        <v>13.23</v>
      </c>
    </row>
    <row r="99" spans="1:8" x14ac:dyDescent="0.3">
      <c r="A99" s="4" t="s">
        <v>104</v>
      </c>
      <c r="B99" s="2" t="s">
        <v>1513</v>
      </c>
      <c r="C99" s="2" t="s">
        <v>1009</v>
      </c>
      <c r="D99" s="2">
        <v>5</v>
      </c>
      <c r="E99" s="30">
        <v>3.11</v>
      </c>
      <c r="F99" s="2" t="s">
        <v>1014</v>
      </c>
      <c r="G99" s="3">
        <v>45389</v>
      </c>
      <c r="H99" s="34">
        <v>15.55</v>
      </c>
    </row>
    <row r="100" spans="1:8" x14ac:dyDescent="0.3">
      <c r="A100" s="4" t="s">
        <v>105</v>
      </c>
      <c r="B100" s="2" t="s">
        <v>1078</v>
      </c>
      <c r="C100" s="2" t="s">
        <v>1008</v>
      </c>
      <c r="D100" s="2">
        <v>4</v>
      </c>
      <c r="E100" s="30">
        <v>4.79</v>
      </c>
      <c r="F100" s="2" t="s">
        <v>1016</v>
      </c>
      <c r="G100" s="3">
        <v>45390</v>
      </c>
      <c r="H100" s="34">
        <v>19.16</v>
      </c>
    </row>
    <row r="101" spans="1:8" x14ac:dyDescent="0.3">
      <c r="A101" s="4" t="s">
        <v>106</v>
      </c>
      <c r="B101" s="2" t="s">
        <v>1627</v>
      </c>
      <c r="C101" s="2" t="s">
        <v>1010</v>
      </c>
      <c r="D101" s="2">
        <v>5</v>
      </c>
      <c r="E101" s="30">
        <v>3.78</v>
      </c>
      <c r="F101" s="2" t="s">
        <v>1014</v>
      </c>
      <c r="G101" s="3">
        <v>45391</v>
      </c>
      <c r="H101" s="34">
        <v>18.899999999999999</v>
      </c>
    </row>
    <row r="102" spans="1:8" x14ac:dyDescent="0.3">
      <c r="A102" s="4" t="s">
        <v>107</v>
      </c>
      <c r="B102" s="2" t="s">
        <v>1435</v>
      </c>
      <c r="C102" s="2" t="s">
        <v>1007</v>
      </c>
      <c r="D102" s="2">
        <v>2</v>
      </c>
      <c r="E102" s="30">
        <v>4.79</v>
      </c>
      <c r="F102" s="2" t="s">
        <v>1015</v>
      </c>
      <c r="G102" s="3">
        <v>45392</v>
      </c>
      <c r="H102" s="34">
        <v>9.58</v>
      </c>
    </row>
    <row r="103" spans="1:8" x14ac:dyDescent="0.3">
      <c r="A103" s="4" t="s">
        <v>108</v>
      </c>
      <c r="B103" s="2" t="s">
        <v>1735</v>
      </c>
      <c r="C103" s="2" t="s">
        <v>1009</v>
      </c>
      <c r="D103" s="2">
        <v>5</v>
      </c>
      <c r="E103" s="30">
        <v>5.42</v>
      </c>
      <c r="F103" s="2" t="s">
        <v>1013</v>
      </c>
      <c r="G103" s="3">
        <v>45393</v>
      </c>
      <c r="H103" s="34">
        <v>27.1</v>
      </c>
    </row>
    <row r="104" spans="1:8" x14ac:dyDescent="0.3">
      <c r="A104" s="4" t="s">
        <v>109</v>
      </c>
      <c r="B104" s="2" t="s">
        <v>1525</v>
      </c>
      <c r="C104" s="2" t="s">
        <v>1012</v>
      </c>
      <c r="D104" s="2">
        <v>1</v>
      </c>
      <c r="E104" s="30">
        <v>4.3099999999999996</v>
      </c>
      <c r="F104" s="2" t="s">
        <v>1015</v>
      </c>
      <c r="G104" s="3">
        <v>45394</v>
      </c>
      <c r="H104" s="34">
        <v>4.3099999999999996</v>
      </c>
    </row>
    <row r="105" spans="1:8" x14ac:dyDescent="0.3">
      <c r="A105" s="4" t="s">
        <v>110</v>
      </c>
      <c r="B105" s="2" t="s">
        <v>1159</v>
      </c>
      <c r="C105" s="2" t="s">
        <v>1010</v>
      </c>
      <c r="D105" s="2">
        <v>4</v>
      </c>
      <c r="E105" s="30">
        <v>3.82</v>
      </c>
      <c r="F105" s="2" t="s">
        <v>1015</v>
      </c>
      <c r="G105" s="3">
        <v>45395</v>
      </c>
      <c r="H105" s="34">
        <v>15.28</v>
      </c>
    </row>
    <row r="106" spans="1:8" x14ac:dyDescent="0.3">
      <c r="A106" s="4" t="s">
        <v>111</v>
      </c>
      <c r="B106" s="2" t="s">
        <v>1461</v>
      </c>
      <c r="C106" s="2" t="s">
        <v>1011</v>
      </c>
      <c r="D106" s="2">
        <v>5</v>
      </c>
      <c r="E106" s="30">
        <v>5.68</v>
      </c>
      <c r="F106" s="2" t="s">
        <v>1013</v>
      </c>
      <c r="G106" s="3">
        <v>45396</v>
      </c>
      <c r="H106" s="34">
        <v>28.4</v>
      </c>
    </row>
    <row r="107" spans="1:8" x14ac:dyDescent="0.3">
      <c r="A107" s="4" t="s">
        <v>112</v>
      </c>
      <c r="B107" s="2" t="s">
        <v>1126</v>
      </c>
      <c r="C107" s="2" t="s">
        <v>1012</v>
      </c>
      <c r="D107" s="2">
        <v>4</v>
      </c>
      <c r="E107" s="30">
        <v>4.3099999999999996</v>
      </c>
      <c r="F107" s="2" t="s">
        <v>1014</v>
      </c>
      <c r="G107" s="3">
        <v>45397</v>
      </c>
      <c r="H107" s="34">
        <v>17.239999999999998</v>
      </c>
    </row>
    <row r="108" spans="1:8" x14ac:dyDescent="0.3">
      <c r="A108" s="4" t="s">
        <v>113</v>
      </c>
      <c r="B108" s="2" t="s">
        <v>1954</v>
      </c>
      <c r="C108" s="2" t="s">
        <v>1009</v>
      </c>
      <c r="D108" s="2">
        <v>5</v>
      </c>
      <c r="E108" s="30">
        <v>3.74</v>
      </c>
      <c r="F108" s="2" t="s">
        <v>1013</v>
      </c>
      <c r="G108" s="3">
        <v>45398</v>
      </c>
      <c r="H108" s="34">
        <v>18.7</v>
      </c>
    </row>
    <row r="109" spans="1:8" x14ac:dyDescent="0.3">
      <c r="A109" s="4" t="s">
        <v>114</v>
      </c>
      <c r="B109" s="2" t="s">
        <v>1937</v>
      </c>
      <c r="C109" s="2" t="s">
        <v>1011</v>
      </c>
      <c r="D109" s="2">
        <v>4</v>
      </c>
      <c r="E109" s="30">
        <v>5.54</v>
      </c>
      <c r="F109" s="2" t="s">
        <v>1016</v>
      </c>
      <c r="G109" s="3">
        <v>45399</v>
      </c>
      <c r="H109" s="34">
        <v>22.16</v>
      </c>
    </row>
    <row r="110" spans="1:8" x14ac:dyDescent="0.3">
      <c r="A110" s="4" t="s">
        <v>115</v>
      </c>
      <c r="B110" s="2" t="s">
        <v>1328</v>
      </c>
      <c r="C110" s="2" t="s">
        <v>1010</v>
      </c>
      <c r="D110" s="2">
        <v>5</v>
      </c>
      <c r="E110" s="30">
        <v>4.2</v>
      </c>
      <c r="F110" s="2" t="s">
        <v>1016</v>
      </c>
      <c r="G110" s="3">
        <v>45400</v>
      </c>
      <c r="H110" s="34">
        <v>21</v>
      </c>
    </row>
    <row r="111" spans="1:8" x14ac:dyDescent="0.3">
      <c r="A111" s="4" t="s">
        <v>116</v>
      </c>
      <c r="B111" s="2" t="s">
        <v>1835</v>
      </c>
      <c r="C111" s="2" t="s">
        <v>1011</v>
      </c>
      <c r="D111" s="2">
        <v>2</v>
      </c>
      <c r="E111" s="30">
        <v>4.1900000000000004</v>
      </c>
      <c r="F111" s="2" t="s">
        <v>1016</v>
      </c>
      <c r="G111" s="3">
        <v>45401</v>
      </c>
      <c r="H111" s="34">
        <v>8.3800000000000008</v>
      </c>
    </row>
    <row r="112" spans="1:8" x14ac:dyDescent="0.3">
      <c r="A112" s="4" t="s">
        <v>117</v>
      </c>
      <c r="B112" s="2" t="s">
        <v>1826</v>
      </c>
      <c r="C112" s="2" t="s">
        <v>1010</v>
      </c>
      <c r="D112" s="2">
        <v>4</v>
      </c>
      <c r="E112" s="30">
        <v>4.6100000000000003</v>
      </c>
      <c r="F112" s="2" t="s">
        <v>1013</v>
      </c>
      <c r="G112" s="3">
        <v>45402</v>
      </c>
      <c r="H112" s="34">
        <v>18.440000000000001</v>
      </c>
    </row>
    <row r="113" spans="1:8" x14ac:dyDescent="0.3">
      <c r="A113" s="4" t="s">
        <v>118</v>
      </c>
      <c r="B113" s="2" t="s">
        <v>1307</v>
      </c>
      <c r="C113" s="2" t="s">
        <v>1011</v>
      </c>
      <c r="D113" s="2">
        <v>3</v>
      </c>
      <c r="E113" s="30">
        <v>4.26</v>
      </c>
      <c r="F113" s="2" t="s">
        <v>1016</v>
      </c>
      <c r="G113" s="3">
        <v>45403</v>
      </c>
      <c r="H113" s="34">
        <v>12.78</v>
      </c>
    </row>
    <row r="114" spans="1:8" x14ac:dyDescent="0.3">
      <c r="A114" s="4" t="s">
        <v>119</v>
      </c>
      <c r="B114" s="2" t="s">
        <v>1510</v>
      </c>
      <c r="C114" s="2" t="s">
        <v>1007</v>
      </c>
      <c r="D114" s="2">
        <v>1</v>
      </c>
      <c r="E114" s="30">
        <v>2.99</v>
      </c>
      <c r="F114" s="2" t="s">
        <v>1015</v>
      </c>
      <c r="G114" s="3">
        <v>45404</v>
      </c>
      <c r="H114" s="34">
        <v>2.99</v>
      </c>
    </row>
    <row r="115" spans="1:8" x14ac:dyDescent="0.3">
      <c r="A115" s="4" t="s">
        <v>120</v>
      </c>
      <c r="B115" s="2" t="s">
        <v>1295</v>
      </c>
      <c r="C115" s="2" t="s">
        <v>1009</v>
      </c>
      <c r="D115" s="2">
        <v>4</v>
      </c>
      <c r="E115" s="30">
        <v>3.08</v>
      </c>
      <c r="F115" s="2" t="s">
        <v>1015</v>
      </c>
      <c r="G115" s="3">
        <v>45405</v>
      </c>
      <c r="H115" s="34">
        <v>12.32</v>
      </c>
    </row>
    <row r="116" spans="1:8" x14ac:dyDescent="0.3">
      <c r="A116" s="4" t="s">
        <v>121</v>
      </c>
      <c r="B116" s="2" t="s">
        <v>1045</v>
      </c>
      <c r="C116" s="2" t="s">
        <v>1009</v>
      </c>
      <c r="D116" s="2">
        <v>1</v>
      </c>
      <c r="E116" s="30">
        <v>2.77</v>
      </c>
      <c r="F116" s="2" t="s">
        <v>1016</v>
      </c>
      <c r="G116" s="3">
        <v>45406</v>
      </c>
      <c r="H116" s="34">
        <v>2.77</v>
      </c>
    </row>
    <row r="117" spans="1:8" x14ac:dyDescent="0.3">
      <c r="A117" s="4" t="s">
        <v>122</v>
      </c>
      <c r="B117" s="2" t="s">
        <v>1145</v>
      </c>
      <c r="C117" s="2" t="s">
        <v>1010</v>
      </c>
      <c r="D117" s="2">
        <v>5</v>
      </c>
      <c r="E117" s="30">
        <v>4.75</v>
      </c>
      <c r="F117" s="2" t="s">
        <v>1016</v>
      </c>
      <c r="G117" s="3">
        <v>45407</v>
      </c>
      <c r="H117" s="34">
        <v>23.75</v>
      </c>
    </row>
    <row r="118" spans="1:8" x14ac:dyDescent="0.3">
      <c r="A118" s="4" t="s">
        <v>123</v>
      </c>
      <c r="B118" s="2" t="s">
        <v>1774</v>
      </c>
      <c r="C118" s="2" t="s">
        <v>1011</v>
      </c>
      <c r="D118" s="2">
        <v>5</v>
      </c>
      <c r="E118" s="30">
        <v>3.24</v>
      </c>
      <c r="F118" s="2" t="s">
        <v>1016</v>
      </c>
      <c r="G118" s="3">
        <v>45408</v>
      </c>
      <c r="H118" s="34">
        <v>16.2</v>
      </c>
    </row>
    <row r="119" spans="1:8" x14ac:dyDescent="0.3">
      <c r="A119" s="4" t="s">
        <v>124</v>
      </c>
      <c r="B119" s="2" t="s">
        <v>1695</v>
      </c>
      <c r="C119" s="2" t="s">
        <v>1008</v>
      </c>
      <c r="D119" s="2">
        <v>5</v>
      </c>
      <c r="E119" s="30">
        <v>3.15</v>
      </c>
      <c r="F119" s="2" t="s">
        <v>1016</v>
      </c>
      <c r="G119" s="3">
        <v>45409</v>
      </c>
      <c r="H119" s="34">
        <v>15.75</v>
      </c>
    </row>
    <row r="120" spans="1:8" x14ac:dyDescent="0.3">
      <c r="A120" s="4" t="s">
        <v>125</v>
      </c>
      <c r="B120" s="2" t="s">
        <v>2008</v>
      </c>
      <c r="C120" s="2" t="s">
        <v>1012</v>
      </c>
      <c r="D120" s="2">
        <v>5</v>
      </c>
      <c r="E120" s="30">
        <v>3.77</v>
      </c>
      <c r="F120" s="2" t="s">
        <v>1013</v>
      </c>
      <c r="G120" s="3">
        <v>45410</v>
      </c>
      <c r="H120" s="34">
        <v>18.850000000000001</v>
      </c>
    </row>
    <row r="121" spans="1:8" x14ac:dyDescent="0.3">
      <c r="A121" s="4" t="s">
        <v>126</v>
      </c>
      <c r="B121" s="2" t="s">
        <v>2003</v>
      </c>
      <c r="C121" s="2" t="s">
        <v>1012</v>
      </c>
      <c r="D121" s="2">
        <v>5</v>
      </c>
      <c r="E121" s="30">
        <v>5.01</v>
      </c>
      <c r="F121" s="2" t="s">
        <v>1013</v>
      </c>
      <c r="G121" s="3">
        <v>45411</v>
      </c>
      <c r="H121" s="34">
        <v>25.05</v>
      </c>
    </row>
    <row r="122" spans="1:8" x14ac:dyDescent="0.3">
      <c r="A122" s="4" t="s">
        <v>127</v>
      </c>
      <c r="B122" s="2" t="s">
        <v>1162</v>
      </c>
      <c r="C122" s="2" t="s">
        <v>1009</v>
      </c>
      <c r="D122" s="2">
        <v>2</v>
      </c>
      <c r="E122" s="30">
        <v>2.91</v>
      </c>
      <c r="F122" s="2" t="s">
        <v>1015</v>
      </c>
      <c r="G122" s="3">
        <v>45412</v>
      </c>
      <c r="H122" s="34">
        <v>5.82</v>
      </c>
    </row>
    <row r="123" spans="1:8" x14ac:dyDescent="0.3">
      <c r="A123" s="4" t="s">
        <v>128</v>
      </c>
      <c r="B123" s="2" t="s">
        <v>1731</v>
      </c>
      <c r="C123" s="2" t="s">
        <v>1011</v>
      </c>
      <c r="D123" s="2">
        <v>1</v>
      </c>
      <c r="E123" s="30">
        <v>3.31</v>
      </c>
      <c r="F123" s="2" t="s">
        <v>1014</v>
      </c>
      <c r="G123" s="3">
        <v>45413</v>
      </c>
      <c r="H123" s="34">
        <v>3.31</v>
      </c>
    </row>
    <row r="124" spans="1:8" x14ac:dyDescent="0.3">
      <c r="A124" s="4" t="s">
        <v>129</v>
      </c>
      <c r="B124" s="2" t="s">
        <v>1555</v>
      </c>
      <c r="C124" s="2" t="s">
        <v>1011</v>
      </c>
      <c r="D124" s="2">
        <v>4</v>
      </c>
      <c r="E124" s="30">
        <v>5.34</v>
      </c>
      <c r="F124" s="2" t="s">
        <v>1015</v>
      </c>
      <c r="G124" s="3">
        <v>45414</v>
      </c>
      <c r="H124" s="34">
        <v>21.36</v>
      </c>
    </row>
    <row r="125" spans="1:8" x14ac:dyDescent="0.3">
      <c r="A125" s="4" t="s">
        <v>130</v>
      </c>
      <c r="B125" s="2" t="s">
        <v>1408</v>
      </c>
      <c r="C125" s="2" t="s">
        <v>1007</v>
      </c>
      <c r="D125" s="2">
        <v>2</v>
      </c>
      <c r="E125" s="30">
        <v>5.0199999999999996</v>
      </c>
      <c r="F125" s="2" t="s">
        <v>1013</v>
      </c>
      <c r="G125" s="3">
        <v>45415</v>
      </c>
      <c r="H125" s="34">
        <v>10.039999999999999</v>
      </c>
    </row>
    <row r="126" spans="1:8" x14ac:dyDescent="0.3">
      <c r="A126" s="4" t="s">
        <v>131</v>
      </c>
      <c r="B126" s="2" t="s">
        <v>1705</v>
      </c>
      <c r="C126" s="2" t="s">
        <v>1012</v>
      </c>
      <c r="D126" s="2">
        <v>2</v>
      </c>
      <c r="E126" s="30">
        <v>4.1900000000000004</v>
      </c>
      <c r="F126" s="2" t="s">
        <v>1015</v>
      </c>
      <c r="G126" s="3">
        <v>45416</v>
      </c>
      <c r="H126" s="34">
        <v>8.3800000000000008</v>
      </c>
    </row>
    <row r="127" spans="1:8" x14ac:dyDescent="0.3">
      <c r="A127" s="4" t="s">
        <v>132</v>
      </c>
      <c r="B127" s="2" t="s">
        <v>1527</v>
      </c>
      <c r="C127" s="2" t="s">
        <v>1008</v>
      </c>
      <c r="D127" s="2">
        <v>2</v>
      </c>
      <c r="E127" s="30">
        <v>4.18</v>
      </c>
      <c r="F127" s="2" t="s">
        <v>1015</v>
      </c>
      <c r="G127" s="3">
        <v>45417</v>
      </c>
      <c r="H127" s="34">
        <v>8.36</v>
      </c>
    </row>
    <row r="128" spans="1:8" x14ac:dyDescent="0.3">
      <c r="A128" s="4" t="s">
        <v>133</v>
      </c>
      <c r="B128" s="2" t="s">
        <v>1952</v>
      </c>
      <c r="C128" s="2" t="s">
        <v>1009</v>
      </c>
      <c r="D128" s="2">
        <v>2</v>
      </c>
      <c r="E128" s="30">
        <v>3.24</v>
      </c>
      <c r="F128" s="2" t="s">
        <v>1013</v>
      </c>
      <c r="G128" s="3">
        <v>45418</v>
      </c>
      <c r="H128" s="34">
        <v>6.48</v>
      </c>
    </row>
    <row r="129" spans="1:8" x14ac:dyDescent="0.3">
      <c r="A129" s="4" t="s">
        <v>134</v>
      </c>
      <c r="B129" s="2" t="s">
        <v>1877</v>
      </c>
      <c r="C129" s="2" t="s">
        <v>1007</v>
      </c>
      <c r="D129" s="2">
        <v>2</v>
      </c>
      <c r="E129" s="30">
        <v>3.06</v>
      </c>
      <c r="F129" s="2" t="s">
        <v>1014</v>
      </c>
      <c r="G129" s="3">
        <v>45419</v>
      </c>
      <c r="H129" s="34">
        <v>6.12</v>
      </c>
    </row>
    <row r="130" spans="1:8" x14ac:dyDescent="0.3">
      <c r="A130" s="4" t="s">
        <v>135</v>
      </c>
      <c r="B130" s="2" t="s">
        <v>1141</v>
      </c>
      <c r="C130" s="2" t="s">
        <v>1008</v>
      </c>
      <c r="D130" s="2">
        <v>1</v>
      </c>
      <c r="E130" s="30">
        <v>5.42</v>
      </c>
      <c r="F130" s="2" t="s">
        <v>1013</v>
      </c>
      <c r="G130" s="3">
        <v>45420</v>
      </c>
      <c r="H130" s="34">
        <v>5.42</v>
      </c>
    </row>
    <row r="131" spans="1:8" x14ac:dyDescent="0.3">
      <c r="A131" s="4" t="s">
        <v>136</v>
      </c>
      <c r="B131" s="2" t="s">
        <v>1599</v>
      </c>
      <c r="C131" s="2" t="s">
        <v>1009</v>
      </c>
      <c r="D131" s="2">
        <v>4</v>
      </c>
      <c r="E131" s="30">
        <v>2.58</v>
      </c>
      <c r="F131" s="2" t="s">
        <v>1015</v>
      </c>
      <c r="G131" s="3">
        <v>45421</v>
      </c>
      <c r="H131" s="34">
        <v>10.32</v>
      </c>
    </row>
    <row r="132" spans="1:8" x14ac:dyDescent="0.3">
      <c r="A132" s="4" t="s">
        <v>137</v>
      </c>
      <c r="B132" s="2" t="s">
        <v>1747</v>
      </c>
      <c r="C132" s="2" t="s">
        <v>1007</v>
      </c>
      <c r="D132" s="2">
        <v>1</v>
      </c>
      <c r="E132" s="30">
        <v>2.65</v>
      </c>
      <c r="F132" s="2" t="s">
        <v>1013</v>
      </c>
      <c r="G132" s="3">
        <v>45422</v>
      </c>
      <c r="H132" s="34">
        <v>2.65</v>
      </c>
    </row>
    <row r="133" spans="1:8" x14ac:dyDescent="0.3">
      <c r="A133" s="4" t="s">
        <v>138</v>
      </c>
      <c r="B133" s="2" t="s">
        <v>1273</v>
      </c>
      <c r="C133" s="2" t="s">
        <v>1008</v>
      </c>
      <c r="D133" s="2">
        <v>4</v>
      </c>
      <c r="E133" s="30">
        <v>4.51</v>
      </c>
      <c r="F133" s="2" t="s">
        <v>1014</v>
      </c>
      <c r="G133" s="3">
        <v>45423</v>
      </c>
      <c r="H133" s="34">
        <v>18.04</v>
      </c>
    </row>
    <row r="134" spans="1:8" x14ac:dyDescent="0.3">
      <c r="A134" s="4" t="s">
        <v>139</v>
      </c>
      <c r="B134" s="2" t="s">
        <v>1698</v>
      </c>
      <c r="C134" s="2" t="s">
        <v>1009</v>
      </c>
      <c r="D134" s="2">
        <v>2</v>
      </c>
      <c r="E134" s="30">
        <v>3.06</v>
      </c>
      <c r="F134" s="2" t="s">
        <v>1014</v>
      </c>
      <c r="G134" s="3">
        <v>45424</v>
      </c>
      <c r="H134" s="34">
        <v>6.12</v>
      </c>
    </row>
    <row r="135" spans="1:8" x14ac:dyDescent="0.3">
      <c r="A135" s="4" t="s">
        <v>140</v>
      </c>
      <c r="B135" s="2" t="s">
        <v>1537</v>
      </c>
      <c r="C135" s="2" t="s">
        <v>1012</v>
      </c>
      <c r="D135" s="2">
        <v>2</v>
      </c>
      <c r="E135" s="30">
        <v>4.7</v>
      </c>
      <c r="F135" s="2" t="s">
        <v>1013</v>
      </c>
      <c r="G135" s="3">
        <v>45425</v>
      </c>
      <c r="H135" s="34">
        <v>9.4</v>
      </c>
    </row>
    <row r="136" spans="1:8" x14ac:dyDescent="0.3">
      <c r="A136" s="4" t="s">
        <v>141</v>
      </c>
      <c r="B136" s="2" t="s">
        <v>1612</v>
      </c>
      <c r="C136" s="2" t="s">
        <v>1008</v>
      </c>
      <c r="D136" s="2">
        <v>5</v>
      </c>
      <c r="E136" s="30">
        <v>2.64</v>
      </c>
      <c r="F136" s="2" t="s">
        <v>1013</v>
      </c>
      <c r="G136" s="3">
        <v>45426</v>
      </c>
      <c r="H136" s="34">
        <v>13.2</v>
      </c>
    </row>
    <row r="137" spans="1:8" x14ac:dyDescent="0.3">
      <c r="A137" s="4" t="s">
        <v>142</v>
      </c>
      <c r="B137" s="2" t="s">
        <v>1526</v>
      </c>
      <c r="C137" s="2" t="s">
        <v>1011</v>
      </c>
      <c r="D137" s="2">
        <v>3</v>
      </c>
      <c r="E137" s="30">
        <v>4.5</v>
      </c>
      <c r="F137" s="2" t="s">
        <v>1013</v>
      </c>
      <c r="G137" s="3">
        <v>45427</v>
      </c>
      <c r="H137" s="34">
        <v>13.5</v>
      </c>
    </row>
    <row r="138" spans="1:8" x14ac:dyDescent="0.3">
      <c r="A138" s="4" t="s">
        <v>143</v>
      </c>
      <c r="B138" s="2" t="s">
        <v>1035</v>
      </c>
      <c r="C138" s="2" t="s">
        <v>1010</v>
      </c>
      <c r="D138" s="2">
        <v>3</v>
      </c>
      <c r="E138" s="30">
        <v>2.7</v>
      </c>
      <c r="F138" s="2" t="s">
        <v>1016</v>
      </c>
      <c r="G138" s="3">
        <v>45428</v>
      </c>
      <c r="H138" s="34">
        <v>8.1000000000000014</v>
      </c>
    </row>
    <row r="139" spans="1:8" x14ac:dyDescent="0.3">
      <c r="A139" s="4" t="s">
        <v>144</v>
      </c>
      <c r="B139" s="2" t="s">
        <v>1450</v>
      </c>
      <c r="C139" s="2" t="s">
        <v>1010</v>
      </c>
      <c r="D139" s="2">
        <v>1</v>
      </c>
      <c r="E139" s="30">
        <v>3.4</v>
      </c>
      <c r="F139" s="2" t="s">
        <v>1015</v>
      </c>
      <c r="G139" s="3">
        <v>45429</v>
      </c>
      <c r="H139" s="34">
        <v>3.4</v>
      </c>
    </row>
    <row r="140" spans="1:8" x14ac:dyDescent="0.3">
      <c r="A140" s="4" t="s">
        <v>145</v>
      </c>
      <c r="B140" s="2" t="s">
        <v>1495</v>
      </c>
      <c r="C140" s="2" t="s">
        <v>1011</v>
      </c>
      <c r="D140" s="2">
        <v>1</v>
      </c>
      <c r="E140" s="30">
        <v>3.13</v>
      </c>
      <c r="F140" s="2" t="s">
        <v>1015</v>
      </c>
      <c r="G140" s="3">
        <v>45430</v>
      </c>
      <c r="H140" s="34">
        <v>3.13</v>
      </c>
    </row>
    <row r="141" spans="1:8" x14ac:dyDescent="0.3">
      <c r="A141" s="4" t="s">
        <v>146</v>
      </c>
      <c r="B141" s="2" t="s">
        <v>1571</v>
      </c>
      <c r="C141" s="2" t="s">
        <v>1008</v>
      </c>
      <c r="D141" s="2">
        <v>4</v>
      </c>
      <c r="E141" s="30">
        <v>5.85</v>
      </c>
      <c r="F141" s="2" t="s">
        <v>1014</v>
      </c>
      <c r="G141" s="3">
        <v>45431</v>
      </c>
      <c r="H141" s="34">
        <v>23.4</v>
      </c>
    </row>
    <row r="142" spans="1:8" x14ac:dyDescent="0.3">
      <c r="A142" s="4" t="s">
        <v>147</v>
      </c>
      <c r="B142" s="2" t="s">
        <v>1414</v>
      </c>
      <c r="C142" s="2" t="s">
        <v>1011</v>
      </c>
      <c r="D142" s="2">
        <v>5</v>
      </c>
      <c r="E142" s="30">
        <v>4.5999999999999996</v>
      </c>
      <c r="F142" s="2" t="s">
        <v>1015</v>
      </c>
      <c r="G142" s="3">
        <v>45432</v>
      </c>
      <c r="H142" s="34">
        <v>23</v>
      </c>
    </row>
    <row r="143" spans="1:8" x14ac:dyDescent="0.3">
      <c r="A143" s="4" t="s">
        <v>148</v>
      </c>
      <c r="B143" s="2" t="s">
        <v>1697</v>
      </c>
      <c r="C143" s="2" t="s">
        <v>1010</v>
      </c>
      <c r="D143" s="2">
        <v>4</v>
      </c>
      <c r="E143" s="30">
        <v>4.47</v>
      </c>
      <c r="F143" s="2" t="s">
        <v>1016</v>
      </c>
      <c r="G143" s="3">
        <v>45433</v>
      </c>
      <c r="H143" s="34">
        <v>17.88</v>
      </c>
    </row>
    <row r="144" spans="1:8" x14ac:dyDescent="0.3">
      <c r="A144" s="4" t="s">
        <v>149</v>
      </c>
      <c r="B144" s="2" t="s">
        <v>1867</v>
      </c>
      <c r="C144" s="2" t="s">
        <v>1010</v>
      </c>
      <c r="D144" s="2">
        <v>5</v>
      </c>
      <c r="E144" s="30">
        <v>2.57</v>
      </c>
      <c r="F144" s="2" t="s">
        <v>1014</v>
      </c>
      <c r="G144" s="3">
        <v>45434</v>
      </c>
      <c r="H144" s="34">
        <v>12.85</v>
      </c>
    </row>
    <row r="145" spans="1:8" x14ac:dyDescent="0.3">
      <c r="A145" s="4" t="s">
        <v>150</v>
      </c>
      <c r="B145" s="2" t="s">
        <v>1186</v>
      </c>
      <c r="C145" s="2" t="s">
        <v>1008</v>
      </c>
      <c r="D145" s="2">
        <v>3</v>
      </c>
      <c r="E145" s="30">
        <v>5.0199999999999996</v>
      </c>
      <c r="F145" s="2" t="s">
        <v>1013</v>
      </c>
      <c r="G145" s="3">
        <v>45435</v>
      </c>
      <c r="H145" s="34">
        <v>15.06</v>
      </c>
    </row>
    <row r="146" spans="1:8" x14ac:dyDescent="0.3">
      <c r="A146" s="4" t="s">
        <v>151</v>
      </c>
      <c r="B146" s="2" t="s">
        <v>1369</v>
      </c>
      <c r="C146" s="2" t="s">
        <v>1010</v>
      </c>
      <c r="D146" s="2">
        <v>3</v>
      </c>
      <c r="E146" s="30">
        <v>4.82</v>
      </c>
      <c r="F146" s="2" t="s">
        <v>1013</v>
      </c>
      <c r="G146" s="3">
        <v>45436</v>
      </c>
      <c r="H146" s="34">
        <v>14.46</v>
      </c>
    </row>
    <row r="147" spans="1:8" x14ac:dyDescent="0.3">
      <c r="A147" s="4" t="s">
        <v>152</v>
      </c>
      <c r="B147" s="2" t="s">
        <v>1660</v>
      </c>
      <c r="C147" s="2" t="s">
        <v>1012</v>
      </c>
      <c r="D147" s="2">
        <v>5</v>
      </c>
      <c r="E147" s="30">
        <v>3.49</v>
      </c>
      <c r="F147" s="2" t="s">
        <v>1014</v>
      </c>
      <c r="G147" s="3">
        <v>45437</v>
      </c>
      <c r="H147" s="34">
        <v>17.45</v>
      </c>
    </row>
    <row r="148" spans="1:8" x14ac:dyDescent="0.3">
      <c r="A148" s="4" t="s">
        <v>153</v>
      </c>
      <c r="B148" s="2" t="s">
        <v>1588</v>
      </c>
      <c r="C148" s="2" t="s">
        <v>1011</v>
      </c>
      <c r="D148" s="2">
        <v>4</v>
      </c>
      <c r="E148" s="30">
        <v>2.8</v>
      </c>
      <c r="F148" s="2" t="s">
        <v>1014</v>
      </c>
      <c r="G148" s="3">
        <v>45438</v>
      </c>
      <c r="H148" s="34">
        <v>11.2</v>
      </c>
    </row>
    <row r="149" spans="1:8" x14ac:dyDescent="0.3">
      <c r="A149" s="4" t="s">
        <v>154</v>
      </c>
      <c r="B149" s="2" t="s">
        <v>1660</v>
      </c>
      <c r="C149" s="2" t="s">
        <v>1012</v>
      </c>
      <c r="D149" s="2">
        <v>1</v>
      </c>
      <c r="E149" s="30">
        <v>4.07</v>
      </c>
      <c r="F149" s="2" t="s">
        <v>1014</v>
      </c>
      <c r="G149" s="3">
        <v>45439</v>
      </c>
      <c r="H149" s="34">
        <v>4.07</v>
      </c>
    </row>
    <row r="150" spans="1:8" x14ac:dyDescent="0.3">
      <c r="A150" s="4" t="s">
        <v>155</v>
      </c>
      <c r="B150" s="2" t="s">
        <v>1425</v>
      </c>
      <c r="C150" s="2" t="s">
        <v>1012</v>
      </c>
      <c r="D150" s="2">
        <v>5</v>
      </c>
      <c r="E150" s="30">
        <v>5.97</v>
      </c>
      <c r="F150" s="2" t="s">
        <v>1016</v>
      </c>
      <c r="G150" s="3">
        <v>45440</v>
      </c>
      <c r="H150" s="34">
        <v>29.85</v>
      </c>
    </row>
    <row r="151" spans="1:8" x14ac:dyDescent="0.3">
      <c r="A151" s="4" t="s">
        <v>156</v>
      </c>
      <c r="B151" s="2" t="s">
        <v>1302</v>
      </c>
      <c r="C151" s="2" t="s">
        <v>1008</v>
      </c>
      <c r="D151" s="2">
        <v>5</v>
      </c>
      <c r="E151" s="30">
        <v>5.54</v>
      </c>
      <c r="F151" s="2" t="s">
        <v>1013</v>
      </c>
      <c r="G151" s="3">
        <v>45441</v>
      </c>
      <c r="H151" s="34">
        <v>27.7</v>
      </c>
    </row>
    <row r="152" spans="1:8" x14ac:dyDescent="0.3">
      <c r="A152" s="4" t="s">
        <v>157</v>
      </c>
      <c r="B152" s="2" t="s">
        <v>1595</v>
      </c>
      <c r="C152" s="2" t="s">
        <v>1011</v>
      </c>
      <c r="D152" s="2">
        <v>5</v>
      </c>
      <c r="E152" s="30">
        <v>3.1</v>
      </c>
      <c r="F152" s="2" t="s">
        <v>1016</v>
      </c>
      <c r="G152" s="3">
        <v>45442</v>
      </c>
      <c r="H152" s="34">
        <v>15.5</v>
      </c>
    </row>
    <row r="153" spans="1:8" x14ac:dyDescent="0.3">
      <c r="A153" s="4" t="s">
        <v>158</v>
      </c>
      <c r="B153" s="2" t="s">
        <v>1656</v>
      </c>
      <c r="C153" s="2" t="s">
        <v>1008</v>
      </c>
      <c r="D153" s="2">
        <v>4</v>
      </c>
      <c r="E153" s="30">
        <v>5.41</v>
      </c>
      <c r="F153" s="2" t="s">
        <v>1013</v>
      </c>
      <c r="G153" s="3">
        <v>45443</v>
      </c>
      <c r="H153" s="34">
        <v>21.64</v>
      </c>
    </row>
    <row r="154" spans="1:8" x14ac:dyDescent="0.3">
      <c r="A154" s="4" t="s">
        <v>159</v>
      </c>
      <c r="B154" s="2" t="s">
        <v>1248</v>
      </c>
      <c r="C154" s="2" t="s">
        <v>1010</v>
      </c>
      <c r="D154" s="2">
        <v>1</v>
      </c>
      <c r="E154" s="30">
        <v>4.5999999999999996</v>
      </c>
      <c r="F154" s="2" t="s">
        <v>1014</v>
      </c>
      <c r="G154" s="3">
        <v>45444</v>
      </c>
      <c r="H154" s="34">
        <v>4.5999999999999996</v>
      </c>
    </row>
    <row r="155" spans="1:8" x14ac:dyDescent="0.3">
      <c r="A155" s="4" t="s">
        <v>160</v>
      </c>
      <c r="B155" s="2" t="s">
        <v>1936</v>
      </c>
      <c r="C155" s="2" t="s">
        <v>1009</v>
      </c>
      <c r="D155" s="2">
        <v>4</v>
      </c>
      <c r="E155" s="30">
        <v>5.28</v>
      </c>
      <c r="F155" s="2" t="s">
        <v>1016</v>
      </c>
      <c r="G155" s="3">
        <v>45445</v>
      </c>
      <c r="H155" s="34">
        <v>21.12</v>
      </c>
    </row>
    <row r="156" spans="1:8" x14ac:dyDescent="0.3">
      <c r="A156" s="4" t="s">
        <v>161</v>
      </c>
      <c r="B156" s="2" t="s">
        <v>1969</v>
      </c>
      <c r="C156" s="2" t="s">
        <v>1008</v>
      </c>
      <c r="D156" s="2">
        <v>2</v>
      </c>
      <c r="E156" s="30">
        <v>5.37</v>
      </c>
      <c r="F156" s="2" t="s">
        <v>1015</v>
      </c>
      <c r="G156" s="3">
        <v>45446</v>
      </c>
      <c r="H156" s="34">
        <v>10.74</v>
      </c>
    </row>
    <row r="157" spans="1:8" x14ac:dyDescent="0.3">
      <c r="A157" s="4" t="s">
        <v>162</v>
      </c>
      <c r="B157" s="2" t="s">
        <v>1186</v>
      </c>
      <c r="C157" s="2" t="s">
        <v>1008</v>
      </c>
      <c r="D157" s="2">
        <v>2</v>
      </c>
      <c r="E157" s="30">
        <v>3.14</v>
      </c>
      <c r="F157" s="2" t="s">
        <v>1013</v>
      </c>
      <c r="G157" s="3">
        <v>45447</v>
      </c>
      <c r="H157" s="34">
        <v>6.28</v>
      </c>
    </row>
    <row r="158" spans="1:8" x14ac:dyDescent="0.3">
      <c r="A158" s="4" t="s">
        <v>163</v>
      </c>
      <c r="B158" s="2" t="s">
        <v>1207</v>
      </c>
      <c r="C158" s="2" t="s">
        <v>1009</v>
      </c>
      <c r="D158" s="2">
        <v>5</v>
      </c>
      <c r="E158" s="30">
        <v>4.8099999999999996</v>
      </c>
      <c r="F158" s="2" t="s">
        <v>1014</v>
      </c>
      <c r="G158" s="3">
        <v>45448</v>
      </c>
      <c r="H158" s="34">
        <v>24.05</v>
      </c>
    </row>
    <row r="159" spans="1:8" x14ac:dyDescent="0.3">
      <c r="A159" s="4" t="s">
        <v>164</v>
      </c>
      <c r="B159" s="2" t="s">
        <v>1363</v>
      </c>
      <c r="C159" s="2" t="s">
        <v>1010</v>
      </c>
      <c r="D159" s="2">
        <v>5</v>
      </c>
      <c r="E159" s="30">
        <v>3.43</v>
      </c>
      <c r="F159" s="2" t="s">
        <v>1014</v>
      </c>
      <c r="G159" s="3">
        <v>45449</v>
      </c>
      <c r="H159" s="34">
        <v>17.149999999999999</v>
      </c>
    </row>
    <row r="160" spans="1:8" x14ac:dyDescent="0.3">
      <c r="A160" s="4" t="s">
        <v>165</v>
      </c>
      <c r="B160" s="2" t="s">
        <v>1411</v>
      </c>
      <c r="C160" s="2" t="s">
        <v>1011</v>
      </c>
      <c r="D160" s="2">
        <v>5</v>
      </c>
      <c r="E160" s="30">
        <v>5.03</v>
      </c>
      <c r="F160" s="2" t="s">
        <v>1016</v>
      </c>
      <c r="G160" s="3">
        <v>45450</v>
      </c>
      <c r="H160" s="34">
        <v>25.15</v>
      </c>
    </row>
    <row r="161" spans="1:8" x14ac:dyDescent="0.3">
      <c r="A161" s="4" t="s">
        <v>166</v>
      </c>
      <c r="B161" s="2" t="s">
        <v>1844</v>
      </c>
      <c r="C161" s="2" t="s">
        <v>1007</v>
      </c>
      <c r="D161" s="2">
        <v>1</v>
      </c>
      <c r="E161" s="30">
        <v>3.7</v>
      </c>
      <c r="F161" s="2" t="s">
        <v>1015</v>
      </c>
      <c r="G161" s="3">
        <v>45451</v>
      </c>
      <c r="H161" s="34">
        <v>3.7</v>
      </c>
    </row>
    <row r="162" spans="1:8" x14ac:dyDescent="0.3">
      <c r="A162" s="4" t="s">
        <v>167</v>
      </c>
      <c r="B162" s="2" t="s">
        <v>1861</v>
      </c>
      <c r="C162" s="2" t="s">
        <v>1009</v>
      </c>
      <c r="D162" s="2">
        <v>1</v>
      </c>
      <c r="E162" s="30">
        <v>4.09</v>
      </c>
      <c r="F162" s="2" t="s">
        <v>1015</v>
      </c>
      <c r="G162" s="3">
        <v>45452</v>
      </c>
      <c r="H162" s="34">
        <v>4.09</v>
      </c>
    </row>
    <row r="163" spans="1:8" x14ac:dyDescent="0.3">
      <c r="A163" s="4" t="s">
        <v>168</v>
      </c>
      <c r="B163" s="2" t="s">
        <v>1680</v>
      </c>
      <c r="C163" s="2" t="s">
        <v>1007</v>
      </c>
      <c r="D163" s="2">
        <v>5</v>
      </c>
      <c r="E163" s="30">
        <v>4.57</v>
      </c>
      <c r="F163" s="2" t="s">
        <v>1013</v>
      </c>
      <c r="G163" s="3">
        <v>45453</v>
      </c>
      <c r="H163" s="34">
        <v>22.85</v>
      </c>
    </row>
    <row r="164" spans="1:8" x14ac:dyDescent="0.3">
      <c r="A164" s="4" t="s">
        <v>169</v>
      </c>
      <c r="B164" s="2" t="s">
        <v>1122</v>
      </c>
      <c r="C164" s="2" t="s">
        <v>1010</v>
      </c>
      <c r="D164" s="2">
        <v>1</v>
      </c>
      <c r="E164" s="30">
        <v>3.3</v>
      </c>
      <c r="F164" s="2" t="s">
        <v>1013</v>
      </c>
      <c r="G164" s="3">
        <v>45454</v>
      </c>
      <c r="H164" s="34">
        <v>3.3</v>
      </c>
    </row>
    <row r="165" spans="1:8" x14ac:dyDescent="0.3">
      <c r="A165" s="4" t="s">
        <v>170</v>
      </c>
      <c r="B165" s="2" t="s">
        <v>1959</v>
      </c>
      <c r="C165" s="2" t="s">
        <v>1008</v>
      </c>
      <c r="D165" s="2">
        <v>3</v>
      </c>
      <c r="E165" s="30">
        <v>3.85</v>
      </c>
      <c r="F165" s="2" t="s">
        <v>1013</v>
      </c>
      <c r="G165" s="3">
        <v>45455</v>
      </c>
      <c r="H165" s="34">
        <v>11.55</v>
      </c>
    </row>
    <row r="166" spans="1:8" x14ac:dyDescent="0.3">
      <c r="A166" s="4" t="s">
        <v>171</v>
      </c>
      <c r="B166" s="2" t="s">
        <v>1603</v>
      </c>
      <c r="C166" s="2" t="s">
        <v>1008</v>
      </c>
      <c r="D166" s="2">
        <v>5</v>
      </c>
      <c r="E166" s="30">
        <v>2.88</v>
      </c>
      <c r="F166" s="2" t="s">
        <v>1016</v>
      </c>
      <c r="G166" s="3">
        <v>45456</v>
      </c>
      <c r="H166" s="34">
        <v>14.4</v>
      </c>
    </row>
    <row r="167" spans="1:8" x14ac:dyDescent="0.3">
      <c r="A167" s="4" t="s">
        <v>172</v>
      </c>
      <c r="B167" s="2" t="s">
        <v>1148</v>
      </c>
      <c r="C167" s="2" t="s">
        <v>1010</v>
      </c>
      <c r="D167" s="2">
        <v>3</v>
      </c>
      <c r="E167" s="30">
        <v>3.21</v>
      </c>
      <c r="F167" s="2" t="s">
        <v>1014</v>
      </c>
      <c r="G167" s="3">
        <v>45457</v>
      </c>
      <c r="H167" s="34">
        <v>9.629999999999999</v>
      </c>
    </row>
    <row r="168" spans="1:8" x14ac:dyDescent="0.3">
      <c r="A168" s="4" t="s">
        <v>173</v>
      </c>
      <c r="B168" s="2" t="s">
        <v>1027</v>
      </c>
      <c r="C168" s="2" t="s">
        <v>1011</v>
      </c>
      <c r="D168" s="2">
        <v>4</v>
      </c>
      <c r="E168" s="30">
        <v>5.51</v>
      </c>
      <c r="F168" s="2" t="s">
        <v>1016</v>
      </c>
      <c r="G168" s="3">
        <v>45458</v>
      </c>
      <c r="H168" s="34">
        <v>22.04</v>
      </c>
    </row>
    <row r="169" spans="1:8" x14ac:dyDescent="0.3">
      <c r="A169" s="4" t="s">
        <v>174</v>
      </c>
      <c r="B169" s="2" t="s">
        <v>1580</v>
      </c>
      <c r="C169" s="2" t="s">
        <v>1011</v>
      </c>
      <c r="D169" s="2">
        <v>3</v>
      </c>
      <c r="E169" s="30">
        <v>4.2699999999999996</v>
      </c>
      <c r="F169" s="2" t="s">
        <v>1014</v>
      </c>
      <c r="G169" s="3">
        <v>45459</v>
      </c>
      <c r="H169" s="34">
        <v>12.81</v>
      </c>
    </row>
    <row r="170" spans="1:8" x14ac:dyDescent="0.3">
      <c r="A170" s="4" t="s">
        <v>175</v>
      </c>
      <c r="B170" s="2" t="s">
        <v>1968</v>
      </c>
      <c r="C170" s="2" t="s">
        <v>1012</v>
      </c>
      <c r="D170" s="2">
        <v>4</v>
      </c>
      <c r="E170" s="30">
        <v>3.97</v>
      </c>
      <c r="F170" s="2" t="s">
        <v>1014</v>
      </c>
      <c r="G170" s="3">
        <v>45460</v>
      </c>
      <c r="H170" s="34">
        <v>15.88</v>
      </c>
    </row>
    <row r="171" spans="1:8" x14ac:dyDescent="0.3">
      <c r="A171" s="4" t="s">
        <v>176</v>
      </c>
      <c r="B171" s="2" t="s">
        <v>1446</v>
      </c>
      <c r="C171" s="2" t="s">
        <v>1010</v>
      </c>
      <c r="D171" s="2">
        <v>4</v>
      </c>
      <c r="E171" s="30">
        <v>3.02</v>
      </c>
      <c r="F171" s="2" t="s">
        <v>1014</v>
      </c>
      <c r="G171" s="3">
        <v>45461</v>
      </c>
      <c r="H171" s="34">
        <v>12.08</v>
      </c>
    </row>
    <row r="172" spans="1:8" x14ac:dyDescent="0.3">
      <c r="A172" s="4" t="s">
        <v>177</v>
      </c>
      <c r="B172" s="2" t="s">
        <v>1648</v>
      </c>
      <c r="C172" s="2" t="s">
        <v>1010</v>
      </c>
      <c r="D172" s="2">
        <v>5</v>
      </c>
      <c r="E172" s="30">
        <v>2.84</v>
      </c>
      <c r="F172" s="2" t="s">
        <v>1015</v>
      </c>
      <c r="G172" s="3">
        <v>45462</v>
      </c>
      <c r="H172" s="34">
        <v>14.2</v>
      </c>
    </row>
    <row r="173" spans="1:8" x14ac:dyDescent="0.3">
      <c r="A173" s="4" t="s">
        <v>178</v>
      </c>
      <c r="B173" s="2" t="s">
        <v>1260</v>
      </c>
      <c r="C173" s="2" t="s">
        <v>1012</v>
      </c>
      <c r="D173" s="2">
        <v>5</v>
      </c>
      <c r="E173" s="30">
        <v>4.17</v>
      </c>
      <c r="F173" s="2" t="s">
        <v>1016</v>
      </c>
      <c r="G173" s="3">
        <v>45463</v>
      </c>
      <c r="H173" s="34">
        <v>20.85</v>
      </c>
    </row>
    <row r="174" spans="1:8" x14ac:dyDescent="0.3">
      <c r="A174" s="4" t="s">
        <v>179</v>
      </c>
      <c r="B174" s="2" t="s">
        <v>1866</v>
      </c>
      <c r="C174" s="2" t="s">
        <v>1010</v>
      </c>
      <c r="D174" s="2">
        <v>4</v>
      </c>
      <c r="E174" s="30">
        <v>4.6500000000000004</v>
      </c>
      <c r="F174" s="2" t="s">
        <v>1016</v>
      </c>
      <c r="G174" s="3">
        <v>45464</v>
      </c>
      <c r="H174" s="34">
        <v>18.600000000000001</v>
      </c>
    </row>
    <row r="175" spans="1:8" x14ac:dyDescent="0.3">
      <c r="A175" s="4" t="s">
        <v>180</v>
      </c>
      <c r="B175" s="2" t="s">
        <v>1723</v>
      </c>
      <c r="C175" s="2" t="s">
        <v>1010</v>
      </c>
      <c r="D175" s="2">
        <v>1</v>
      </c>
      <c r="E175" s="30">
        <v>2.64</v>
      </c>
      <c r="F175" s="2" t="s">
        <v>1016</v>
      </c>
      <c r="G175" s="3">
        <v>45465</v>
      </c>
      <c r="H175" s="34">
        <v>2.64</v>
      </c>
    </row>
    <row r="176" spans="1:8" x14ac:dyDescent="0.3">
      <c r="A176" s="4" t="s">
        <v>181</v>
      </c>
      <c r="B176" s="2" t="s">
        <v>1824</v>
      </c>
      <c r="C176" s="2" t="s">
        <v>1012</v>
      </c>
      <c r="D176" s="2">
        <v>2</v>
      </c>
      <c r="E176" s="30">
        <v>5.24</v>
      </c>
      <c r="F176" s="2" t="s">
        <v>1015</v>
      </c>
      <c r="G176" s="3">
        <v>45466</v>
      </c>
      <c r="H176" s="34">
        <v>10.48</v>
      </c>
    </row>
    <row r="177" spans="1:8" x14ac:dyDescent="0.3">
      <c r="A177" s="4" t="s">
        <v>182</v>
      </c>
      <c r="B177" s="2" t="s">
        <v>1248</v>
      </c>
      <c r="C177" s="2" t="s">
        <v>1010</v>
      </c>
      <c r="D177" s="2">
        <v>3</v>
      </c>
      <c r="E177" s="30">
        <v>4.26</v>
      </c>
      <c r="F177" s="2" t="s">
        <v>1015</v>
      </c>
      <c r="G177" s="3">
        <v>45467</v>
      </c>
      <c r="H177" s="34">
        <v>12.78</v>
      </c>
    </row>
    <row r="178" spans="1:8" x14ac:dyDescent="0.3">
      <c r="A178" s="4" t="s">
        <v>183</v>
      </c>
      <c r="B178" s="2" t="s">
        <v>1346</v>
      </c>
      <c r="C178" s="2" t="s">
        <v>1010</v>
      </c>
      <c r="D178" s="2">
        <v>4</v>
      </c>
      <c r="E178" s="30">
        <v>2.91</v>
      </c>
      <c r="F178" s="2" t="s">
        <v>1014</v>
      </c>
      <c r="G178" s="3">
        <v>45468</v>
      </c>
      <c r="H178" s="34">
        <v>11.64</v>
      </c>
    </row>
    <row r="179" spans="1:8" x14ac:dyDescent="0.3">
      <c r="A179" s="4" t="s">
        <v>184</v>
      </c>
      <c r="B179" s="2" t="s">
        <v>1329</v>
      </c>
      <c r="C179" s="2" t="s">
        <v>1008</v>
      </c>
      <c r="D179" s="2">
        <v>2</v>
      </c>
      <c r="E179" s="30">
        <v>4.1900000000000004</v>
      </c>
      <c r="F179" s="2" t="s">
        <v>1015</v>
      </c>
      <c r="G179" s="3">
        <v>45469</v>
      </c>
      <c r="H179" s="34">
        <v>8.3800000000000008</v>
      </c>
    </row>
    <row r="180" spans="1:8" x14ac:dyDescent="0.3">
      <c r="A180" s="4" t="s">
        <v>185</v>
      </c>
      <c r="B180" s="2" t="s">
        <v>1719</v>
      </c>
      <c r="C180" s="2" t="s">
        <v>1007</v>
      </c>
      <c r="D180" s="2">
        <v>5</v>
      </c>
      <c r="E180" s="30">
        <v>2.96</v>
      </c>
      <c r="F180" s="2" t="s">
        <v>1013</v>
      </c>
      <c r="G180" s="3">
        <v>45470</v>
      </c>
      <c r="H180" s="34">
        <v>14.8</v>
      </c>
    </row>
    <row r="181" spans="1:8" x14ac:dyDescent="0.3">
      <c r="A181" s="4" t="s">
        <v>186</v>
      </c>
      <c r="B181" s="2" t="s">
        <v>1397</v>
      </c>
      <c r="C181" s="2" t="s">
        <v>1011</v>
      </c>
      <c r="D181" s="2">
        <v>5</v>
      </c>
      <c r="E181" s="30">
        <v>4.6100000000000003</v>
      </c>
      <c r="F181" s="2" t="s">
        <v>1013</v>
      </c>
      <c r="G181" s="3">
        <v>45471</v>
      </c>
      <c r="H181" s="34">
        <v>23.05</v>
      </c>
    </row>
    <row r="182" spans="1:8" x14ac:dyDescent="0.3">
      <c r="A182" s="4" t="s">
        <v>187</v>
      </c>
      <c r="B182" s="2" t="s">
        <v>1998</v>
      </c>
      <c r="C182" s="2" t="s">
        <v>1007</v>
      </c>
      <c r="D182" s="2">
        <v>4</v>
      </c>
      <c r="E182" s="30">
        <v>5.4</v>
      </c>
      <c r="F182" s="2" t="s">
        <v>1013</v>
      </c>
      <c r="G182" s="3">
        <v>45472</v>
      </c>
      <c r="H182" s="34">
        <v>21.6</v>
      </c>
    </row>
    <row r="183" spans="1:8" x14ac:dyDescent="0.3">
      <c r="A183" s="4" t="s">
        <v>188</v>
      </c>
      <c r="B183" s="2" t="s">
        <v>1788</v>
      </c>
      <c r="C183" s="2" t="s">
        <v>1008</v>
      </c>
      <c r="D183" s="2">
        <v>1</v>
      </c>
      <c r="E183" s="30">
        <v>5.64</v>
      </c>
      <c r="F183" s="2" t="s">
        <v>1016</v>
      </c>
      <c r="G183" s="3">
        <v>45473</v>
      </c>
      <c r="H183" s="34">
        <v>5.64</v>
      </c>
    </row>
    <row r="184" spans="1:8" x14ac:dyDescent="0.3">
      <c r="A184" s="4" t="s">
        <v>189</v>
      </c>
      <c r="B184" s="2" t="s">
        <v>1074</v>
      </c>
      <c r="C184" s="2" t="s">
        <v>1009</v>
      </c>
      <c r="D184" s="2">
        <v>4</v>
      </c>
      <c r="E184" s="30">
        <v>5.21</v>
      </c>
      <c r="F184" s="2" t="s">
        <v>1013</v>
      </c>
      <c r="G184" s="3">
        <v>45474</v>
      </c>
      <c r="H184" s="34">
        <v>20.84</v>
      </c>
    </row>
    <row r="185" spans="1:8" x14ac:dyDescent="0.3">
      <c r="A185" s="4" t="s">
        <v>190</v>
      </c>
      <c r="B185" s="2" t="s">
        <v>1583</v>
      </c>
      <c r="C185" s="2" t="s">
        <v>1007</v>
      </c>
      <c r="D185" s="2">
        <v>3</v>
      </c>
      <c r="E185" s="30">
        <v>4.7699999999999996</v>
      </c>
      <c r="F185" s="2" t="s">
        <v>1015</v>
      </c>
      <c r="G185" s="3">
        <v>45475</v>
      </c>
      <c r="H185" s="34">
        <v>14.31</v>
      </c>
    </row>
    <row r="186" spans="1:8" x14ac:dyDescent="0.3">
      <c r="A186" s="4" t="s">
        <v>191</v>
      </c>
      <c r="B186" s="2" t="s">
        <v>1935</v>
      </c>
      <c r="C186" s="2" t="s">
        <v>1009</v>
      </c>
      <c r="D186" s="2">
        <v>2</v>
      </c>
      <c r="E186" s="30">
        <v>4.33</v>
      </c>
      <c r="F186" s="2" t="s">
        <v>1016</v>
      </c>
      <c r="G186" s="3">
        <v>45476</v>
      </c>
      <c r="H186" s="34">
        <v>8.66</v>
      </c>
    </row>
    <row r="187" spans="1:8" x14ac:dyDescent="0.3">
      <c r="A187" s="4" t="s">
        <v>192</v>
      </c>
      <c r="B187" s="2" t="s">
        <v>1511</v>
      </c>
      <c r="C187" s="2" t="s">
        <v>1008</v>
      </c>
      <c r="D187" s="2">
        <v>1</v>
      </c>
      <c r="E187" s="30">
        <v>3.8</v>
      </c>
      <c r="F187" s="2" t="s">
        <v>1016</v>
      </c>
      <c r="G187" s="3">
        <v>45477</v>
      </c>
      <c r="H187" s="34">
        <v>3.8</v>
      </c>
    </row>
    <row r="188" spans="1:8" x14ac:dyDescent="0.3">
      <c r="A188" s="4" t="s">
        <v>193</v>
      </c>
      <c r="B188" s="2" t="s">
        <v>1710</v>
      </c>
      <c r="C188" s="2" t="s">
        <v>1011</v>
      </c>
      <c r="D188" s="2">
        <v>4</v>
      </c>
      <c r="E188" s="30">
        <v>2.65</v>
      </c>
      <c r="F188" s="2" t="s">
        <v>1013</v>
      </c>
      <c r="G188" s="3">
        <v>45478</v>
      </c>
      <c r="H188" s="34">
        <v>10.6</v>
      </c>
    </row>
    <row r="189" spans="1:8" x14ac:dyDescent="0.3">
      <c r="A189" s="4" t="s">
        <v>194</v>
      </c>
      <c r="B189" s="2" t="s">
        <v>1910</v>
      </c>
      <c r="C189" s="2" t="s">
        <v>1009</v>
      </c>
      <c r="D189" s="2">
        <v>3</v>
      </c>
      <c r="E189" s="30">
        <v>4.3499999999999996</v>
      </c>
      <c r="F189" s="2" t="s">
        <v>1014</v>
      </c>
      <c r="G189" s="3">
        <v>45479</v>
      </c>
      <c r="H189" s="34">
        <v>13.05</v>
      </c>
    </row>
    <row r="190" spans="1:8" x14ac:dyDescent="0.3">
      <c r="A190" s="4" t="s">
        <v>195</v>
      </c>
      <c r="B190" s="2" t="s">
        <v>1730</v>
      </c>
      <c r="C190" s="2" t="s">
        <v>1008</v>
      </c>
      <c r="D190" s="2">
        <v>3</v>
      </c>
      <c r="E190" s="30">
        <v>3.3</v>
      </c>
      <c r="F190" s="2" t="s">
        <v>1014</v>
      </c>
      <c r="G190" s="3">
        <v>45480</v>
      </c>
      <c r="H190" s="34">
        <v>9.8999999999999986</v>
      </c>
    </row>
    <row r="191" spans="1:8" x14ac:dyDescent="0.3">
      <c r="A191" s="4" t="s">
        <v>196</v>
      </c>
      <c r="B191" s="2" t="s">
        <v>1381</v>
      </c>
      <c r="C191" s="2" t="s">
        <v>1010</v>
      </c>
      <c r="D191" s="2">
        <v>1</v>
      </c>
      <c r="E191" s="30">
        <v>5.31</v>
      </c>
      <c r="F191" s="2" t="s">
        <v>1015</v>
      </c>
      <c r="G191" s="3">
        <v>45481</v>
      </c>
      <c r="H191" s="34">
        <v>5.31</v>
      </c>
    </row>
    <row r="192" spans="1:8" x14ac:dyDescent="0.3">
      <c r="A192" s="4" t="s">
        <v>197</v>
      </c>
      <c r="B192" s="2" t="s">
        <v>1050</v>
      </c>
      <c r="C192" s="2" t="s">
        <v>1011</v>
      </c>
      <c r="D192" s="2">
        <v>3</v>
      </c>
      <c r="E192" s="30">
        <v>5.26</v>
      </c>
      <c r="F192" s="2" t="s">
        <v>1013</v>
      </c>
      <c r="G192" s="3">
        <v>45482</v>
      </c>
      <c r="H192" s="34">
        <v>15.78</v>
      </c>
    </row>
    <row r="193" spans="1:8" x14ac:dyDescent="0.3">
      <c r="A193" s="4" t="s">
        <v>198</v>
      </c>
      <c r="B193" s="2" t="s">
        <v>1023</v>
      </c>
      <c r="C193" s="2" t="s">
        <v>1012</v>
      </c>
      <c r="D193" s="2">
        <v>3</v>
      </c>
      <c r="E193" s="30">
        <v>3.83</v>
      </c>
      <c r="F193" s="2" t="s">
        <v>1015</v>
      </c>
      <c r="G193" s="3">
        <v>45483</v>
      </c>
      <c r="H193" s="34">
        <v>11.49</v>
      </c>
    </row>
    <row r="194" spans="1:8" x14ac:dyDescent="0.3">
      <c r="A194" s="4" t="s">
        <v>199</v>
      </c>
      <c r="B194" s="2" t="s">
        <v>1271</v>
      </c>
      <c r="C194" s="2" t="s">
        <v>1010</v>
      </c>
      <c r="D194" s="2">
        <v>3</v>
      </c>
      <c r="E194" s="30">
        <v>4.5599999999999996</v>
      </c>
      <c r="F194" s="2" t="s">
        <v>1014</v>
      </c>
      <c r="G194" s="3">
        <v>45484</v>
      </c>
      <c r="H194" s="34">
        <v>13.68</v>
      </c>
    </row>
    <row r="195" spans="1:8" x14ac:dyDescent="0.3">
      <c r="A195" s="4" t="s">
        <v>200</v>
      </c>
      <c r="B195" s="2" t="s">
        <v>1380</v>
      </c>
      <c r="C195" s="2" t="s">
        <v>1011</v>
      </c>
      <c r="D195" s="2">
        <v>3</v>
      </c>
      <c r="E195" s="30">
        <v>5.09</v>
      </c>
      <c r="F195" s="2" t="s">
        <v>1014</v>
      </c>
      <c r="G195" s="3">
        <v>45485</v>
      </c>
      <c r="H195" s="34">
        <v>15.27</v>
      </c>
    </row>
    <row r="196" spans="1:8" x14ac:dyDescent="0.3">
      <c r="A196" s="4" t="s">
        <v>201</v>
      </c>
      <c r="B196" s="2" t="s">
        <v>1406</v>
      </c>
      <c r="C196" s="2" t="s">
        <v>1011</v>
      </c>
      <c r="D196" s="2">
        <v>4</v>
      </c>
      <c r="E196" s="30">
        <v>5.17</v>
      </c>
      <c r="F196" s="2" t="s">
        <v>1013</v>
      </c>
      <c r="G196" s="3">
        <v>45486</v>
      </c>
      <c r="H196" s="34">
        <v>20.68</v>
      </c>
    </row>
    <row r="197" spans="1:8" x14ac:dyDescent="0.3">
      <c r="A197" s="4" t="s">
        <v>202</v>
      </c>
      <c r="B197" s="2" t="s">
        <v>1843</v>
      </c>
      <c r="C197" s="2" t="s">
        <v>1007</v>
      </c>
      <c r="D197" s="2">
        <v>1</v>
      </c>
      <c r="E197" s="30">
        <v>4.9400000000000004</v>
      </c>
      <c r="F197" s="2" t="s">
        <v>1014</v>
      </c>
      <c r="G197" s="3">
        <v>45487</v>
      </c>
      <c r="H197" s="34">
        <v>4.9400000000000004</v>
      </c>
    </row>
    <row r="198" spans="1:8" x14ac:dyDescent="0.3">
      <c r="A198" s="4" t="s">
        <v>203</v>
      </c>
      <c r="B198" s="2" t="s">
        <v>1146</v>
      </c>
      <c r="C198" s="2" t="s">
        <v>1011</v>
      </c>
      <c r="D198" s="2">
        <v>2</v>
      </c>
      <c r="E198" s="30">
        <v>2.84</v>
      </c>
      <c r="F198" s="2" t="s">
        <v>1014</v>
      </c>
      <c r="G198" s="3">
        <v>45488</v>
      </c>
      <c r="H198" s="34">
        <v>5.68</v>
      </c>
    </row>
    <row r="199" spans="1:8" x14ac:dyDescent="0.3">
      <c r="A199" s="4" t="s">
        <v>204</v>
      </c>
      <c r="B199" s="2" t="s">
        <v>1541</v>
      </c>
      <c r="C199" s="2" t="s">
        <v>1007</v>
      </c>
      <c r="D199" s="2">
        <v>2</v>
      </c>
      <c r="E199" s="30">
        <v>2.97</v>
      </c>
      <c r="F199" s="2" t="s">
        <v>1014</v>
      </c>
      <c r="G199" s="3">
        <v>45489</v>
      </c>
      <c r="H199" s="34">
        <v>5.94</v>
      </c>
    </row>
    <row r="200" spans="1:8" x14ac:dyDescent="0.3">
      <c r="A200" s="4" t="s">
        <v>205</v>
      </c>
      <c r="B200" s="2" t="s">
        <v>1661</v>
      </c>
      <c r="C200" s="2" t="s">
        <v>1009</v>
      </c>
      <c r="D200" s="2">
        <v>3</v>
      </c>
      <c r="E200" s="30">
        <v>4.17</v>
      </c>
      <c r="F200" s="2" t="s">
        <v>1013</v>
      </c>
      <c r="G200" s="3">
        <v>45490</v>
      </c>
      <c r="H200" s="34">
        <v>12.51</v>
      </c>
    </row>
    <row r="201" spans="1:8" x14ac:dyDescent="0.3">
      <c r="A201" s="4" t="s">
        <v>206</v>
      </c>
      <c r="B201" s="2" t="s">
        <v>1225</v>
      </c>
      <c r="C201" s="2" t="s">
        <v>1011</v>
      </c>
      <c r="D201" s="2">
        <v>4</v>
      </c>
      <c r="E201" s="30">
        <v>3.31</v>
      </c>
      <c r="F201" s="2" t="s">
        <v>1013</v>
      </c>
      <c r="G201" s="3">
        <v>45491</v>
      </c>
      <c r="H201" s="34">
        <v>13.24</v>
      </c>
    </row>
    <row r="202" spans="1:8" x14ac:dyDescent="0.3">
      <c r="A202" s="4" t="s">
        <v>207</v>
      </c>
      <c r="B202" s="2" t="s">
        <v>1822</v>
      </c>
      <c r="C202" s="2" t="s">
        <v>1009</v>
      </c>
      <c r="D202" s="2">
        <v>3</v>
      </c>
      <c r="E202" s="30">
        <v>5.51</v>
      </c>
      <c r="F202" s="2" t="s">
        <v>1014</v>
      </c>
      <c r="G202" s="3">
        <v>45492</v>
      </c>
      <c r="H202" s="34">
        <v>16.53</v>
      </c>
    </row>
    <row r="203" spans="1:8" x14ac:dyDescent="0.3">
      <c r="A203" s="4" t="s">
        <v>208</v>
      </c>
      <c r="B203" s="2" t="s">
        <v>2002</v>
      </c>
      <c r="C203" s="2" t="s">
        <v>1011</v>
      </c>
      <c r="D203" s="2">
        <v>3</v>
      </c>
      <c r="E203" s="30">
        <v>3.49</v>
      </c>
      <c r="F203" s="2" t="s">
        <v>1014</v>
      </c>
      <c r="G203" s="3">
        <v>45493</v>
      </c>
      <c r="H203" s="34">
        <v>10.47</v>
      </c>
    </row>
    <row r="204" spans="1:8" x14ac:dyDescent="0.3">
      <c r="A204" s="4" t="s">
        <v>209</v>
      </c>
      <c r="B204" s="2" t="s">
        <v>1468</v>
      </c>
      <c r="C204" s="2" t="s">
        <v>1007</v>
      </c>
      <c r="D204" s="2">
        <v>4</v>
      </c>
      <c r="E204" s="30">
        <v>5.57</v>
      </c>
      <c r="F204" s="2" t="s">
        <v>1016</v>
      </c>
      <c r="G204" s="3">
        <v>45494</v>
      </c>
      <c r="H204" s="34">
        <v>22.28</v>
      </c>
    </row>
    <row r="205" spans="1:8" x14ac:dyDescent="0.3">
      <c r="A205" s="4" t="s">
        <v>210</v>
      </c>
      <c r="B205" s="2" t="s">
        <v>1103</v>
      </c>
      <c r="C205" s="2" t="s">
        <v>1012</v>
      </c>
      <c r="D205" s="2">
        <v>5</v>
      </c>
      <c r="E205" s="30">
        <v>3.93</v>
      </c>
      <c r="F205" s="2" t="s">
        <v>1013</v>
      </c>
      <c r="G205" s="3">
        <v>45495</v>
      </c>
      <c r="H205" s="34">
        <v>19.649999999999999</v>
      </c>
    </row>
    <row r="206" spans="1:8" x14ac:dyDescent="0.3">
      <c r="A206" s="4" t="s">
        <v>211</v>
      </c>
      <c r="B206" s="2" t="s">
        <v>1202</v>
      </c>
      <c r="C206" s="2" t="s">
        <v>1010</v>
      </c>
      <c r="D206" s="2">
        <v>1</v>
      </c>
      <c r="E206" s="30">
        <v>3.16</v>
      </c>
      <c r="F206" s="2" t="s">
        <v>1015</v>
      </c>
      <c r="G206" s="3">
        <v>45496</v>
      </c>
      <c r="H206" s="34">
        <v>3.16</v>
      </c>
    </row>
    <row r="207" spans="1:8" x14ac:dyDescent="0.3">
      <c r="A207" s="4" t="s">
        <v>212</v>
      </c>
      <c r="B207" s="2" t="s">
        <v>1389</v>
      </c>
      <c r="C207" s="2" t="s">
        <v>1011</v>
      </c>
      <c r="D207" s="2">
        <v>2</v>
      </c>
      <c r="E207" s="30">
        <v>4.9800000000000004</v>
      </c>
      <c r="F207" s="2" t="s">
        <v>1015</v>
      </c>
      <c r="G207" s="3">
        <v>45497</v>
      </c>
      <c r="H207" s="34">
        <v>9.9600000000000009</v>
      </c>
    </row>
    <row r="208" spans="1:8" x14ac:dyDescent="0.3">
      <c r="A208" s="4" t="s">
        <v>213</v>
      </c>
      <c r="B208" s="2" t="s">
        <v>1790</v>
      </c>
      <c r="C208" s="2" t="s">
        <v>1008</v>
      </c>
      <c r="D208" s="2">
        <v>4</v>
      </c>
      <c r="E208" s="30">
        <v>5.26</v>
      </c>
      <c r="F208" s="2" t="s">
        <v>1014</v>
      </c>
      <c r="G208" s="3">
        <v>45498</v>
      </c>
      <c r="H208" s="34">
        <v>21.04</v>
      </c>
    </row>
    <row r="209" spans="1:8" x14ac:dyDescent="0.3">
      <c r="A209" s="4" t="s">
        <v>214</v>
      </c>
      <c r="B209" s="2" t="s">
        <v>1128</v>
      </c>
      <c r="C209" s="2" t="s">
        <v>1010</v>
      </c>
      <c r="D209" s="2">
        <v>2</v>
      </c>
      <c r="E209" s="30">
        <v>4.5199999999999996</v>
      </c>
      <c r="F209" s="2" t="s">
        <v>1014</v>
      </c>
      <c r="G209" s="3">
        <v>45499</v>
      </c>
      <c r="H209" s="34">
        <v>9.0399999999999991</v>
      </c>
    </row>
    <row r="210" spans="1:8" x14ac:dyDescent="0.3">
      <c r="A210" s="4" t="s">
        <v>215</v>
      </c>
      <c r="B210" s="2" t="s">
        <v>1699</v>
      </c>
      <c r="C210" s="2" t="s">
        <v>1007</v>
      </c>
      <c r="D210" s="2">
        <v>4</v>
      </c>
      <c r="E210" s="30">
        <v>2.91</v>
      </c>
      <c r="F210" s="2" t="s">
        <v>1016</v>
      </c>
      <c r="G210" s="3">
        <v>45500</v>
      </c>
      <c r="H210" s="34">
        <v>11.64</v>
      </c>
    </row>
    <row r="211" spans="1:8" x14ac:dyDescent="0.3">
      <c r="A211" s="4" t="s">
        <v>216</v>
      </c>
      <c r="B211" s="2" t="s">
        <v>1842</v>
      </c>
      <c r="C211" s="2" t="s">
        <v>1012</v>
      </c>
      <c r="D211" s="2">
        <v>4</v>
      </c>
      <c r="E211" s="30">
        <v>2.5299999999999998</v>
      </c>
      <c r="F211" s="2" t="s">
        <v>1016</v>
      </c>
      <c r="G211" s="3">
        <v>45501</v>
      </c>
      <c r="H211" s="34">
        <v>10.119999999999999</v>
      </c>
    </row>
    <row r="212" spans="1:8" x14ac:dyDescent="0.3">
      <c r="A212" s="4" t="s">
        <v>217</v>
      </c>
      <c r="B212" s="2" t="s">
        <v>1701</v>
      </c>
      <c r="C212" s="2" t="s">
        <v>1012</v>
      </c>
      <c r="D212" s="2">
        <v>5</v>
      </c>
      <c r="E212" s="30">
        <v>4.79</v>
      </c>
      <c r="F212" s="2" t="s">
        <v>1013</v>
      </c>
      <c r="G212" s="3">
        <v>45502</v>
      </c>
      <c r="H212" s="34">
        <v>23.95</v>
      </c>
    </row>
    <row r="213" spans="1:8" x14ac:dyDescent="0.3">
      <c r="A213" s="4" t="s">
        <v>218</v>
      </c>
      <c r="B213" s="2" t="s">
        <v>1912</v>
      </c>
      <c r="C213" s="2" t="s">
        <v>1008</v>
      </c>
      <c r="D213" s="2">
        <v>3</v>
      </c>
      <c r="E213" s="30">
        <v>4.91</v>
      </c>
      <c r="F213" s="2" t="s">
        <v>1015</v>
      </c>
      <c r="G213" s="3">
        <v>45503</v>
      </c>
      <c r="H213" s="34">
        <v>14.73</v>
      </c>
    </row>
    <row r="214" spans="1:8" x14ac:dyDescent="0.3">
      <c r="A214" s="4" t="s">
        <v>219</v>
      </c>
      <c r="B214" s="2" t="s">
        <v>1718</v>
      </c>
      <c r="C214" s="2" t="s">
        <v>1009</v>
      </c>
      <c r="D214" s="2">
        <v>1</v>
      </c>
      <c r="E214" s="30">
        <v>3.61</v>
      </c>
      <c r="F214" s="2" t="s">
        <v>1016</v>
      </c>
      <c r="G214" s="3">
        <v>45504</v>
      </c>
      <c r="H214" s="34">
        <v>3.61</v>
      </c>
    </row>
    <row r="215" spans="1:8" x14ac:dyDescent="0.3">
      <c r="A215" s="4" t="s">
        <v>220</v>
      </c>
      <c r="B215" s="2" t="s">
        <v>1493</v>
      </c>
      <c r="C215" s="2" t="s">
        <v>1007</v>
      </c>
      <c r="D215" s="2">
        <v>5</v>
      </c>
      <c r="E215" s="30">
        <v>3.77</v>
      </c>
      <c r="F215" s="2" t="s">
        <v>1015</v>
      </c>
      <c r="G215" s="3">
        <v>45505</v>
      </c>
      <c r="H215" s="34">
        <v>18.850000000000001</v>
      </c>
    </row>
    <row r="216" spans="1:8" x14ac:dyDescent="0.3">
      <c r="A216" s="4" t="s">
        <v>221</v>
      </c>
      <c r="B216" s="2" t="s">
        <v>1943</v>
      </c>
      <c r="C216" s="2" t="s">
        <v>1010</v>
      </c>
      <c r="D216" s="2">
        <v>2</v>
      </c>
      <c r="E216" s="30">
        <v>3.04</v>
      </c>
      <c r="F216" s="2" t="s">
        <v>1016</v>
      </c>
      <c r="G216" s="3">
        <v>45506</v>
      </c>
      <c r="H216" s="34">
        <v>6.08</v>
      </c>
    </row>
    <row r="217" spans="1:8" x14ac:dyDescent="0.3">
      <c r="A217" s="4" t="s">
        <v>222</v>
      </c>
      <c r="B217" s="2" t="s">
        <v>1794</v>
      </c>
      <c r="C217" s="2" t="s">
        <v>1009</v>
      </c>
      <c r="D217" s="2">
        <v>1</v>
      </c>
      <c r="E217" s="30">
        <v>4.78</v>
      </c>
      <c r="F217" s="2" t="s">
        <v>1014</v>
      </c>
      <c r="G217" s="3">
        <v>45507</v>
      </c>
      <c r="H217" s="34">
        <v>4.78</v>
      </c>
    </row>
    <row r="218" spans="1:8" x14ac:dyDescent="0.3">
      <c r="A218" s="4" t="s">
        <v>223</v>
      </c>
      <c r="B218" s="2" t="s">
        <v>1190</v>
      </c>
      <c r="C218" s="2" t="s">
        <v>1009</v>
      </c>
      <c r="D218" s="2">
        <v>3</v>
      </c>
      <c r="E218" s="30">
        <v>3.39</v>
      </c>
      <c r="F218" s="2" t="s">
        <v>1016</v>
      </c>
      <c r="G218" s="3">
        <v>45508</v>
      </c>
      <c r="H218" s="34">
        <v>10.17</v>
      </c>
    </row>
    <row r="219" spans="1:8" x14ac:dyDescent="0.3">
      <c r="A219" s="4" t="s">
        <v>224</v>
      </c>
      <c r="B219" s="2" t="s">
        <v>1712</v>
      </c>
      <c r="C219" s="2" t="s">
        <v>1007</v>
      </c>
      <c r="D219" s="2">
        <v>5</v>
      </c>
      <c r="E219" s="30">
        <v>5.49</v>
      </c>
      <c r="F219" s="2" t="s">
        <v>1016</v>
      </c>
      <c r="G219" s="3">
        <v>45509</v>
      </c>
      <c r="H219" s="34">
        <v>27.45</v>
      </c>
    </row>
    <row r="220" spans="1:8" x14ac:dyDescent="0.3">
      <c r="A220" s="4" t="s">
        <v>225</v>
      </c>
      <c r="B220" s="2" t="s">
        <v>1803</v>
      </c>
      <c r="C220" s="2" t="s">
        <v>1010</v>
      </c>
      <c r="D220" s="2">
        <v>4</v>
      </c>
      <c r="E220" s="30">
        <v>3.98</v>
      </c>
      <c r="F220" s="2" t="s">
        <v>1013</v>
      </c>
      <c r="G220" s="3">
        <v>45510</v>
      </c>
      <c r="H220" s="34">
        <v>15.92</v>
      </c>
    </row>
    <row r="221" spans="1:8" x14ac:dyDescent="0.3">
      <c r="A221" s="4" t="s">
        <v>226</v>
      </c>
      <c r="B221" s="2" t="s">
        <v>1046</v>
      </c>
      <c r="C221" s="2" t="s">
        <v>1007</v>
      </c>
      <c r="D221" s="2">
        <v>2</v>
      </c>
      <c r="E221" s="30">
        <v>3.78</v>
      </c>
      <c r="F221" s="2" t="s">
        <v>1014</v>
      </c>
      <c r="G221" s="3">
        <v>45511</v>
      </c>
      <c r="H221" s="34">
        <v>7.56</v>
      </c>
    </row>
    <row r="222" spans="1:8" x14ac:dyDescent="0.3">
      <c r="A222" s="4" t="s">
        <v>227</v>
      </c>
      <c r="B222" s="2" t="s">
        <v>1464</v>
      </c>
      <c r="C222" s="2" t="s">
        <v>1008</v>
      </c>
      <c r="D222" s="2">
        <v>5</v>
      </c>
      <c r="E222" s="30">
        <v>3.46</v>
      </c>
      <c r="F222" s="2" t="s">
        <v>1014</v>
      </c>
      <c r="G222" s="3">
        <v>45512</v>
      </c>
      <c r="H222" s="34">
        <v>17.3</v>
      </c>
    </row>
    <row r="223" spans="1:8" x14ac:dyDescent="0.3">
      <c r="A223" s="4" t="s">
        <v>228</v>
      </c>
      <c r="B223" s="2" t="s">
        <v>1302</v>
      </c>
      <c r="C223" s="2" t="s">
        <v>1008</v>
      </c>
      <c r="D223" s="2">
        <v>5</v>
      </c>
      <c r="E223" s="30">
        <v>4.88</v>
      </c>
      <c r="F223" s="2" t="s">
        <v>1013</v>
      </c>
      <c r="G223" s="3">
        <v>45513</v>
      </c>
      <c r="H223" s="34">
        <v>24.4</v>
      </c>
    </row>
    <row r="224" spans="1:8" x14ac:dyDescent="0.3">
      <c r="A224" s="4" t="s">
        <v>229</v>
      </c>
      <c r="B224" s="2" t="s">
        <v>1842</v>
      </c>
      <c r="C224" s="2" t="s">
        <v>1012</v>
      </c>
      <c r="D224" s="2">
        <v>1</v>
      </c>
      <c r="E224" s="30">
        <v>5.14</v>
      </c>
      <c r="F224" s="2" t="s">
        <v>1015</v>
      </c>
      <c r="G224" s="3">
        <v>45514</v>
      </c>
      <c r="H224" s="34">
        <v>5.14</v>
      </c>
    </row>
    <row r="225" spans="1:8" x14ac:dyDescent="0.3">
      <c r="A225" s="4" t="s">
        <v>230</v>
      </c>
      <c r="B225" s="2" t="s">
        <v>1079</v>
      </c>
      <c r="C225" s="2" t="s">
        <v>1011</v>
      </c>
      <c r="D225" s="2">
        <v>2</v>
      </c>
      <c r="E225" s="30">
        <v>3.95</v>
      </c>
      <c r="F225" s="2" t="s">
        <v>1014</v>
      </c>
      <c r="G225" s="3">
        <v>45515</v>
      </c>
      <c r="H225" s="34">
        <v>7.9</v>
      </c>
    </row>
    <row r="226" spans="1:8" x14ac:dyDescent="0.3">
      <c r="A226" s="4" t="s">
        <v>231</v>
      </c>
      <c r="B226" s="2" t="s">
        <v>1231</v>
      </c>
      <c r="C226" s="2" t="s">
        <v>1012</v>
      </c>
      <c r="D226" s="2">
        <v>2</v>
      </c>
      <c r="E226" s="30">
        <v>5.24</v>
      </c>
      <c r="F226" s="2" t="s">
        <v>1014</v>
      </c>
      <c r="G226" s="3">
        <v>45516</v>
      </c>
      <c r="H226" s="34">
        <v>10.48</v>
      </c>
    </row>
    <row r="227" spans="1:8" x14ac:dyDescent="0.3">
      <c r="A227" s="4" t="s">
        <v>232</v>
      </c>
      <c r="B227" s="2" t="s">
        <v>1523</v>
      </c>
      <c r="C227" s="2" t="s">
        <v>1009</v>
      </c>
      <c r="D227" s="2">
        <v>2</v>
      </c>
      <c r="E227" s="30">
        <v>4.1900000000000004</v>
      </c>
      <c r="F227" s="2" t="s">
        <v>1013</v>
      </c>
      <c r="G227" s="3">
        <v>45517</v>
      </c>
      <c r="H227" s="34">
        <v>8.3800000000000008</v>
      </c>
    </row>
    <row r="228" spans="1:8" x14ac:dyDescent="0.3">
      <c r="A228" s="4" t="s">
        <v>233</v>
      </c>
      <c r="B228" s="2" t="s">
        <v>1674</v>
      </c>
      <c r="C228" s="2" t="s">
        <v>1012</v>
      </c>
      <c r="D228" s="2">
        <v>1</v>
      </c>
      <c r="E228" s="30">
        <v>3.8</v>
      </c>
      <c r="F228" s="2" t="s">
        <v>1015</v>
      </c>
      <c r="G228" s="3">
        <v>45518</v>
      </c>
      <c r="H228" s="34">
        <v>3.8</v>
      </c>
    </row>
    <row r="229" spans="1:8" x14ac:dyDescent="0.3">
      <c r="A229" s="4" t="s">
        <v>234</v>
      </c>
      <c r="B229" s="2" t="s">
        <v>2012</v>
      </c>
      <c r="C229" s="2" t="s">
        <v>1011</v>
      </c>
      <c r="D229" s="2">
        <v>2</v>
      </c>
      <c r="E229" s="30">
        <v>4.4400000000000004</v>
      </c>
      <c r="F229" s="2" t="s">
        <v>1014</v>
      </c>
      <c r="G229" s="3">
        <v>45519</v>
      </c>
      <c r="H229" s="34">
        <v>8.8800000000000008</v>
      </c>
    </row>
    <row r="230" spans="1:8" x14ac:dyDescent="0.3">
      <c r="A230" s="4" t="s">
        <v>235</v>
      </c>
      <c r="B230" s="2" t="s">
        <v>1214</v>
      </c>
      <c r="C230" s="2" t="s">
        <v>1012</v>
      </c>
      <c r="D230" s="2">
        <v>1</v>
      </c>
      <c r="E230" s="30">
        <v>3.39</v>
      </c>
      <c r="F230" s="2" t="s">
        <v>1013</v>
      </c>
      <c r="G230" s="3">
        <v>45520</v>
      </c>
      <c r="H230" s="34">
        <v>3.39</v>
      </c>
    </row>
    <row r="231" spans="1:8" x14ac:dyDescent="0.3">
      <c r="A231" s="4" t="s">
        <v>236</v>
      </c>
      <c r="B231" s="2" t="s">
        <v>1562</v>
      </c>
      <c r="C231" s="2" t="s">
        <v>1010</v>
      </c>
      <c r="D231" s="2">
        <v>4</v>
      </c>
      <c r="E231" s="30">
        <v>3.57</v>
      </c>
      <c r="F231" s="2" t="s">
        <v>1014</v>
      </c>
      <c r="G231" s="3">
        <v>45521</v>
      </c>
      <c r="H231" s="34">
        <v>14.28</v>
      </c>
    </row>
    <row r="232" spans="1:8" x14ac:dyDescent="0.3">
      <c r="A232" s="4" t="s">
        <v>237</v>
      </c>
      <c r="B232" s="2" t="s">
        <v>1302</v>
      </c>
      <c r="C232" s="2" t="s">
        <v>1008</v>
      </c>
      <c r="D232" s="2">
        <v>1</v>
      </c>
      <c r="E232" s="30">
        <v>3.71</v>
      </c>
      <c r="F232" s="2" t="s">
        <v>1016</v>
      </c>
      <c r="G232" s="3">
        <v>45522</v>
      </c>
      <c r="H232" s="34">
        <v>3.71</v>
      </c>
    </row>
    <row r="233" spans="1:8" x14ac:dyDescent="0.3">
      <c r="A233" s="4" t="s">
        <v>238</v>
      </c>
      <c r="B233" s="2" t="s">
        <v>1076</v>
      </c>
      <c r="C233" s="2" t="s">
        <v>1011</v>
      </c>
      <c r="D233" s="2">
        <v>3</v>
      </c>
      <c r="E233" s="30">
        <v>4.97</v>
      </c>
      <c r="F233" s="2" t="s">
        <v>1015</v>
      </c>
      <c r="G233" s="3">
        <v>45523</v>
      </c>
      <c r="H233" s="34">
        <v>14.91</v>
      </c>
    </row>
    <row r="234" spans="1:8" x14ac:dyDescent="0.3">
      <c r="A234" s="4" t="s">
        <v>239</v>
      </c>
      <c r="B234" s="2" t="s">
        <v>1478</v>
      </c>
      <c r="C234" s="2" t="s">
        <v>1008</v>
      </c>
      <c r="D234" s="2">
        <v>2</v>
      </c>
      <c r="E234" s="30">
        <v>5.08</v>
      </c>
      <c r="F234" s="2" t="s">
        <v>1016</v>
      </c>
      <c r="G234" s="3">
        <v>45524</v>
      </c>
      <c r="H234" s="34">
        <v>10.16</v>
      </c>
    </row>
    <row r="235" spans="1:8" x14ac:dyDescent="0.3">
      <c r="A235" s="4" t="s">
        <v>240</v>
      </c>
      <c r="B235" s="2" t="s">
        <v>1591</v>
      </c>
      <c r="C235" s="2" t="s">
        <v>1008</v>
      </c>
      <c r="D235" s="2">
        <v>3</v>
      </c>
      <c r="E235" s="30">
        <v>5.49</v>
      </c>
      <c r="F235" s="2" t="s">
        <v>1015</v>
      </c>
      <c r="G235" s="3">
        <v>45525</v>
      </c>
      <c r="H235" s="34">
        <v>16.47</v>
      </c>
    </row>
    <row r="236" spans="1:8" x14ac:dyDescent="0.3">
      <c r="A236" s="4" t="s">
        <v>241</v>
      </c>
      <c r="B236" s="2" t="s">
        <v>1669</v>
      </c>
      <c r="C236" s="2" t="s">
        <v>1008</v>
      </c>
      <c r="D236" s="2">
        <v>3</v>
      </c>
      <c r="E236" s="30">
        <v>4.8099999999999996</v>
      </c>
      <c r="F236" s="2" t="s">
        <v>1013</v>
      </c>
      <c r="G236" s="3">
        <v>45526</v>
      </c>
      <c r="H236" s="34">
        <v>14.43</v>
      </c>
    </row>
    <row r="237" spans="1:8" x14ac:dyDescent="0.3">
      <c r="A237" s="4" t="s">
        <v>242</v>
      </c>
      <c r="B237" s="2" t="s">
        <v>1694</v>
      </c>
      <c r="C237" s="2" t="s">
        <v>1007</v>
      </c>
      <c r="D237" s="2">
        <v>4</v>
      </c>
      <c r="E237" s="30">
        <v>5.12</v>
      </c>
      <c r="F237" s="2" t="s">
        <v>1014</v>
      </c>
      <c r="G237" s="3">
        <v>45527</v>
      </c>
      <c r="H237" s="34">
        <v>20.48</v>
      </c>
    </row>
    <row r="238" spans="1:8" x14ac:dyDescent="0.3">
      <c r="A238" s="4" t="s">
        <v>243</v>
      </c>
      <c r="B238" s="2" t="s">
        <v>1068</v>
      </c>
      <c r="C238" s="2" t="s">
        <v>1011</v>
      </c>
      <c r="D238" s="2">
        <v>5</v>
      </c>
      <c r="E238" s="30">
        <v>4.0599999999999996</v>
      </c>
      <c r="F238" s="2" t="s">
        <v>1014</v>
      </c>
      <c r="G238" s="3">
        <v>45528</v>
      </c>
      <c r="H238" s="34">
        <v>20.3</v>
      </c>
    </row>
    <row r="239" spans="1:8" x14ac:dyDescent="0.3">
      <c r="A239" s="4" t="s">
        <v>244</v>
      </c>
      <c r="B239" s="2" t="s">
        <v>1458</v>
      </c>
      <c r="C239" s="2" t="s">
        <v>1009</v>
      </c>
      <c r="D239" s="2">
        <v>4</v>
      </c>
      <c r="E239" s="30">
        <v>4.95</v>
      </c>
      <c r="F239" s="2" t="s">
        <v>1013</v>
      </c>
      <c r="G239" s="3">
        <v>45529</v>
      </c>
      <c r="H239" s="34">
        <v>19.8</v>
      </c>
    </row>
    <row r="240" spans="1:8" x14ac:dyDescent="0.3">
      <c r="A240" s="4" t="s">
        <v>245</v>
      </c>
      <c r="B240" s="2" t="s">
        <v>1397</v>
      </c>
      <c r="C240" s="2" t="s">
        <v>1011</v>
      </c>
      <c r="D240" s="2">
        <v>1</v>
      </c>
      <c r="E240" s="30">
        <v>3.07</v>
      </c>
      <c r="F240" s="2" t="s">
        <v>1014</v>
      </c>
      <c r="G240" s="3">
        <v>45530</v>
      </c>
      <c r="H240" s="34">
        <v>3.07</v>
      </c>
    </row>
    <row r="241" spans="1:8" x14ac:dyDescent="0.3">
      <c r="A241" s="4" t="s">
        <v>246</v>
      </c>
      <c r="B241" s="2" t="s">
        <v>1875</v>
      </c>
      <c r="C241" s="2" t="s">
        <v>1009</v>
      </c>
      <c r="D241" s="2">
        <v>1</v>
      </c>
      <c r="E241" s="30">
        <v>3.25</v>
      </c>
      <c r="F241" s="2" t="s">
        <v>1016</v>
      </c>
      <c r="G241" s="3">
        <v>45531</v>
      </c>
      <c r="H241" s="34">
        <v>3.25</v>
      </c>
    </row>
    <row r="242" spans="1:8" x14ac:dyDescent="0.3">
      <c r="A242" s="4" t="s">
        <v>247</v>
      </c>
      <c r="B242" s="2" t="s">
        <v>1933</v>
      </c>
      <c r="C242" s="2" t="s">
        <v>1011</v>
      </c>
      <c r="D242" s="2">
        <v>2</v>
      </c>
      <c r="E242" s="30">
        <v>3.9</v>
      </c>
      <c r="F242" s="2" t="s">
        <v>1013</v>
      </c>
      <c r="G242" s="3">
        <v>45532</v>
      </c>
      <c r="H242" s="34">
        <v>7.8</v>
      </c>
    </row>
    <row r="243" spans="1:8" x14ac:dyDescent="0.3">
      <c r="A243" s="4" t="s">
        <v>248</v>
      </c>
      <c r="B243" s="2" t="s">
        <v>1092</v>
      </c>
      <c r="C243" s="2" t="s">
        <v>1011</v>
      </c>
      <c r="D243" s="2">
        <v>3</v>
      </c>
      <c r="E243" s="30">
        <v>3.68</v>
      </c>
      <c r="F243" s="2" t="s">
        <v>1016</v>
      </c>
      <c r="G243" s="3">
        <v>45533</v>
      </c>
      <c r="H243" s="34">
        <v>11.04</v>
      </c>
    </row>
    <row r="244" spans="1:8" x14ac:dyDescent="0.3">
      <c r="A244" s="4" t="s">
        <v>249</v>
      </c>
      <c r="B244" s="2" t="s">
        <v>1828</v>
      </c>
      <c r="C244" s="2" t="s">
        <v>1008</v>
      </c>
      <c r="D244" s="2">
        <v>4</v>
      </c>
      <c r="E244" s="30">
        <v>4.43</v>
      </c>
      <c r="F244" s="2" t="s">
        <v>1015</v>
      </c>
      <c r="G244" s="3">
        <v>45534</v>
      </c>
      <c r="H244" s="34">
        <v>17.72</v>
      </c>
    </row>
    <row r="245" spans="1:8" x14ac:dyDescent="0.3">
      <c r="A245" s="4" t="s">
        <v>250</v>
      </c>
      <c r="B245" s="2" t="s">
        <v>1292</v>
      </c>
      <c r="C245" s="2" t="s">
        <v>1009</v>
      </c>
      <c r="D245" s="2">
        <v>5</v>
      </c>
      <c r="E245" s="30">
        <v>4.9400000000000004</v>
      </c>
      <c r="F245" s="2" t="s">
        <v>1014</v>
      </c>
      <c r="G245" s="3">
        <v>45535</v>
      </c>
      <c r="H245" s="34">
        <v>24.7</v>
      </c>
    </row>
    <row r="246" spans="1:8" x14ac:dyDescent="0.3">
      <c r="A246" s="4" t="s">
        <v>251</v>
      </c>
      <c r="B246" s="2" t="s">
        <v>1948</v>
      </c>
      <c r="C246" s="2" t="s">
        <v>1012</v>
      </c>
      <c r="D246" s="2">
        <v>4</v>
      </c>
      <c r="E246" s="30">
        <v>4.97</v>
      </c>
      <c r="F246" s="2" t="s">
        <v>1016</v>
      </c>
      <c r="G246" s="3">
        <v>45536</v>
      </c>
      <c r="H246" s="34">
        <v>19.88</v>
      </c>
    </row>
    <row r="247" spans="1:8" x14ac:dyDescent="0.3">
      <c r="A247" s="4" t="s">
        <v>252</v>
      </c>
      <c r="B247" s="2" t="s">
        <v>1278</v>
      </c>
      <c r="C247" s="2" t="s">
        <v>1009</v>
      </c>
      <c r="D247" s="2">
        <v>2</v>
      </c>
      <c r="E247" s="30">
        <v>3.06</v>
      </c>
      <c r="F247" s="2" t="s">
        <v>1014</v>
      </c>
      <c r="G247" s="3">
        <v>45537</v>
      </c>
      <c r="H247" s="34">
        <v>6.12</v>
      </c>
    </row>
    <row r="248" spans="1:8" x14ac:dyDescent="0.3">
      <c r="A248" s="4" t="s">
        <v>253</v>
      </c>
      <c r="B248" s="2" t="s">
        <v>1168</v>
      </c>
      <c r="C248" s="2" t="s">
        <v>1009</v>
      </c>
      <c r="D248" s="2">
        <v>4</v>
      </c>
      <c r="E248" s="30">
        <v>5.88</v>
      </c>
      <c r="F248" s="2" t="s">
        <v>1015</v>
      </c>
      <c r="G248" s="3">
        <v>45538</v>
      </c>
      <c r="H248" s="34">
        <v>23.52</v>
      </c>
    </row>
    <row r="249" spans="1:8" x14ac:dyDescent="0.3">
      <c r="A249" s="4" t="s">
        <v>254</v>
      </c>
      <c r="B249" s="2" t="s">
        <v>1870</v>
      </c>
      <c r="C249" s="2" t="s">
        <v>1011</v>
      </c>
      <c r="D249" s="2">
        <v>5</v>
      </c>
      <c r="E249" s="30">
        <v>2.52</v>
      </c>
      <c r="F249" s="2" t="s">
        <v>1014</v>
      </c>
      <c r="G249" s="3">
        <v>45539</v>
      </c>
      <c r="H249" s="34">
        <v>12.6</v>
      </c>
    </row>
    <row r="250" spans="1:8" x14ac:dyDescent="0.3">
      <c r="A250" s="4" t="s">
        <v>255</v>
      </c>
      <c r="B250" s="2" t="s">
        <v>1254</v>
      </c>
      <c r="C250" s="2" t="s">
        <v>1009</v>
      </c>
      <c r="D250" s="2">
        <v>5</v>
      </c>
      <c r="E250" s="30">
        <v>2.82</v>
      </c>
      <c r="F250" s="2" t="s">
        <v>1015</v>
      </c>
      <c r="G250" s="3">
        <v>45540</v>
      </c>
      <c r="H250" s="34">
        <v>14.1</v>
      </c>
    </row>
    <row r="251" spans="1:8" x14ac:dyDescent="0.3">
      <c r="A251" s="4" t="s">
        <v>256</v>
      </c>
      <c r="B251" s="2" t="s">
        <v>1782</v>
      </c>
      <c r="C251" s="2" t="s">
        <v>1011</v>
      </c>
      <c r="D251" s="2">
        <v>3</v>
      </c>
      <c r="E251" s="30">
        <v>3.01</v>
      </c>
      <c r="F251" s="2" t="s">
        <v>1013</v>
      </c>
      <c r="G251" s="3">
        <v>45541</v>
      </c>
      <c r="H251" s="34">
        <v>9.0299999999999994</v>
      </c>
    </row>
    <row r="252" spans="1:8" x14ac:dyDescent="0.3">
      <c r="A252" s="4" t="s">
        <v>257</v>
      </c>
      <c r="B252" s="2" t="s">
        <v>1471</v>
      </c>
      <c r="C252" s="2" t="s">
        <v>1012</v>
      </c>
      <c r="D252" s="2">
        <v>3</v>
      </c>
      <c r="E252" s="30">
        <v>5.74</v>
      </c>
      <c r="F252" s="2" t="s">
        <v>1014</v>
      </c>
      <c r="G252" s="3">
        <v>45542</v>
      </c>
      <c r="H252" s="34">
        <v>17.22</v>
      </c>
    </row>
    <row r="253" spans="1:8" x14ac:dyDescent="0.3">
      <c r="A253" s="4" t="s">
        <v>258</v>
      </c>
      <c r="B253" s="2" t="s">
        <v>1601</v>
      </c>
      <c r="C253" s="2" t="s">
        <v>1007</v>
      </c>
      <c r="D253" s="2">
        <v>2</v>
      </c>
      <c r="E253" s="30">
        <v>4.0199999999999996</v>
      </c>
      <c r="F253" s="2" t="s">
        <v>1013</v>
      </c>
      <c r="G253" s="3">
        <v>45543</v>
      </c>
      <c r="H253" s="34">
        <v>8.0399999999999991</v>
      </c>
    </row>
    <row r="254" spans="1:8" x14ac:dyDescent="0.3">
      <c r="A254" s="4" t="s">
        <v>259</v>
      </c>
      <c r="B254" s="2" t="s">
        <v>1511</v>
      </c>
      <c r="C254" s="2" t="s">
        <v>1008</v>
      </c>
      <c r="D254" s="2">
        <v>3</v>
      </c>
      <c r="E254" s="30">
        <v>2.72</v>
      </c>
      <c r="F254" s="2" t="s">
        <v>1015</v>
      </c>
      <c r="G254" s="3">
        <v>45544</v>
      </c>
      <c r="H254" s="34">
        <v>8.16</v>
      </c>
    </row>
    <row r="255" spans="1:8" x14ac:dyDescent="0.3">
      <c r="A255" s="4" t="s">
        <v>260</v>
      </c>
      <c r="B255" s="2" t="s">
        <v>1446</v>
      </c>
      <c r="C255" s="2" t="s">
        <v>1010</v>
      </c>
      <c r="D255" s="2">
        <v>1</v>
      </c>
      <c r="E255" s="30">
        <v>3.28</v>
      </c>
      <c r="F255" s="2" t="s">
        <v>1013</v>
      </c>
      <c r="G255" s="3">
        <v>45545</v>
      </c>
      <c r="H255" s="34">
        <v>3.28</v>
      </c>
    </row>
    <row r="256" spans="1:8" x14ac:dyDescent="0.3">
      <c r="A256" s="4" t="s">
        <v>261</v>
      </c>
      <c r="B256" s="2" t="s">
        <v>1699</v>
      </c>
      <c r="C256" s="2" t="s">
        <v>1007</v>
      </c>
      <c r="D256" s="2">
        <v>3</v>
      </c>
      <c r="E256" s="30">
        <v>2.78</v>
      </c>
      <c r="F256" s="2" t="s">
        <v>1016</v>
      </c>
      <c r="G256" s="3">
        <v>45546</v>
      </c>
      <c r="H256" s="34">
        <v>8.34</v>
      </c>
    </row>
    <row r="257" spans="1:8" x14ac:dyDescent="0.3">
      <c r="A257" s="4" t="s">
        <v>262</v>
      </c>
      <c r="B257" s="2" t="s">
        <v>1168</v>
      </c>
      <c r="C257" s="2" t="s">
        <v>1009</v>
      </c>
      <c r="D257" s="2">
        <v>1</v>
      </c>
      <c r="E257" s="30">
        <v>2.63</v>
      </c>
      <c r="F257" s="2" t="s">
        <v>1013</v>
      </c>
      <c r="G257" s="3">
        <v>45547</v>
      </c>
      <c r="H257" s="34">
        <v>2.63</v>
      </c>
    </row>
    <row r="258" spans="1:8" x14ac:dyDescent="0.3">
      <c r="A258" s="4" t="s">
        <v>263</v>
      </c>
      <c r="B258" s="2" t="s">
        <v>1773</v>
      </c>
      <c r="C258" s="2" t="s">
        <v>1012</v>
      </c>
      <c r="D258" s="2">
        <v>4</v>
      </c>
      <c r="E258" s="30">
        <v>3.85</v>
      </c>
      <c r="F258" s="2" t="s">
        <v>1016</v>
      </c>
      <c r="G258" s="3">
        <v>45548</v>
      </c>
      <c r="H258" s="34">
        <v>15.4</v>
      </c>
    </row>
    <row r="259" spans="1:8" x14ac:dyDescent="0.3">
      <c r="A259" s="4" t="s">
        <v>264</v>
      </c>
      <c r="B259" s="2" t="s">
        <v>1939</v>
      </c>
      <c r="C259" s="2" t="s">
        <v>1008</v>
      </c>
      <c r="D259" s="2">
        <v>1</v>
      </c>
      <c r="E259" s="30">
        <v>5.95</v>
      </c>
      <c r="F259" s="2" t="s">
        <v>1015</v>
      </c>
      <c r="G259" s="3">
        <v>45549</v>
      </c>
      <c r="H259" s="34">
        <v>5.95</v>
      </c>
    </row>
    <row r="260" spans="1:8" x14ac:dyDescent="0.3">
      <c r="A260" s="4" t="s">
        <v>265</v>
      </c>
      <c r="B260" s="2" t="s">
        <v>1520</v>
      </c>
      <c r="C260" s="2" t="s">
        <v>1012</v>
      </c>
      <c r="D260" s="2">
        <v>2</v>
      </c>
      <c r="E260" s="30">
        <v>4.6500000000000004</v>
      </c>
      <c r="F260" s="2" t="s">
        <v>1015</v>
      </c>
      <c r="G260" s="3">
        <v>45550</v>
      </c>
      <c r="H260" s="34">
        <v>9.3000000000000007</v>
      </c>
    </row>
    <row r="261" spans="1:8" x14ac:dyDescent="0.3">
      <c r="A261" s="4" t="s">
        <v>266</v>
      </c>
      <c r="B261" s="2" t="s">
        <v>1269</v>
      </c>
      <c r="C261" s="2" t="s">
        <v>1008</v>
      </c>
      <c r="D261" s="2">
        <v>5</v>
      </c>
      <c r="E261" s="30">
        <v>4.32</v>
      </c>
      <c r="F261" s="2" t="s">
        <v>1014</v>
      </c>
      <c r="G261" s="3">
        <v>45551</v>
      </c>
      <c r="H261" s="34">
        <v>21.6</v>
      </c>
    </row>
    <row r="262" spans="1:8" x14ac:dyDescent="0.3">
      <c r="A262" s="4" t="s">
        <v>267</v>
      </c>
      <c r="B262" s="2" t="s">
        <v>1063</v>
      </c>
      <c r="C262" s="2" t="s">
        <v>1008</v>
      </c>
      <c r="D262" s="2">
        <v>2</v>
      </c>
      <c r="E262" s="30">
        <v>4.99</v>
      </c>
      <c r="F262" s="2" t="s">
        <v>1016</v>
      </c>
      <c r="G262" s="3">
        <v>45552</v>
      </c>
      <c r="H262" s="34">
        <v>9.98</v>
      </c>
    </row>
    <row r="263" spans="1:8" x14ac:dyDescent="0.3">
      <c r="A263" s="4" t="s">
        <v>268</v>
      </c>
      <c r="B263" s="2" t="s">
        <v>1267</v>
      </c>
      <c r="C263" s="2" t="s">
        <v>1008</v>
      </c>
      <c r="D263" s="2">
        <v>2</v>
      </c>
      <c r="E263" s="30">
        <v>4.59</v>
      </c>
      <c r="F263" s="2" t="s">
        <v>1014</v>
      </c>
      <c r="G263" s="3">
        <v>45553</v>
      </c>
      <c r="H263" s="34">
        <v>9.18</v>
      </c>
    </row>
    <row r="264" spans="1:8" x14ac:dyDescent="0.3">
      <c r="A264" s="4" t="s">
        <v>269</v>
      </c>
      <c r="B264" s="2" t="s">
        <v>1749</v>
      </c>
      <c r="C264" s="2" t="s">
        <v>1012</v>
      </c>
      <c r="D264" s="2">
        <v>2</v>
      </c>
      <c r="E264" s="30">
        <v>5.81</v>
      </c>
      <c r="F264" s="2" t="s">
        <v>1014</v>
      </c>
      <c r="G264" s="3">
        <v>45554</v>
      </c>
      <c r="H264" s="34">
        <v>11.62</v>
      </c>
    </row>
    <row r="265" spans="1:8" x14ac:dyDescent="0.3">
      <c r="A265" s="4" t="s">
        <v>270</v>
      </c>
      <c r="B265" s="2" t="s">
        <v>1439</v>
      </c>
      <c r="C265" s="2" t="s">
        <v>1009</v>
      </c>
      <c r="D265" s="2">
        <v>2</v>
      </c>
      <c r="E265" s="30">
        <v>5.37</v>
      </c>
      <c r="F265" s="2" t="s">
        <v>1015</v>
      </c>
      <c r="G265" s="3">
        <v>45555</v>
      </c>
      <c r="H265" s="34">
        <v>10.74</v>
      </c>
    </row>
    <row r="266" spans="1:8" x14ac:dyDescent="0.3">
      <c r="A266" s="4" t="s">
        <v>271</v>
      </c>
      <c r="B266" s="2" t="s">
        <v>1602</v>
      </c>
      <c r="C266" s="2" t="s">
        <v>1008</v>
      </c>
      <c r="D266" s="2">
        <v>3</v>
      </c>
      <c r="E266" s="30">
        <v>4.74</v>
      </c>
      <c r="F266" s="2" t="s">
        <v>1013</v>
      </c>
      <c r="G266" s="3">
        <v>45556</v>
      </c>
      <c r="H266" s="34">
        <v>14.22</v>
      </c>
    </row>
    <row r="267" spans="1:8" x14ac:dyDescent="0.3">
      <c r="A267" s="4" t="s">
        <v>272</v>
      </c>
      <c r="B267" s="2" t="s">
        <v>1702</v>
      </c>
      <c r="C267" s="2" t="s">
        <v>1012</v>
      </c>
      <c r="D267" s="2">
        <v>4</v>
      </c>
      <c r="E267" s="30">
        <v>4.04</v>
      </c>
      <c r="F267" s="2" t="s">
        <v>1015</v>
      </c>
      <c r="G267" s="3">
        <v>45557</v>
      </c>
      <c r="H267" s="34">
        <v>16.16</v>
      </c>
    </row>
    <row r="268" spans="1:8" x14ac:dyDescent="0.3">
      <c r="A268" s="4" t="s">
        <v>273</v>
      </c>
      <c r="B268" s="2" t="s">
        <v>1636</v>
      </c>
      <c r="C268" s="2" t="s">
        <v>1010</v>
      </c>
      <c r="D268" s="2">
        <v>5</v>
      </c>
      <c r="E268" s="30">
        <v>3.21</v>
      </c>
      <c r="F268" s="2" t="s">
        <v>1015</v>
      </c>
      <c r="G268" s="3">
        <v>45558</v>
      </c>
      <c r="H268" s="34">
        <v>16.05</v>
      </c>
    </row>
    <row r="269" spans="1:8" x14ac:dyDescent="0.3">
      <c r="A269" s="4" t="s">
        <v>274</v>
      </c>
      <c r="B269" s="2" t="s">
        <v>1549</v>
      </c>
      <c r="C269" s="2" t="s">
        <v>1010</v>
      </c>
      <c r="D269" s="2">
        <v>1</v>
      </c>
      <c r="E269" s="30">
        <v>4.8</v>
      </c>
      <c r="F269" s="2" t="s">
        <v>1013</v>
      </c>
      <c r="G269" s="3">
        <v>45559</v>
      </c>
      <c r="H269" s="34">
        <v>4.8</v>
      </c>
    </row>
    <row r="270" spans="1:8" x14ac:dyDescent="0.3">
      <c r="A270" s="4" t="s">
        <v>275</v>
      </c>
      <c r="B270" s="2" t="s">
        <v>1302</v>
      </c>
      <c r="C270" s="2" t="s">
        <v>1008</v>
      </c>
      <c r="D270" s="2">
        <v>1</v>
      </c>
      <c r="E270" s="30">
        <v>5.31</v>
      </c>
      <c r="F270" s="2" t="s">
        <v>1016</v>
      </c>
      <c r="G270" s="3">
        <v>45560</v>
      </c>
      <c r="H270" s="34">
        <v>5.31</v>
      </c>
    </row>
    <row r="271" spans="1:8" x14ac:dyDescent="0.3">
      <c r="A271" s="4" t="s">
        <v>276</v>
      </c>
      <c r="B271" s="2" t="s">
        <v>1117</v>
      </c>
      <c r="C271" s="2" t="s">
        <v>1011</v>
      </c>
      <c r="D271" s="2">
        <v>4</v>
      </c>
      <c r="E271" s="30">
        <v>3.5</v>
      </c>
      <c r="F271" s="2" t="s">
        <v>1016</v>
      </c>
      <c r="G271" s="3">
        <v>45561</v>
      </c>
      <c r="H271" s="34">
        <v>14</v>
      </c>
    </row>
    <row r="272" spans="1:8" x14ac:dyDescent="0.3">
      <c r="A272" s="4" t="s">
        <v>277</v>
      </c>
      <c r="B272" s="2" t="s">
        <v>1319</v>
      </c>
      <c r="C272" s="2" t="s">
        <v>1012</v>
      </c>
      <c r="D272" s="2">
        <v>2</v>
      </c>
      <c r="E272" s="30">
        <v>2.62</v>
      </c>
      <c r="F272" s="2" t="s">
        <v>1013</v>
      </c>
      <c r="G272" s="3">
        <v>45562</v>
      </c>
      <c r="H272" s="34">
        <v>5.24</v>
      </c>
    </row>
    <row r="273" spans="1:8" x14ac:dyDescent="0.3">
      <c r="A273" s="4" t="s">
        <v>278</v>
      </c>
      <c r="B273" s="2" t="s">
        <v>1219</v>
      </c>
      <c r="C273" s="2" t="s">
        <v>1009</v>
      </c>
      <c r="D273" s="2">
        <v>2</v>
      </c>
      <c r="E273" s="30">
        <v>4.5999999999999996</v>
      </c>
      <c r="F273" s="2" t="s">
        <v>1013</v>
      </c>
      <c r="G273" s="3">
        <v>45563</v>
      </c>
      <c r="H273" s="34">
        <v>9.1999999999999993</v>
      </c>
    </row>
    <row r="274" spans="1:8" x14ac:dyDescent="0.3">
      <c r="A274" s="4" t="s">
        <v>279</v>
      </c>
      <c r="B274" s="2" t="s">
        <v>1722</v>
      </c>
      <c r="C274" s="2" t="s">
        <v>1012</v>
      </c>
      <c r="D274" s="2">
        <v>5</v>
      </c>
      <c r="E274" s="30">
        <v>4.3099999999999996</v>
      </c>
      <c r="F274" s="2" t="s">
        <v>1014</v>
      </c>
      <c r="G274" s="3">
        <v>45564</v>
      </c>
      <c r="H274" s="34">
        <v>21.55</v>
      </c>
    </row>
    <row r="275" spans="1:8" x14ac:dyDescent="0.3">
      <c r="A275" s="4" t="s">
        <v>280</v>
      </c>
      <c r="B275" s="2" t="s">
        <v>1372</v>
      </c>
      <c r="C275" s="2" t="s">
        <v>1010</v>
      </c>
      <c r="D275" s="2">
        <v>1</v>
      </c>
      <c r="E275" s="30">
        <v>3.31</v>
      </c>
      <c r="F275" s="2" t="s">
        <v>1013</v>
      </c>
      <c r="G275" s="3">
        <v>45565</v>
      </c>
      <c r="H275" s="34">
        <v>3.31</v>
      </c>
    </row>
    <row r="276" spans="1:8" x14ac:dyDescent="0.3">
      <c r="A276" s="4" t="s">
        <v>281</v>
      </c>
      <c r="B276" s="2" t="s">
        <v>1323</v>
      </c>
      <c r="C276" s="2" t="s">
        <v>1010</v>
      </c>
      <c r="D276" s="2">
        <v>2</v>
      </c>
      <c r="E276" s="30">
        <v>3.09</v>
      </c>
      <c r="F276" s="2" t="s">
        <v>1013</v>
      </c>
      <c r="G276" s="3">
        <v>45566</v>
      </c>
      <c r="H276" s="34">
        <v>6.18</v>
      </c>
    </row>
    <row r="277" spans="1:8" x14ac:dyDescent="0.3">
      <c r="A277" s="4" t="s">
        <v>282</v>
      </c>
      <c r="B277" s="2" t="s">
        <v>1867</v>
      </c>
      <c r="C277" s="2" t="s">
        <v>1010</v>
      </c>
      <c r="D277" s="2">
        <v>3</v>
      </c>
      <c r="E277" s="30">
        <v>2.63</v>
      </c>
      <c r="F277" s="2" t="s">
        <v>1014</v>
      </c>
      <c r="G277" s="3">
        <v>45567</v>
      </c>
      <c r="H277" s="34">
        <v>7.89</v>
      </c>
    </row>
    <row r="278" spans="1:8" x14ac:dyDescent="0.3">
      <c r="A278" s="4" t="s">
        <v>283</v>
      </c>
      <c r="B278" s="2" t="s">
        <v>1909</v>
      </c>
      <c r="C278" s="2" t="s">
        <v>1007</v>
      </c>
      <c r="D278" s="2">
        <v>5</v>
      </c>
      <c r="E278" s="30">
        <v>3.34</v>
      </c>
      <c r="F278" s="2" t="s">
        <v>1016</v>
      </c>
      <c r="G278" s="3">
        <v>45568</v>
      </c>
      <c r="H278" s="34">
        <v>16.7</v>
      </c>
    </row>
    <row r="279" spans="1:8" x14ac:dyDescent="0.3">
      <c r="A279" s="4" t="s">
        <v>284</v>
      </c>
      <c r="B279" s="2" t="s">
        <v>1773</v>
      </c>
      <c r="C279" s="2" t="s">
        <v>1012</v>
      </c>
      <c r="D279" s="2">
        <v>3</v>
      </c>
      <c r="E279" s="30">
        <v>2.5</v>
      </c>
      <c r="F279" s="2" t="s">
        <v>1013</v>
      </c>
      <c r="G279" s="3">
        <v>45569</v>
      </c>
      <c r="H279" s="34">
        <v>7.5</v>
      </c>
    </row>
    <row r="280" spans="1:8" x14ac:dyDescent="0.3">
      <c r="A280" s="4" t="s">
        <v>285</v>
      </c>
      <c r="B280" s="2" t="s">
        <v>1998</v>
      </c>
      <c r="C280" s="2" t="s">
        <v>1007</v>
      </c>
      <c r="D280" s="2">
        <v>3</v>
      </c>
      <c r="E280" s="30">
        <v>3.05</v>
      </c>
      <c r="F280" s="2" t="s">
        <v>1013</v>
      </c>
      <c r="G280" s="3">
        <v>45570</v>
      </c>
      <c r="H280" s="34">
        <v>9.1499999999999986</v>
      </c>
    </row>
    <row r="281" spans="1:8" x14ac:dyDescent="0.3">
      <c r="A281" s="4" t="s">
        <v>286</v>
      </c>
      <c r="B281" s="2" t="s">
        <v>1201</v>
      </c>
      <c r="C281" s="2" t="s">
        <v>1010</v>
      </c>
      <c r="D281" s="2">
        <v>4</v>
      </c>
      <c r="E281" s="30">
        <v>5.99</v>
      </c>
      <c r="F281" s="2" t="s">
        <v>1014</v>
      </c>
      <c r="G281" s="3">
        <v>45571</v>
      </c>
      <c r="H281" s="34">
        <v>23.96</v>
      </c>
    </row>
    <row r="282" spans="1:8" x14ac:dyDescent="0.3">
      <c r="A282" s="4" t="s">
        <v>287</v>
      </c>
      <c r="B282" s="2" t="s">
        <v>1588</v>
      </c>
      <c r="C282" s="2" t="s">
        <v>1011</v>
      </c>
      <c r="D282" s="2">
        <v>4</v>
      </c>
      <c r="E282" s="30">
        <v>5.23</v>
      </c>
      <c r="F282" s="2" t="s">
        <v>1013</v>
      </c>
      <c r="G282" s="3">
        <v>45572</v>
      </c>
      <c r="H282" s="34">
        <v>20.92</v>
      </c>
    </row>
    <row r="283" spans="1:8" x14ac:dyDescent="0.3">
      <c r="A283" s="4" t="s">
        <v>288</v>
      </c>
      <c r="B283" s="2" t="s">
        <v>1670</v>
      </c>
      <c r="C283" s="2" t="s">
        <v>1012</v>
      </c>
      <c r="D283" s="2">
        <v>3</v>
      </c>
      <c r="E283" s="30">
        <v>3.74</v>
      </c>
      <c r="F283" s="2" t="s">
        <v>1014</v>
      </c>
      <c r="G283" s="3">
        <v>45573</v>
      </c>
      <c r="H283" s="34">
        <v>11.22</v>
      </c>
    </row>
    <row r="284" spans="1:8" x14ac:dyDescent="0.3">
      <c r="A284" s="4" t="s">
        <v>289</v>
      </c>
      <c r="B284" s="2" t="s">
        <v>1114</v>
      </c>
      <c r="C284" s="2" t="s">
        <v>1009</v>
      </c>
      <c r="D284" s="2">
        <v>4</v>
      </c>
      <c r="E284" s="30">
        <v>3.88</v>
      </c>
      <c r="F284" s="2" t="s">
        <v>1015</v>
      </c>
      <c r="G284" s="3">
        <v>45574</v>
      </c>
      <c r="H284" s="34">
        <v>15.52</v>
      </c>
    </row>
    <row r="285" spans="1:8" x14ac:dyDescent="0.3">
      <c r="A285" s="4" t="s">
        <v>290</v>
      </c>
      <c r="B285" s="2" t="s">
        <v>1188</v>
      </c>
      <c r="C285" s="2" t="s">
        <v>1012</v>
      </c>
      <c r="D285" s="2">
        <v>3</v>
      </c>
      <c r="E285" s="30">
        <v>4.55</v>
      </c>
      <c r="F285" s="2" t="s">
        <v>1014</v>
      </c>
      <c r="G285" s="3">
        <v>45575</v>
      </c>
      <c r="H285" s="34">
        <v>13.65</v>
      </c>
    </row>
    <row r="286" spans="1:8" x14ac:dyDescent="0.3">
      <c r="A286" s="4" t="s">
        <v>291</v>
      </c>
      <c r="B286" s="2" t="s">
        <v>1196</v>
      </c>
      <c r="C286" s="2" t="s">
        <v>1009</v>
      </c>
      <c r="D286" s="2">
        <v>2</v>
      </c>
      <c r="E286" s="30">
        <v>4.3099999999999996</v>
      </c>
      <c r="F286" s="2" t="s">
        <v>1015</v>
      </c>
      <c r="G286" s="3">
        <v>45576</v>
      </c>
      <c r="H286" s="34">
        <v>8.6199999999999992</v>
      </c>
    </row>
    <row r="287" spans="1:8" x14ac:dyDescent="0.3">
      <c r="A287" s="4" t="s">
        <v>292</v>
      </c>
      <c r="B287" s="2" t="s">
        <v>1038</v>
      </c>
      <c r="C287" s="2" t="s">
        <v>1010</v>
      </c>
      <c r="D287" s="2">
        <v>4</v>
      </c>
      <c r="E287" s="30">
        <v>5.08</v>
      </c>
      <c r="F287" s="2" t="s">
        <v>1015</v>
      </c>
      <c r="G287" s="3">
        <v>45577</v>
      </c>
      <c r="H287" s="34">
        <v>20.32</v>
      </c>
    </row>
    <row r="288" spans="1:8" x14ac:dyDescent="0.3">
      <c r="A288" s="4" t="s">
        <v>293</v>
      </c>
      <c r="B288" s="2" t="s">
        <v>1752</v>
      </c>
      <c r="C288" s="2" t="s">
        <v>1010</v>
      </c>
      <c r="D288" s="2">
        <v>3</v>
      </c>
      <c r="E288" s="30">
        <v>2.74</v>
      </c>
      <c r="F288" s="2" t="s">
        <v>1014</v>
      </c>
      <c r="G288" s="3">
        <v>45578</v>
      </c>
      <c r="H288" s="34">
        <v>8.2200000000000006</v>
      </c>
    </row>
    <row r="289" spans="1:8" x14ac:dyDescent="0.3">
      <c r="A289" s="4" t="s">
        <v>294</v>
      </c>
      <c r="B289" s="2" t="s">
        <v>1574</v>
      </c>
      <c r="C289" s="2" t="s">
        <v>1009</v>
      </c>
      <c r="D289" s="2">
        <v>5</v>
      </c>
      <c r="E289" s="30">
        <v>2.82</v>
      </c>
      <c r="F289" s="2" t="s">
        <v>1014</v>
      </c>
      <c r="G289" s="3">
        <v>45579</v>
      </c>
      <c r="H289" s="34">
        <v>14.1</v>
      </c>
    </row>
    <row r="290" spans="1:8" x14ac:dyDescent="0.3">
      <c r="A290" s="4" t="s">
        <v>295</v>
      </c>
      <c r="B290" s="2" t="s">
        <v>1416</v>
      </c>
      <c r="C290" s="2" t="s">
        <v>1011</v>
      </c>
      <c r="D290" s="2">
        <v>5</v>
      </c>
      <c r="E290" s="30">
        <v>3.5</v>
      </c>
      <c r="F290" s="2" t="s">
        <v>1014</v>
      </c>
      <c r="G290" s="3">
        <v>45580</v>
      </c>
      <c r="H290" s="34">
        <v>17.5</v>
      </c>
    </row>
    <row r="291" spans="1:8" x14ac:dyDescent="0.3">
      <c r="A291" s="4" t="s">
        <v>296</v>
      </c>
      <c r="B291" s="2" t="s">
        <v>1699</v>
      </c>
      <c r="C291" s="2" t="s">
        <v>1007</v>
      </c>
      <c r="D291" s="2">
        <v>4</v>
      </c>
      <c r="E291" s="30">
        <v>5.4</v>
      </c>
      <c r="F291" s="2" t="s">
        <v>1016</v>
      </c>
      <c r="G291" s="3">
        <v>45581</v>
      </c>
      <c r="H291" s="34">
        <v>21.6</v>
      </c>
    </row>
    <row r="292" spans="1:8" x14ac:dyDescent="0.3">
      <c r="A292" s="4" t="s">
        <v>297</v>
      </c>
      <c r="B292" s="2" t="s">
        <v>1221</v>
      </c>
      <c r="C292" s="2" t="s">
        <v>1012</v>
      </c>
      <c r="D292" s="2">
        <v>5</v>
      </c>
      <c r="E292" s="30">
        <v>5.7</v>
      </c>
      <c r="F292" s="2" t="s">
        <v>1013</v>
      </c>
      <c r="G292" s="3">
        <v>45582</v>
      </c>
      <c r="H292" s="34">
        <v>28.5</v>
      </c>
    </row>
    <row r="293" spans="1:8" x14ac:dyDescent="0.3">
      <c r="A293" s="4" t="s">
        <v>298</v>
      </c>
      <c r="B293" s="2" t="s">
        <v>1793</v>
      </c>
      <c r="C293" s="2" t="s">
        <v>1007</v>
      </c>
      <c r="D293" s="2">
        <v>1</v>
      </c>
      <c r="E293" s="30">
        <v>3.72</v>
      </c>
      <c r="F293" s="2" t="s">
        <v>1014</v>
      </c>
      <c r="G293" s="3">
        <v>45583</v>
      </c>
      <c r="H293" s="34">
        <v>3.72</v>
      </c>
    </row>
    <row r="294" spans="1:8" x14ac:dyDescent="0.3">
      <c r="A294" s="4" t="s">
        <v>299</v>
      </c>
      <c r="B294" s="2" t="s">
        <v>1887</v>
      </c>
      <c r="C294" s="2" t="s">
        <v>1012</v>
      </c>
      <c r="D294" s="2">
        <v>1</v>
      </c>
      <c r="E294" s="30">
        <v>5.87</v>
      </c>
      <c r="F294" s="2" t="s">
        <v>1015</v>
      </c>
      <c r="G294" s="3">
        <v>45584</v>
      </c>
      <c r="H294" s="34">
        <v>5.87</v>
      </c>
    </row>
    <row r="295" spans="1:8" x14ac:dyDescent="0.3">
      <c r="A295" s="4" t="s">
        <v>300</v>
      </c>
      <c r="B295" s="2" t="s">
        <v>1821</v>
      </c>
      <c r="C295" s="2" t="s">
        <v>1010</v>
      </c>
      <c r="D295" s="2">
        <v>5</v>
      </c>
      <c r="E295" s="30">
        <v>3.47</v>
      </c>
      <c r="F295" s="2" t="s">
        <v>1015</v>
      </c>
      <c r="G295" s="3">
        <v>45585</v>
      </c>
      <c r="H295" s="34">
        <v>17.350000000000001</v>
      </c>
    </row>
    <row r="296" spans="1:8" x14ac:dyDescent="0.3">
      <c r="A296" s="4" t="s">
        <v>301</v>
      </c>
      <c r="B296" s="2" t="s">
        <v>1500</v>
      </c>
      <c r="C296" s="2" t="s">
        <v>1012</v>
      </c>
      <c r="D296" s="2">
        <v>3</v>
      </c>
      <c r="E296" s="30">
        <v>4.62</v>
      </c>
      <c r="F296" s="2" t="s">
        <v>1014</v>
      </c>
      <c r="G296" s="3">
        <v>45586</v>
      </c>
      <c r="H296" s="34">
        <v>13.86</v>
      </c>
    </row>
    <row r="297" spans="1:8" x14ac:dyDescent="0.3">
      <c r="A297" s="4" t="s">
        <v>302</v>
      </c>
      <c r="B297" s="2" t="s">
        <v>1260</v>
      </c>
      <c r="C297" s="2" t="s">
        <v>1012</v>
      </c>
      <c r="D297" s="2">
        <v>5</v>
      </c>
      <c r="E297" s="30">
        <v>3.18</v>
      </c>
      <c r="F297" s="2" t="s">
        <v>1013</v>
      </c>
      <c r="G297" s="3">
        <v>45587</v>
      </c>
      <c r="H297" s="34">
        <v>15.9</v>
      </c>
    </row>
    <row r="298" spans="1:8" x14ac:dyDescent="0.3">
      <c r="A298" s="4" t="s">
        <v>303</v>
      </c>
      <c r="B298" s="2" t="s">
        <v>1445</v>
      </c>
      <c r="C298" s="2" t="s">
        <v>1012</v>
      </c>
      <c r="D298" s="2">
        <v>5</v>
      </c>
      <c r="E298" s="30">
        <v>5.75</v>
      </c>
      <c r="F298" s="2" t="s">
        <v>1013</v>
      </c>
      <c r="G298" s="3">
        <v>45588</v>
      </c>
      <c r="H298" s="34">
        <v>28.75</v>
      </c>
    </row>
    <row r="299" spans="1:8" x14ac:dyDescent="0.3">
      <c r="A299" s="4" t="s">
        <v>304</v>
      </c>
      <c r="B299" s="2" t="s">
        <v>1059</v>
      </c>
      <c r="C299" s="2" t="s">
        <v>1009</v>
      </c>
      <c r="D299" s="2">
        <v>5</v>
      </c>
      <c r="E299" s="30">
        <v>4.51</v>
      </c>
      <c r="F299" s="2" t="s">
        <v>1013</v>
      </c>
      <c r="G299" s="3">
        <v>45589</v>
      </c>
      <c r="H299" s="34">
        <v>22.55</v>
      </c>
    </row>
    <row r="300" spans="1:8" x14ac:dyDescent="0.3">
      <c r="A300" s="4" t="s">
        <v>305</v>
      </c>
      <c r="B300" s="2" t="s">
        <v>1270</v>
      </c>
      <c r="C300" s="2" t="s">
        <v>1007</v>
      </c>
      <c r="D300" s="2">
        <v>3</v>
      </c>
      <c r="E300" s="30">
        <v>3.41</v>
      </c>
      <c r="F300" s="2" t="s">
        <v>1015</v>
      </c>
      <c r="G300" s="3">
        <v>45590</v>
      </c>
      <c r="H300" s="34">
        <v>10.23</v>
      </c>
    </row>
    <row r="301" spans="1:8" x14ac:dyDescent="0.3">
      <c r="A301" s="4" t="s">
        <v>306</v>
      </c>
      <c r="B301" s="2" t="s">
        <v>1307</v>
      </c>
      <c r="C301" s="2" t="s">
        <v>1011</v>
      </c>
      <c r="D301" s="2">
        <v>3</v>
      </c>
      <c r="E301" s="30">
        <v>3.92</v>
      </c>
      <c r="F301" s="2" t="s">
        <v>1014</v>
      </c>
      <c r="G301" s="3">
        <v>45591</v>
      </c>
      <c r="H301" s="34">
        <v>11.76</v>
      </c>
    </row>
    <row r="302" spans="1:8" x14ac:dyDescent="0.3">
      <c r="A302" s="4" t="s">
        <v>307</v>
      </c>
      <c r="B302" s="2" t="s">
        <v>1215</v>
      </c>
      <c r="C302" s="2" t="s">
        <v>1010</v>
      </c>
      <c r="D302" s="2">
        <v>1</v>
      </c>
      <c r="E302" s="30">
        <v>2.87</v>
      </c>
      <c r="F302" s="2" t="s">
        <v>1014</v>
      </c>
      <c r="G302" s="3">
        <v>45592</v>
      </c>
      <c r="H302" s="34">
        <v>2.87</v>
      </c>
    </row>
    <row r="303" spans="1:8" x14ac:dyDescent="0.3">
      <c r="A303" s="4" t="s">
        <v>308</v>
      </c>
      <c r="B303" s="2" t="s">
        <v>1269</v>
      </c>
      <c r="C303" s="2" t="s">
        <v>1008</v>
      </c>
      <c r="D303" s="2">
        <v>4</v>
      </c>
      <c r="E303" s="30">
        <v>2.75</v>
      </c>
      <c r="F303" s="2" t="s">
        <v>1014</v>
      </c>
      <c r="G303" s="3">
        <v>45593</v>
      </c>
      <c r="H303" s="34">
        <v>11</v>
      </c>
    </row>
    <row r="304" spans="1:8" x14ac:dyDescent="0.3">
      <c r="A304" s="4" t="s">
        <v>309</v>
      </c>
      <c r="B304" s="2" t="s">
        <v>1398</v>
      </c>
      <c r="C304" s="2" t="s">
        <v>1010</v>
      </c>
      <c r="D304" s="2">
        <v>1</v>
      </c>
      <c r="E304" s="30">
        <v>3.53</v>
      </c>
      <c r="F304" s="2" t="s">
        <v>1015</v>
      </c>
      <c r="G304" s="3">
        <v>45594</v>
      </c>
      <c r="H304" s="34">
        <v>3.53</v>
      </c>
    </row>
    <row r="305" spans="1:8" x14ac:dyDescent="0.3">
      <c r="A305" s="4" t="s">
        <v>310</v>
      </c>
      <c r="B305" s="2" t="s">
        <v>1514</v>
      </c>
      <c r="C305" s="2" t="s">
        <v>1008</v>
      </c>
      <c r="D305" s="2">
        <v>3</v>
      </c>
      <c r="E305" s="30">
        <v>5.81</v>
      </c>
      <c r="F305" s="2" t="s">
        <v>1014</v>
      </c>
      <c r="G305" s="3">
        <v>45595</v>
      </c>
      <c r="H305" s="34">
        <v>17.43</v>
      </c>
    </row>
    <row r="306" spans="1:8" x14ac:dyDescent="0.3">
      <c r="A306" s="4" t="s">
        <v>311</v>
      </c>
      <c r="B306" s="2" t="s">
        <v>1215</v>
      </c>
      <c r="C306" s="2" t="s">
        <v>1010</v>
      </c>
      <c r="D306" s="2">
        <v>3</v>
      </c>
      <c r="E306" s="30">
        <v>5.31</v>
      </c>
      <c r="F306" s="2" t="s">
        <v>1015</v>
      </c>
      <c r="G306" s="3">
        <v>45596</v>
      </c>
      <c r="H306" s="34">
        <v>15.93</v>
      </c>
    </row>
    <row r="307" spans="1:8" x14ac:dyDescent="0.3">
      <c r="A307" s="4" t="s">
        <v>312</v>
      </c>
      <c r="B307" s="2" t="s">
        <v>1306</v>
      </c>
      <c r="C307" s="2" t="s">
        <v>1009</v>
      </c>
      <c r="D307" s="2">
        <v>3</v>
      </c>
      <c r="E307" s="30">
        <v>5.85</v>
      </c>
      <c r="F307" s="2" t="s">
        <v>1015</v>
      </c>
      <c r="G307" s="3">
        <v>45597</v>
      </c>
      <c r="H307" s="34">
        <v>17.55</v>
      </c>
    </row>
    <row r="308" spans="1:8" x14ac:dyDescent="0.3">
      <c r="A308" s="4" t="s">
        <v>313</v>
      </c>
      <c r="B308" s="2" t="s">
        <v>1196</v>
      </c>
      <c r="C308" s="2" t="s">
        <v>1009</v>
      </c>
      <c r="D308" s="2">
        <v>3</v>
      </c>
      <c r="E308" s="30">
        <v>5.57</v>
      </c>
      <c r="F308" s="2" t="s">
        <v>1013</v>
      </c>
      <c r="G308" s="3">
        <v>45598</v>
      </c>
      <c r="H308" s="34">
        <v>16.71</v>
      </c>
    </row>
    <row r="309" spans="1:8" x14ac:dyDescent="0.3">
      <c r="A309" s="4" t="s">
        <v>314</v>
      </c>
      <c r="B309" s="2" t="s">
        <v>1139</v>
      </c>
      <c r="C309" s="2" t="s">
        <v>1009</v>
      </c>
      <c r="D309" s="2">
        <v>3</v>
      </c>
      <c r="E309" s="30">
        <v>5.35</v>
      </c>
      <c r="F309" s="2" t="s">
        <v>1014</v>
      </c>
      <c r="G309" s="3">
        <v>45599</v>
      </c>
      <c r="H309" s="34">
        <v>16.05</v>
      </c>
    </row>
    <row r="310" spans="1:8" x14ac:dyDescent="0.3">
      <c r="A310" s="4" t="s">
        <v>315</v>
      </c>
      <c r="B310" s="2" t="s">
        <v>1671</v>
      </c>
      <c r="C310" s="2" t="s">
        <v>1009</v>
      </c>
      <c r="D310" s="2">
        <v>3</v>
      </c>
      <c r="E310" s="30">
        <v>4.51</v>
      </c>
      <c r="F310" s="2" t="s">
        <v>1014</v>
      </c>
      <c r="G310" s="3">
        <v>45600</v>
      </c>
      <c r="H310" s="34">
        <v>13.53</v>
      </c>
    </row>
    <row r="311" spans="1:8" x14ac:dyDescent="0.3">
      <c r="A311" s="4" t="s">
        <v>316</v>
      </c>
      <c r="B311" s="2" t="s">
        <v>2002</v>
      </c>
      <c r="C311" s="2" t="s">
        <v>1011</v>
      </c>
      <c r="D311" s="2">
        <v>2</v>
      </c>
      <c r="E311" s="30">
        <v>4.93</v>
      </c>
      <c r="F311" s="2" t="s">
        <v>1016</v>
      </c>
      <c r="G311" s="3">
        <v>45601</v>
      </c>
      <c r="H311" s="34">
        <v>9.86</v>
      </c>
    </row>
    <row r="312" spans="1:8" x14ac:dyDescent="0.3">
      <c r="A312" s="4" t="s">
        <v>317</v>
      </c>
      <c r="B312" s="2" t="s">
        <v>1124</v>
      </c>
      <c r="C312" s="2" t="s">
        <v>1011</v>
      </c>
      <c r="D312" s="2">
        <v>2</v>
      </c>
      <c r="E312" s="30">
        <v>5.88</v>
      </c>
      <c r="F312" s="2" t="s">
        <v>1013</v>
      </c>
      <c r="G312" s="3">
        <v>45602</v>
      </c>
      <c r="H312" s="34">
        <v>11.76</v>
      </c>
    </row>
    <row r="313" spans="1:8" x14ac:dyDescent="0.3">
      <c r="A313" s="4" t="s">
        <v>318</v>
      </c>
      <c r="B313" s="2" t="s">
        <v>1177</v>
      </c>
      <c r="C313" s="2" t="s">
        <v>1008</v>
      </c>
      <c r="D313" s="2">
        <v>5</v>
      </c>
      <c r="E313" s="30">
        <v>4.47</v>
      </c>
      <c r="F313" s="2" t="s">
        <v>1015</v>
      </c>
      <c r="G313" s="3">
        <v>45603</v>
      </c>
      <c r="H313" s="34">
        <v>22.35</v>
      </c>
    </row>
    <row r="314" spans="1:8" x14ac:dyDescent="0.3">
      <c r="A314" s="4" t="s">
        <v>319</v>
      </c>
      <c r="B314" s="2" t="s">
        <v>1044</v>
      </c>
      <c r="C314" s="2" t="s">
        <v>1011</v>
      </c>
      <c r="D314" s="2">
        <v>2</v>
      </c>
      <c r="E314" s="30">
        <v>5.19</v>
      </c>
      <c r="F314" s="2" t="s">
        <v>1013</v>
      </c>
      <c r="G314" s="3">
        <v>45604</v>
      </c>
      <c r="H314" s="34">
        <v>10.38</v>
      </c>
    </row>
    <row r="315" spans="1:8" x14ac:dyDescent="0.3">
      <c r="A315" s="4" t="s">
        <v>320</v>
      </c>
      <c r="B315" s="2" t="s">
        <v>1753</v>
      </c>
      <c r="C315" s="2" t="s">
        <v>1010</v>
      </c>
      <c r="D315" s="2">
        <v>1</v>
      </c>
      <c r="E315" s="30">
        <v>5.15</v>
      </c>
      <c r="F315" s="2" t="s">
        <v>1016</v>
      </c>
      <c r="G315" s="3">
        <v>45605</v>
      </c>
      <c r="H315" s="34">
        <v>5.15</v>
      </c>
    </row>
    <row r="316" spans="1:8" x14ac:dyDescent="0.3">
      <c r="A316" s="4" t="s">
        <v>321</v>
      </c>
      <c r="B316" s="2" t="s">
        <v>1716</v>
      </c>
      <c r="C316" s="2" t="s">
        <v>1009</v>
      </c>
      <c r="D316" s="2">
        <v>5</v>
      </c>
      <c r="E316" s="30">
        <v>5.86</v>
      </c>
      <c r="F316" s="2" t="s">
        <v>1013</v>
      </c>
      <c r="G316" s="3">
        <v>45606</v>
      </c>
      <c r="H316" s="34">
        <v>29.3</v>
      </c>
    </row>
    <row r="317" spans="1:8" x14ac:dyDescent="0.3">
      <c r="A317" s="4" t="s">
        <v>322</v>
      </c>
      <c r="B317" s="2" t="s">
        <v>1110</v>
      </c>
      <c r="C317" s="2" t="s">
        <v>1012</v>
      </c>
      <c r="D317" s="2">
        <v>4</v>
      </c>
      <c r="E317" s="30">
        <v>4.1100000000000003</v>
      </c>
      <c r="F317" s="2" t="s">
        <v>1013</v>
      </c>
      <c r="G317" s="3">
        <v>45607</v>
      </c>
      <c r="H317" s="34">
        <v>16.440000000000001</v>
      </c>
    </row>
    <row r="318" spans="1:8" x14ac:dyDescent="0.3">
      <c r="A318" s="4" t="s">
        <v>323</v>
      </c>
      <c r="B318" s="2" t="s">
        <v>1415</v>
      </c>
      <c r="C318" s="2" t="s">
        <v>1007</v>
      </c>
      <c r="D318" s="2">
        <v>3</v>
      </c>
      <c r="E318" s="30">
        <v>4.1100000000000003</v>
      </c>
      <c r="F318" s="2" t="s">
        <v>1016</v>
      </c>
      <c r="G318" s="3">
        <v>45608</v>
      </c>
      <c r="H318" s="34">
        <v>12.33</v>
      </c>
    </row>
    <row r="319" spans="1:8" x14ac:dyDescent="0.3">
      <c r="A319" s="4" t="s">
        <v>324</v>
      </c>
      <c r="B319" s="2" t="s">
        <v>1258</v>
      </c>
      <c r="C319" s="2" t="s">
        <v>1007</v>
      </c>
      <c r="D319" s="2">
        <v>2</v>
      </c>
      <c r="E319" s="30">
        <v>4.55</v>
      </c>
      <c r="F319" s="2" t="s">
        <v>1013</v>
      </c>
      <c r="G319" s="3">
        <v>45609</v>
      </c>
      <c r="H319" s="34">
        <v>9.1</v>
      </c>
    </row>
    <row r="320" spans="1:8" x14ac:dyDescent="0.3">
      <c r="A320" s="4" t="s">
        <v>325</v>
      </c>
      <c r="B320" s="2" t="s">
        <v>1070</v>
      </c>
      <c r="C320" s="2" t="s">
        <v>1007</v>
      </c>
      <c r="D320" s="2">
        <v>1</v>
      </c>
      <c r="E320" s="30">
        <v>2.6</v>
      </c>
      <c r="F320" s="2" t="s">
        <v>1013</v>
      </c>
      <c r="G320" s="3">
        <v>45610</v>
      </c>
      <c r="H320" s="34">
        <v>2.6</v>
      </c>
    </row>
    <row r="321" spans="1:8" x14ac:dyDescent="0.3">
      <c r="A321" s="4" t="s">
        <v>326</v>
      </c>
      <c r="B321" s="2" t="s">
        <v>1984</v>
      </c>
      <c r="C321" s="2" t="s">
        <v>1012</v>
      </c>
      <c r="D321" s="2">
        <v>4</v>
      </c>
      <c r="E321" s="30">
        <v>2.91</v>
      </c>
      <c r="F321" s="2" t="s">
        <v>1016</v>
      </c>
      <c r="G321" s="3">
        <v>45611</v>
      </c>
      <c r="H321" s="34">
        <v>11.64</v>
      </c>
    </row>
    <row r="322" spans="1:8" x14ac:dyDescent="0.3">
      <c r="A322" s="4" t="s">
        <v>327</v>
      </c>
      <c r="B322" s="2" t="s">
        <v>1803</v>
      </c>
      <c r="C322" s="2" t="s">
        <v>1010</v>
      </c>
      <c r="D322" s="2">
        <v>3</v>
      </c>
      <c r="E322" s="30">
        <v>2.74</v>
      </c>
      <c r="F322" s="2" t="s">
        <v>1016</v>
      </c>
      <c r="G322" s="3">
        <v>45612</v>
      </c>
      <c r="H322" s="34">
        <v>8.2200000000000006</v>
      </c>
    </row>
    <row r="323" spans="1:8" x14ac:dyDescent="0.3">
      <c r="A323" s="4" t="s">
        <v>328</v>
      </c>
      <c r="B323" s="2" t="s">
        <v>1135</v>
      </c>
      <c r="C323" s="2" t="s">
        <v>1007</v>
      </c>
      <c r="D323" s="2">
        <v>3</v>
      </c>
      <c r="E323" s="30">
        <v>4.72</v>
      </c>
      <c r="F323" s="2" t="s">
        <v>1015</v>
      </c>
      <c r="G323" s="3">
        <v>45613</v>
      </c>
      <c r="H323" s="34">
        <v>14.16</v>
      </c>
    </row>
    <row r="324" spans="1:8" x14ac:dyDescent="0.3">
      <c r="A324" s="4" t="s">
        <v>329</v>
      </c>
      <c r="B324" s="2" t="s">
        <v>1843</v>
      </c>
      <c r="C324" s="2" t="s">
        <v>1007</v>
      </c>
      <c r="D324" s="2">
        <v>4</v>
      </c>
      <c r="E324" s="30">
        <v>5.98</v>
      </c>
      <c r="F324" s="2" t="s">
        <v>1016</v>
      </c>
      <c r="G324" s="3">
        <v>45614</v>
      </c>
      <c r="H324" s="34">
        <v>23.92</v>
      </c>
    </row>
    <row r="325" spans="1:8" x14ac:dyDescent="0.3">
      <c r="A325" s="4" t="s">
        <v>330</v>
      </c>
      <c r="B325" s="2" t="s">
        <v>1235</v>
      </c>
      <c r="C325" s="2" t="s">
        <v>1008</v>
      </c>
      <c r="D325" s="2">
        <v>4</v>
      </c>
      <c r="E325" s="30">
        <v>4.87</v>
      </c>
      <c r="F325" s="2" t="s">
        <v>1014</v>
      </c>
      <c r="G325" s="3">
        <v>45615</v>
      </c>
      <c r="H325" s="34">
        <v>19.48</v>
      </c>
    </row>
    <row r="326" spans="1:8" x14ac:dyDescent="0.3">
      <c r="A326" s="4" t="s">
        <v>331</v>
      </c>
      <c r="B326" s="2" t="s">
        <v>1417</v>
      </c>
      <c r="C326" s="2" t="s">
        <v>1010</v>
      </c>
      <c r="D326" s="2">
        <v>4</v>
      </c>
      <c r="E326" s="30">
        <v>3.3</v>
      </c>
      <c r="F326" s="2" t="s">
        <v>1014</v>
      </c>
      <c r="G326" s="3">
        <v>45616</v>
      </c>
      <c r="H326" s="34">
        <v>13.2</v>
      </c>
    </row>
    <row r="327" spans="1:8" x14ac:dyDescent="0.3">
      <c r="A327" s="4" t="s">
        <v>332</v>
      </c>
      <c r="B327" s="2" t="s">
        <v>1086</v>
      </c>
      <c r="C327" s="2" t="s">
        <v>1010</v>
      </c>
      <c r="D327" s="2">
        <v>1</v>
      </c>
      <c r="E327" s="30">
        <v>3.61</v>
      </c>
      <c r="F327" s="2" t="s">
        <v>1014</v>
      </c>
      <c r="G327" s="3">
        <v>45617</v>
      </c>
      <c r="H327" s="34">
        <v>3.61</v>
      </c>
    </row>
    <row r="328" spans="1:8" x14ac:dyDescent="0.3">
      <c r="A328" s="4" t="s">
        <v>333</v>
      </c>
      <c r="B328" s="2" t="s">
        <v>1137</v>
      </c>
      <c r="C328" s="2" t="s">
        <v>1007</v>
      </c>
      <c r="D328" s="2">
        <v>5</v>
      </c>
      <c r="E328" s="30">
        <v>5.84</v>
      </c>
      <c r="F328" s="2" t="s">
        <v>1015</v>
      </c>
      <c r="G328" s="3">
        <v>45618</v>
      </c>
      <c r="H328" s="34">
        <v>29.2</v>
      </c>
    </row>
    <row r="329" spans="1:8" x14ac:dyDescent="0.3">
      <c r="A329" s="4" t="s">
        <v>334</v>
      </c>
      <c r="B329" s="2" t="s">
        <v>1476</v>
      </c>
      <c r="C329" s="2" t="s">
        <v>1010</v>
      </c>
      <c r="D329" s="2">
        <v>5</v>
      </c>
      <c r="E329" s="30">
        <v>4.3099999999999996</v>
      </c>
      <c r="F329" s="2" t="s">
        <v>1013</v>
      </c>
      <c r="G329" s="3">
        <v>45619</v>
      </c>
      <c r="H329" s="34">
        <v>21.55</v>
      </c>
    </row>
    <row r="330" spans="1:8" x14ac:dyDescent="0.3">
      <c r="A330" s="4" t="s">
        <v>335</v>
      </c>
      <c r="B330" s="2" t="s">
        <v>1056</v>
      </c>
      <c r="C330" s="2" t="s">
        <v>1008</v>
      </c>
      <c r="D330" s="2">
        <v>2</v>
      </c>
      <c r="E330" s="30">
        <v>2.5299999999999998</v>
      </c>
      <c r="F330" s="2" t="s">
        <v>1016</v>
      </c>
      <c r="G330" s="3">
        <v>45620</v>
      </c>
      <c r="H330" s="34">
        <v>5.0599999999999996</v>
      </c>
    </row>
    <row r="331" spans="1:8" x14ac:dyDescent="0.3">
      <c r="A331" s="4" t="s">
        <v>336</v>
      </c>
      <c r="B331" s="2" t="s">
        <v>1171</v>
      </c>
      <c r="C331" s="2" t="s">
        <v>1012</v>
      </c>
      <c r="D331" s="2">
        <v>3</v>
      </c>
      <c r="E331" s="30">
        <v>5.41</v>
      </c>
      <c r="F331" s="2" t="s">
        <v>1015</v>
      </c>
      <c r="G331" s="3">
        <v>45621</v>
      </c>
      <c r="H331" s="34">
        <v>16.23</v>
      </c>
    </row>
    <row r="332" spans="1:8" x14ac:dyDescent="0.3">
      <c r="A332" s="4" t="s">
        <v>337</v>
      </c>
      <c r="B332" s="2" t="s">
        <v>1244</v>
      </c>
      <c r="C332" s="2" t="s">
        <v>1008</v>
      </c>
      <c r="D332" s="2">
        <v>2</v>
      </c>
      <c r="E332" s="30">
        <v>3.37</v>
      </c>
      <c r="F332" s="2" t="s">
        <v>1013</v>
      </c>
      <c r="G332" s="3">
        <v>45622</v>
      </c>
      <c r="H332" s="34">
        <v>6.74</v>
      </c>
    </row>
    <row r="333" spans="1:8" x14ac:dyDescent="0.3">
      <c r="A333" s="4" t="s">
        <v>338</v>
      </c>
      <c r="B333" s="2" t="s">
        <v>1913</v>
      </c>
      <c r="C333" s="2" t="s">
        <v>1012</v>
      </c>
      <c r="D333" s="2">
        <v>5</v>
      </c>
      <c r="E333" s="30">
        <v>2.83</v>
      </c>
      <c r="F333" s="2" t="s">
        <v>1016</v>
      </c>
      <c r="G333" s="3">
        <v>45623</v>
      </c>
      <c r="H333" s="34">
        <v>14.15</v>
      </c>
    </row>
    <row r="334" spans="1:8" x14ac:dyDescent="0.3">
      <c r="A334" s="4" t="s">
        <v>339</v>
      </c>
      <c r="B334" s="2" t="s">
        <v>1305</v>
      </c>
      <c r="C334" s="2" t="s">
        <v>1009</v>
      </c>
      <c r="D334" s="2">
        <v>4</v>
      </c>
      <c r="E334" s="30">
        <v>4.8600000000000003</v>
      </c>
      <c r="F334" s="2" t="s">
        <v>1013</v>
      </c>
      <c r="G334" s="3">
        <v>45624</v>
      </c>
      <c r="H334" s="34">
        <v>19.440000000000001</v>
      </c>
    </row>
    <row r="335" spans="1:8" x14ac:dyDescent="0.3">
      <c r="A335" s="4" t="s">
        <v>340</v>
      </c>
      <c r="B335" s="2" t="s">
        <v>1951</v>
      </c>
      <c r="C335" s="2" t="s">
        <v>1008</v>
      </c>
      <c r="D335" s="2">
        <v>3</v>
      </c>
      <c r="E335" s="30">
        <v>5.37</v>
      </c>
      <c r="F335" s="2" t="s">
        <v>1016</v>
      </c>
      <c r="G335" s="3">
        <v>45625</v>
      </c>
      <c r="H335" s="34">
        <v>16.11</v>
      </c>
    </row>
    <row r="336" spans="1:8" x14ac:dyDescent="0.3">
      <c r="A336" s="4" t="s">
        <v>341</v>
      </c>
      <c r="B336" s="2" t="s">
        <v>1300</v>
      </c>
      <c r="C336" s="2" t="s">
        <v>1009</v>
      </c>
      <c r="D336" s="2">
        <v>5</v>
      </c>
      <c r="E336" s="30">
        <v>2.77</v>
      </c>
      <c r="F336" s="2" t="s">
        <v>1014</v>
      </c>
      <c r="G336" s="3">
        <v>45626</v>
      </c>
      <c r="H336" s="34">
        <v>13.85</v>
      </c>
    </row>
    <row r="337" spans="1:8" x14ac:dyDescent="0.3">
      <c r="A337" s="4" t="s">
        <v>342</v>
      </c>
      <c r="B337" s="2" t="s">
        <v>1399</v>
      </c>
      <c r="C337" s="2" t="s">
        <v>1007</v>
      </c>
      <c r="D337" s="2">
        <v>3</v>
      </c>
      <c r="E337" s="30">
        <v>5.76</v>
      </c>
      <c r="F337" s="2" t="s">
        <v>1016</v>
      </c>
      <c r="G337" s="3">
        <v>45627</v>
      </c>
      <c r="H337" s="34">
        <v>17.28</v>
      </c>
    </row>
    <row r="338" spans="1:8" x14ac:dyDescent="0.3">
      <c r="A338" s="4" t="s">
        <v>343</v>
      </c>
      <c r="B338" s="2" t="s">
        <v>2003</v>
      </c>
      <c r="C338" s="2" t="s">
        <v>1012</v>
      </c>
      <c r="D338" s="2">
        <v>2</v>
      </c>
      <c r="E338" s="30">
        <v>4.17</v>
      </c>
      <c r="F338" s="2" t="s">
        <v>1016</v>
      </c>
      <c r="G338" s="3">
        <v>45628</v>
      </c>
      <c r="H338" s="34">
        <v>8.34</v>
      </c>
    </row>
    <row r="339" spans="1:8" x14ac:dyDescent="0.3">
      <c r="A339" s="4" t="s">
        <v>344</v>
      </c>
      <c r="B339" s="2" t="s">
        <v>1574</v>
      </c>
      <c r="C339" s="2" t="s">
        <v>1009</v>
      </c>
      <c r="D339" s="2">
        <v>5</v>
      </c>
      <c r="E339" s="30">
        <v>3.74</v>
      </c>
      <c r="F339" s="2" t="s">
        <v>1015</v>
      </c>
      <c r="G339" s="3">
        <v>45629</v>
      </c>
      <c r="H339" s="34">
        <v>18.7</v>
      </c>
    </row>
    <row r="340" spans="1:8" x14ac:dyDescent="0.3">
      <c r="A340" s="4" t="s">
        <v>345</v>
      </c>
      <c r="B340" s="2" t="s">
        <v>1059</v>
      </c>
      <c r="C340" s="2" t="s">
        <v>1009</v>
      </c>
      <c r="D340" s="2">
        <v>2</v>
      </c>
      <c r="E340" s="30">
        <v>5.63</v>
      </c>
      <c r="F340" s="2" t="s">
        <v>1015</v>
      </c>
      <c r="G340" s="3">
        <v>45630</v>
      </c>
      <c r="H340" s="34">
        <v>11.26</v>
      </c>
    </row>
    <row r="341" spans="1:8" x14ac:dyDescent="0.3">
      <c r="A341" s="4" t="s">
        <v>346</v>
      </c>
      <c r="B341" s="2" t="s">
        <v>1236</v>
      </c>
      <c r="C341" s="2" t="s">
        <v>1007</v>
      </c>
      <c r="D341" s="2">
        <v>3</v>
      </c>
      <c r="E341" s="30">
        <v>3.44</v>
      </c>
      <c r="F341" s="2" t="s">
        <v>1015</v>
      </c>
      <c r="G341" s="3">
        <v>45631</v>
      </c>
      <c r="H341" s="34">
        <v>10.32</v>
      </c>
    </row>
    <row r="342" spans="1:8" x14ac:dyDescent="0.3">
      <c r="A342" s="4" t="s">
        <v>347</v>
      </c>
      <c r="B342" s="2" t="s">
        <v>1210</v>
      </c>
      <c r="C342" s="2" t="s">
        <v>1009</v>
      </c>
      <c r="D342" s="2">
        <v>1</v>
      </c>
      <c r="E342" s="30">
        <v>5.81</v>
      </c>
      <c r="F342" s="2" t="s">
        <v>1014</v>
      </c>
      <c r="G342" s="3">
        <v>45632</v>
      </c>
      <c r="H342" s="34">
        <v>5.81</v>
      </c>
    </row>
    <row r="343" spans="1:8" x14ac:dyDescent="0.3">
      <c r="A343" s="4" t="s">
        <v>348</v>
      </c>
      <c r="B343" s="2" t="s">
        <v>1418</v>
      </c>
      <c r="C343" s="2" t="s">
        <v>1012</v>
      </c>
      <c r="D343" s="2">
        <v>4</v>
      </c>
      <c r="E343" s="30">
        <v>4.8899999999999997</v>
      </c>
      <c r="F343" s="2" t="s">
        <v>1014</v>
      </c>
      <c r="G343" s="3">
        <v>45633</v>
      </c>
      <c r="H343" s="34">
        <v>19.559999999999999</v>
      </c>
    </row>
    <row r="344" spans="1:8" x14ac:dyDescent="0.3">
      <c r="A344" s="4" t="s">
        <v>349</v>
      </c>
      <c r="B344" s="2" t="s">
        <v>1842</v>
      </c>
      <c r="C344" s="2" t="s">
        <v>1012</v>
      </c>
      <c r="D344" s="2">
        <v>2</v>
      </c>
      <c r="E344" s="30">
        <v>5.68</v>
      </c>
      <c r="F344" s="2" t="s">
        <v>1016</v>
      </c>
      <c r="G344" s="3">
        <v>45634</v>
      </c>
      <c r="H344" s="34">
        <v>11.36</v>
      </c>
    </row>
    <row r="345" spans="1:8" x14ac:dyDescent="0.3">
      <c r="A345" s="4" t="s">
        <v>350</v>
      </c>
      <c r="B345" s="2" t="s">
        <v>1571</v>
      </c>
      <c r="C345" s="2" t="s">
        <v>1008</v>
      </c>
      <c r="D345" s="2">
        <v>3</v>
      </c>
      <c r="E345" s="30">
        <v>4.25</v>
      </c>
      <c r="F345" s="2" t="s">
        <v>1015</v>
      </c>
      <c r="G345" s="3">
        <v>45635</v>
      </c>
      <c r="H345" s="34">
        <v>12.75</v>
      </c>
    </row>
    <row r="346" spans="1:8" x14ac:dyDescent="0.3">
      <c r="A346" s="4" t="s">
        <v>351</v>
      </c>
      <c r="B346" s="2" t="s">
        <v>1691</v>
      </c>
      <c r="C346" s="2" t="s">
        <v>1007</v>
      </c>
      <c r="D346" s="2">
        <v>5</v>
      </c>
      <c r="E346" s="30">
        <v>3.2</v>
      </c>
      <c r="F346" s="2" t="s">
        <v>1014</v>
      </c>
      <c r="G346" s="3">
        <v>45636</v>
      </c>
      <c r="H346" s="34">
        <v>16</v>
      </c>
    </row>
    <row r="347" spans="1:8" x14ac:dyDescent="0.3">
      <c r="A347" s="4" t="s">
        <v>352</v>
      </c>
      <c r="B347" s="2" t="s">
        <v>1284</v>
      </c>
      <c r="C347" s="2" t="s">
        <v>1010</v>
      </c>
      <c r="D347" s="2">
        <v>2</v>
      </c>
      <c r="E347" s="30">
        <v>5.07</v>
      </c>
      <c r="F347" s="2" t="s">
        <v>1014</v>
      </c>
      <c r="G347" s="3">
        <v>45637</v>
      </c>
      <c r="H347" s="34">
        <v>10.14</v>
      </c>
    </row>
    <row r="348" spans="1:8" x14ac:dyDescent="0.3">
      <c r="A348" s="4" t="s">
        <v>353</v>
      </c>
      <c r="B348" s="2" t="s">
        <v>1722</v>
      </c>
      <c r="C348" s="2" t="s">
        <v>1012</v>
      </c>
      <c r="D348" s="2">
        <v>3</v>
      </c>
      <c r="E348" s="30">
        <v>5.55</v>
      </c>
      <c r="F348" s="2" t="s">
        <v>1016</v>
      </c>
      <c r="G348" s="3">
        <v>45638</v>
      </c>
      <c r="H348" s="34">
        <v>16.649999999999999</v>
      </c>
    </row>
    <row r="349" spans="1:8" x14ac:dyDescent="0.3">
      <c r="A349" s="4" t="s">
        <v>354</v>
      </c>
      <c r="B349" s="2" t="s">
        <v>1956</v>
      </c>
      <c r="C349" s="2" t="s">
        <v>1009</v>
      </c>
      <c r="D349" s="2">
        <v>1</v>
      </c>
      <c r="E349" s="30">
        <v>3.22</v>
      </c>
      <c r="F349" s="2" t="s">
        <v>1016</v>
      </c>
      <c r="G349" s="3">
        <v>45639</v>
      </c>
      <c r="H349" s="34">
        <v>3.22</v>
      </c>
    </row>
    <row r="350" spans="1:8" x14ac:dyDescent="0.3">
      <c r="A350" s="4" t="s">
        <v>355</v>
      </c>
      <c r="B350" s="2" t="s">
        <v>1352</v>
      </c>
      <c r="C350" s="2" t="s">
        <v>1012</v>
      </c>
      <c r="D350" s="2">
        <v>2</v>
      </c>
      <c r="E350" s="30">
        <v>3.21</v>
      </c>
      <c r="F350" s="2" t="s">
        <v>1013</v>
      </c>
      <c r="G350" s="3">
        <v>45640</v>
      </c>
      <c r="H350" s="34">
        <v>6.42</v>
      </c>
    </row>
    <row r="351" spans="1:8" x14ac:dyDescent="0.3">
      <c r="A351" s="4" t="s">
        <v>356</v>
      </c>
      <c r="B351" s="2" t="s">
        <v>1743</v>
      </c>
      <c r="C351" s="2" t="s">
        <v>1012</v>
      </c>
      <c r="D351" s="2">
        <v>3</v>
      </c>
      <c r="E351" s="30">
        <v>3.37</v>
      </c>
      <c r="F351" s="2" t="s">
        <v>1013</v>
      </c>
      <c r="G351" s="3">
        <v>45641</v>
      </c>
      <c r="H351" s="34">
        <v>10.11</v>
      </c>
    </row>
    <row r="352" spans="1:8" x14ac:dyDescent="0.3">
      <c r="A352" s="4" t="s">
        <v>357</v>
      </c>
      <c r="B352" s="2" t="s">
        <v>1918</v>
      </c>
      <c r="C352" s="2" t="s">
        <v>1008</v>
      </c>
      <c r="D352" s="2">
        <v>2</v>
      </c>
      <c r="E352" s="30">
        <v>4.67</v>
      </c>
      <c r="F352" s="2" t="s">
        <v>1016</v>
      </c>
      <c r="G352" s="3">
        <v>45642</v>
      </c>
      <c r="H352" s="34">
        <v>9.34</v>
      </c>
    </row>
    <row r="353" spans="1:8" x14ac:dyDescent="0.3">
      <c r="A353" s="4" t="s">
        <v>358</v>
      </c>
      <c r="B353" s="2" t="s">
        <v>1128</v>
      </c>
      <c r="C353" s="2" t="s">
        <v>1010</v>
      </c>
      <c r="D353" s="2">
        <v>3</v>
      </c>
      <c r="E353" s="30">
        <v>3.05</v>
      </c>
      <c r="F353" s="2" t="s">
        <v>1013</v>
      </c>
      <c r="G353" s="3">
        <v>45643</v>
      </c>
      <c r="H353" s="34">
        <v>9.1499999999999986</v>
      </c>
    </row>
    <row r="354" spans="1:8" x14ac:dyDescent="0.3">
      <c r="A354" s="4" t="s">
        <v>359</v>
      </c>
      <c r="B354" s="2" t="s">
        <v>1172</v>
      </c>
      <c r="C354" s="2" t="s">
        <v>1012</v>
      </c>
      <c r="D354" s="2">
        <v>4</v>
      </c>
      <c r="E354" s="30">
        <v>2.87</v>
      </c>
      <c r="F354" s="2" t="s">
        <v>1014</v>
      </c>
      <c r="G354" s="3">
        <v>45644</v>
      </c>
      <c r="H354" s="34">
        <v>11.48</v>
      </c>
    </row>
    <row r="355" spans="1:8" x14ac:dyDescent="0.3">
      <c r="A355" s="4" t="s">
        <v>360</v>
      </c>
      <c r="B355" s="2" t="s">
        <v>1039</v>
      </c>
      <c r="C355" s="2" t="s">
        <v>1007</v>
      </c>
      <c r="D355" s="2">
        <v>3</v>
      </c>
      <c r="E355" s="30">
        <v>5.72</v>
      </c>
      <c r="F355" s="2" t="s">
        <v>1016</v>
      </c>
      <c r="G355" s="3">
        <v>45645</v>
      </c>
      <c r="H355" s="34">
        <v>17.16</v>
      </c>
    </row>
    <row r="356" spans="1:8" x14ac:dyDescent="0.3">
      <c r="A356" s="4" t="s">
        <v>361</v>
      </c>
      <c r="B356" s="2" t="s">
        <v>1765</v>
      </c>
      <c r="C356" s="2" t="s">
        <v>1012</v>
      </c>
      <c r="D356" s="2">
        <v>3</v>
      </c>
      <c r="E356" s="30">
        <v>4.87</v>
      </c>
      <c r="F356" s="2" t="s">
        <v>1016</v>
      </c>
      <c r="G356" s="3">
        <v>45646</v>
      </c>
      <c r="H356" s="34">
        <v>14.61</v>
      </c>
    </row>
    <row r="357" spans="1:8" x14ac:dyDescent="0.3">
      <c r="A357" s="4" t="s">
        <v>362</v>
      </c>
      <c r="B357" s="2" t="s">
        <v>1433</v>
      </c>
      <c r="C357" s="2" t="s">
        <v>1007</v>
      </c>
      <c r="D357" s="2">
        <v>3</v>
      </c>
      <c r="E357" s="30">
        <v>4.82</v>
      </c>
      <c r="F357" s="2" t="s">
        <v>1015</v>
      </c>
      <c r="G357" s="3">
        <v>45647</v>
      </c>
      <c r="H357" s="34">
        <v>14.46</v>
      </c>
    </row>
    <row r="358" spans="1:8" x14ac:dyDescent="0.3">
      <c r="A358" s="4" t="s">
        <v>363</v>
      </c>
      <c r="B358" s="2" t="s">
        <v>1408</v>
      </c>
      <c r="C358" s="2" t="s">
        <v>1007</v>
      </c>
      <c r="D358" s="2">
        <v>5</v>
      </c>
      <c r="E358" s="30">
        <v>4.6500000000000004</v>
      </c>
      <c r="F358" s="2" t="s">
        <v>1014</v>
      </c>
      <c r="G358" s="3">
        <v>45648</v>
      </c>
      <c r="H358" s="34">
        <v>23.25</v>
      </c>
    </row>
    <row r="359" spans="1:8" x14ac:dyDescent="0.3">
      <c r="A359" s="4" t="s">
        <v>364</v>
      </c>
      <c r="B359" s="2" t="s">
        <v>1491</v>
      </c>
      <c r="C359" s="2" t="s">
        <v>1008</v>
      </c>
      <c r="D359" s="2">
        <v>3</v>
      </c>
      <c r="E359" s="30">
        <v>5.17</v>
      </c>
      <c r="F359" s="2" t="s">
        <v>1014</v>
      </c>
      <c r="G359" s="3">
        <v>45649</v>
      </c>
      <c r="H359" s="34">
        <v>15.51</v>
      </c>
    </row>
    <row r="360" spans="1:8" x14ac:dyDescent="0.3">
      <c r="A360" s="4" t="s">
        <v>365</v>
      </c>
      <c r="B360" s="2" t="s">
        <v>1291</v>
      </c>
      <c r="C360" s="2" t="s">
        <v>1010</v>
      </c>
      <c r="D360" s="2">
        <v>4</v>
      </c>
      <c r="E360" s="30">
        <v>4.4000000000000004</v>
      </c>
      <c r="F360" s="2" t="s">
        <v>1015</v>
      </c>
      <c r="G360" s="3">
        <v>45650</v>
      </c>
      <c r="H360" s="34">
        <v>17.600000000000001</v>
      </c>
    </row>
    <row r="361" spans="1:8" x14ac:dyDescent="0.3">
      <c r="A361" s="4" t="s">
        <v>366</v>
      </c>
      <c r="B361" s="2" t="s">
        <v>1957</v>
      </c>
      <c r="C361" s="2" t="s">
        <v>1007</v>
      </c>
      <c r="D361" s="2">
        <v>1</v>
      </c>
      <c r="E361" s="30">
        <v>2.65</v>
      </c>
      <c r="F361" s="2" t="s">
        <v>1013</v>
      </c>
      <c r="G361" s="3">
        <v>45651</v>
      </c>
      <c r="H361" s="34">
        <v>2.65</v>
      </c>
    </row>
    <row r="362" spans="1:8" x14ac:dyDescent="0.3">
      <c r="A362" s="4" t="s">
        <v>367</v>
      </c>
      <c r="B362" s="2" t="s">
        <v>1042</v>
      </c>
      <c r="C362" s="2" t="s">
        <v>1008</v>
      </c>
      <c r="D362" s="2">
        <v>4</v>
      </c>
      <c r="E362" s="30">
        <v>4.1900000000000004</v>
      </c>
      <c r="F362" s="2" t="s">
        <v>1016</v>
      </c>
      <c r="G362" s="3">
        <v>45652</v>
      </c>
      <c r="H362" s="34">
        <v>16.760000000000002</v>
      </c>
    </row>
    <row r="363" spans="1:8" x14ac:dyDescent="0.3">
      <c r="A363" s="4" t="s">
        <v>368</v>
      </c>
      <c r="B363" s="2" t="s">
        <v>1116</v>
      </c>
      <c r="C363" s="2" t="s">
        <v>1011</v>
      </c>
      <c r="D363" s="2">
        <v>1</v>
      </c>
      <c r="E363" s="30">
        <v>4.67</v>
      </c>
      <c r="F363" s="2" t="s">
        <v>1013</v>
      </c>
      <c r="G363" s="3">
        <v>45653</v>
      </c>
      <c r="H363" s="34">
        <v>4.67</v>
      </c>
    </row>
    <row r="364" spans="1:8" x14ac:dyDescent="0.3">
      <c r="A364" s="4" t="s">
        <v>369</v>
      </c>
      <c r="B364" s="2" t="s">
        <v>1375</v>
      </c>
      <c r="C364" s="2" t="s">
        <v>1008</v>
      </c>
      <c r="D364" s="2">
        <v>5</v>
      </c>
      <c r="E364" s="30">
        <v>4.22</v>
      </c>
      <c r="F364" s="2" t="s">
        <v>1014</v>
      </c>
      <c r="G364" s="3">
        <v>45654</v>
      </c>
      <c r="H364" s="34">
        <v>21.1</v>
      </c>
    </row>
    <row r="365" spans="1:8" x14ac:dyDescent="0.3">
      <c r="A365" s="4" t="s">
        <v>370</v>
      </c>
      <c r="B365" s="2" t="s">
        <v>1720</v>
      </c>
      <c r="C365" s="2" t="s">
        <v>1011</v>
      </c>
      <c r="D365" s="2">
        <v>5</v>
      </c>
      <c r="E365" s="30">
        <v>5.95</v>
      </c>
      <c r="F365" s="2" t="s">
        <v>1013</v>
      </c>
      <c r="G365" s="3">
        <v>45655</v>
      </c>
      <c r="H365" s="34">
        <v>29.75</v>
      </c>
    </row>
    <row r="366" spans="1:8" x14ac:dyDescent="0.3">
      <c r="A366" s="4" t="s">
        <v>371</v>
      </c>
      <c r="B366" s="2" t="s">
        <v>1689</v>
      </c>
      <c r="C366" s="2" t="s">
        <v>1012</v>
      </c>
      <c r="D366" s="2">
        <v>5</v>
      </c>
      <c r="E366" s="30">
        <v>5.64</v>
      </c>
      <c r="F366" s="2" t="s">
        <v>1014</v>
      </c>
      <c r="G366" s="3">
        <v>45656</v>
      </c>
      <c r="H366" s="34">
        <v>28.2</v>
      </c>
    </row>
    <row r="367" spans="1:8" x14ac:dyDescent="0.3">
      <c r="A367" s="4" t="s">
        <v>372</v>
      </c>
      <c r="B367" s="2" t="s">
        <v>1566</v>
      </c>
      <c r="C367" s="2" t="s">
        <v>1010</v>
      </c>
      <c r="D367" s="2">
        <v>1</v>
      </c>
      <c r="E367" s="30">
        <v>5.54</v>
      </c>
      <c r="F367" s="2" t="s">
        <v>1016</v>
      </c>
      <c r="G367" s="3">
        <v>45657</v>
      </c>
      <c r="H367" s="34">
        <v>5.54</v>
      </c>
    </row>
    <row r="368" spans="1:8" x14ac:dyDescent="0.3">
      <c r="A368" s="4" t="s">
        <v>373</v>
      </c>
      <c r="B368" s="2" t="s">
        <v>1399</v>
      </c>
      <c r="C368" s="2" t="s">
        <v>1007</v>
      </c>
      <c r="D368" s="2">
        <v>4</v>
      </c>
      <c r="E368" s="30">
        <v>4.22</v>
      </c>
      <c r="F368" s="2" t="s">
        <v>1016</v>
      </c>
      <c r="G368" s="3">
        <v>45658</v>
      </c>
      <c r="H368" s="34">
        <v>16.88</v>
      </c>
    </row>
    <row r="369" spans="1:8" x14ac:dyDescent="0.3">
      <c r="A369" s="4" t="s">
        <v>374</v>
      </c>
      <c r="B369" s="2" t="s">
        <v>1787</v>
      </c>
      <c r="C369" s="2" t="s">
        <v>1007</v>
      </c>
      <c r="D369" s="2">
        <v>2</v>
      </c>
      <c r="E369" s="30">
        <v>5.95</v>
      </c>
      <c r="F369" s="2" t="s">
        <v>1016</v>
      </c>
      <c r="G369" s="3">
        <v>45659</v>
      </c>
      <c r="H369" s="34">
        <v>11.9</v>
      </c>
    </row>
    <row r="370" spans="1:8" x14ac:dyDescent="0.3">
      <c r="A370" s="4" t="s">
        <v>375</v>
      </c>
      <c r="B370" s="2" t="s">
        <v>2007</v>
      </c>
      <c r="C370" s="2" t="s">
        <v>1012</v>
      </c>
      <c r="D370" s="2">
        <v>5</v>
      </c>
      <c r="E370" s="30">
        <v>5.71</v>
      </c>
      <c r="F370" s="2" t="s">
        <v>1015</v>
      </c>
      <c r="G370" s="3">
        <v>45660</v>
      </c>
      <c r="H370" s="34">
        <v>28.55</v>
      </c>
    </row>
    <row r="371" spans="1:8" x14ac:dyDescent="0.3">
      <c r="A371" s="4" t="s">
        <v>376</v>
      </c>
      <c r="B371" s="2" t="s">
        <v>1181</v>
      </c>
      <c r="C371" s="2" t="s">
        <v>1009</v>
      </c>
      <c r="D371" s="2">
        <v>1</v>
      </c>
      <c r="E371" s="30">
        <v>3.48</v>
      </c>
      <c r="F371" s="2" t="s">
        <v>1015</v>
      </c>
      <c r="G371" s="3">
        <v>45661</v>
      </c>
      <c r="H371" s="34">
        <v>3.48</v>
      </c>
    </row>
    <row r="372" spans="1:8" x14ac:dyDescent="0.3">
      <c r="A372" s="4" t="s">
        <v>377</v>
      </c>
      <c r="B372" s="2" t="s">
        <v>1388</v>
      </c>
      <c r="C372" s="2" t="s">
        <v>1007</v>
      </c>
      <c r="D372" s="2">
        <v>4</v>
      </c>
      <c r="E372" s="30">
        <v>3.28</v>
      </c>
      <c r="F372" s="2" t="s">
        <v>1015</v>
      </c>
      <c r="G372" s="3">
        <v>45662</v>
      </c>
      <c r="H372" s="34">
        <v>13.12</v>
      </c>
    </row>
    <row r="373" spans="1:8" x14ac:dyDescent="0.3">
      <c r="A373" s="4" t="s">
        <v>378</v>
      </c>
      <c r="B373" s="2" t="s">
        <v>1556</v>
      </c>
      <c r="C373" s="2" t="s">
        <v>1010</v>
      </c>
      <c r="D373" s="2">
        <v>5</v>
      </c>
      <c r="E373" s="30">
        <v>4.5199999999999996</v>
      </c>
      <c r="F373" s="2" t="s">
        <v>1016</v>
      </c>
      <c r="G373" s="3">
        <v>45663</v>
      </c>
      <c r="H373" s="34">
        <v>22.6</v>
      </c>
    </row>
    <row r="374" spans="1:8" x14ac:dyDescent="0.3">
      <c r="A374" s="4" t="s">
        <v>379</v>
      </c>
      <c r="B374" s="2" t="s">
        <v>1548</v>
      </c>
      <c r="C374" s="2" t="s">
        <v>1012</v>
      </c>
      <c r="D374" s="2">
        <v>3</v>
      </c>
      <c r="E374" s="30">
        <v>2.69</v>
      </c>
      <c r="F374" s="2" t="s">
        <v>1016</v>
      </c>
      <c r="G374" s="3">
        <v>45664</v>
      </c>
      <c r="H374" s="34">
        <v>8.07</v>
      </c>
    </row>
    <row r="375" spans="1:8" x14ac:dyDescent="0.3">
      <c r="A375" s="4" t="s">
        <v>380</v>
      </c>
      <c r="B375" s="2" t="s">
        <v>1672</v>
      </c>
      <c r="C375" s="2" t="s">
        <v>1008</v>
      </c>
      <c r="D375" s="2">
        <v>4</v>
      </c>
      <c r="E375" s="30">
        <v>5.3</v>
      </c>
      <c r="F375" s="2" t="s">
        <v>1013</v>
      </c>
      <c r="G375" s="3">
        <v>45665</v>
      </c>
      <c r="H375" s="34">
        <v>21.2</v>
      </c>
    </row>
    <row r="376" spans="1:8" x14ac:dyDescent="0.3">
      <c r="A376" s="4" t="s">
        <v>381</v>
      </c>
      <c r="B376" s="2" t="s">
        <v>1365</v>
      </c>
      <c r="C376" s="2" t="s">
        <v>1010</v>
      </c>
      <c r="D376" s="2">
        <v>1</v>
      </c>
      <c r="E376" s="30">
        <v>4.17</v>
      </c>
      <c r="F376" s="2" t="s">
        <v>1014</v>
      </c>
      <c r="G376" s="3">
        <v>45666</v>
      </c>
      <c r="H376" s="34">
        <v>4.17</v>
      </c>
    </row>
    <row r="377" spans="1:8" x14ac:dyDescent="0.3">
      <c r="A377" s="4" t="s">
        <v>382</v>
      </c>
      <c r="B377" s="2" t="s">
        <v>1882</v>
      </c>
      <c r="C377" s="2" t="s">
        <v>1007</v>
      </c>
      <c r="D377" s="2">
        <v>2</v>
      </c>
      <c r="E377" s="30">
        <v>4.3899999999999997</v>
      </c>
      <c r="F377" s="2" t="s">
        <v>1015</v>
      </c>
      <c r="G377" s="3">
        <v>45667</v>
      </c>
      <c r="H377" s="34">
        <v>8.7799999999999994</v>
      </c>
    </row>
    <row r="378" spans="1:8" x14ac:dyDescent="0.3">
      <c r="A378" s="4" t="s">
        <v>383</v>
      </c>
      <c r="B378" s="2" t="s">
        <v>1395</v>
      </c>
      <c r="C378" s="2" t="s">
        <v>1008</v>
      </c>
      <c r="D378" s="2">
        <v>2</v>
      </c>
      <c r="E378" s="30">
        <v>4.26</v>
      </c>
      <c r="F378" s="2" t="s">
        <v>1016</v>
      </c>
      <c r="G378" s="3">
        <v>45668</v>
      </c>
      <c r="H378" s="34">
        <v>8.52</v>
      </c>
    </row>
    <row r="379" spans="1:8" x14ac:dyDescent="0.3">
      <c r="A379" s="4" t="s">
        <v>384</v>
      </c>
      <c r="B379" s="2" t="s">
        <v>1631</v>
      </c>
      <c r="C379" s="2" t="s">
        <v>1010</v>
      </c>
      <c r="D379" s="2">
        <v>2</v>
      </c>
      <c r="E379" s="30">
        <v>3.88</v>
      </c>
      <c r="F379" s="2" t="s">
        <v>1016</v>
      </c>
      <c r="G379" s="3">
        <v>45669</v>
      </c>
      <c r="H379" s="34">
        <v>7.76</v>
      </c>
    </row>
    <row r="380" spans="1:8" x14ac:dyDescent="0.3">
      <c r="A380" s="4" t="s">
        <v>385</v>
      </c>
      <c r="B380" s="2" t="s">
        <v>1259</v>
      </c>
      <c r="C380" s="2" t="s">
        <v>1007</v>
      </c>
      <c r="D380" s="2">
        <v>3</v>
      </c>
      <c r="E380" s="30">
        <v>4.9000000000000004</v>
      </c>
      <c r="F380" s="2" t="s">
        <v>1014</v>
      </c>
      <c r="G380" s="3">
        <v>45670</v>
      </c>
      <c r="H380" s="34">
        <v>14.7</v>
      </c>
    </row>
    <row r="381" spans="1:8" x14ac:dyDescent="0.3">
      <c r="A381" s="4" t="s">
        <v>386</v>
      </c>
      <c r="B381" s="2" t="s">
        <v>1457</v>
      </c>
      <c r="C381" s="2" t="s">
        <v>1012</v>
      </c>
      <c r="D381" s="2">
        <v>4</v>
      </c>
      <c r="E381" s="30">
        <v>3.11</v>
      </c>
      <c r="F381" s="2" t="s">
        <v>1015</v>
      </c>
      <c r="G381" s="3">
        <v>45671</v>
      </c>
      <c r="H381" s="34">
        <v>12.44</v>
      </c>
    </row>
    <row r="382" spans="1:8" x14ac:dyDescent="0.3">
      <c r="A382" s="4" t="s">
        <v>387</v>
      </c>
      <c r="B382" s="2" t="s">
        <v>1276</v>
      </c>
      <c r="C382" s="2" t="s">
        <v>1007</v>
      </c>
      <c r="D382" s="2">
        <v>5</v>
      </c>
      <c r="E382" s="30">
        <v>5.92</v>
      </c>
      <c r="F382" s="2" t="s">
        <v>1015</v>
      </c>
      <c r="G382" s="3">
        <v>45672</v>
      </c>
      <c r="H382" s="34">
        <v>29.6</v>
      </c>
    </row>
    <row r="383" spans="1:8" x14ac:dyDescent="0.3">
      <c r="A383" s="4" t="s">
        <v>388</v>
      </c>
      <c r="B383" s="2" t="s">
        <v>1838</v>
      </c>
      <c r="C383" s="2" t="s">
        <v>1007</v>
      </c>
      <c r="D383" s="2">
        <v>4</v>
      </c>
      <c r="E383" s="30">
        <v>4.9400000000000004</v>
      </c>
      <c r="F383" s="2" t="s">
        <v>1013</v>
      </c>
      <c r="G383" s="3">
        <v>45673</v>
      </c>
      <c r="H383" s="34">
        <v>19.760000000000002</v>
      </c>
    </row>
    <row r="384" spans="1:8" x14ac:dyDescent="0.3">
      <c r="A384" s="4" t="s">
        <v>389</v>
      </c>
      <c r="B384" s="2" t="s">
        <v>1183</v>
      </c>
      <c r="C384" s="2" t="s">
        <v>1009</v>
      </c>
      <c r="D384" s="2">
        <v>2</v>
      </c>
      <c r="E384" s="30">
        <v>4.1100000000000003</v>
      </c>
      <c r="F384" s="2" t="s">
        <v>1016</v>
      </c>
      <c r="G384" s="3">
        <v>45674</v>
      </c>
      <c r="H384" s="34">
        <v>8.2200000000000006</v>
      </c>
    </row>
    <row r="385" spans="1:8" x14ac:dyDescent="0.3">
      <c r="A385" s="4" t="s">
        <v>390</v>
      </c>
      <c r="B385" s="2" t="s">
        <v>1860</v>
      </c>
      <c r="C385" s="2" t="s">
        <v>1009</v>
      </c>
      <c r="D385" s="2">
        <v>3</v>
      </c>
      <c r="E385" s="30">
        <v>4.91</v>
      </c>
      <c r="F385" s="2" t="s">
        <v>1013</v>
      </c>
      <c r="G385" s="3">
        <v>45675</v>
      </c>
      <c r="H385" s="34">
        <v>14.73</v>
      </c>
    </row>
    <row r="386" spans="1:8" x14ac:dyDescent="0.3">
      <c r="A386" s="4" t="s">
        <v>391</v>
      </c>
      <c r="B386" s="2" t="s">
        <v>1203</v>
      </c>
      <c r="C386" s="2" t="s">
        <v>1009</v>
      </c>
      <c r="D386" s="2">
        <v>2</v>
      </c>
      <c r="E386" s="30">
        <v>2.54</v>
      </c>
      <c r="F386" s="2" t="s">
        <v>1016</v>
      </c>
      <c r="G386" s="3">
        <v>45676</v>
      </c>
      <c r="H386" s="34">
        <v>5.08</v>
      </c>
    </row>
    <row r="387" spans="1:8" x14ac:dyDescent="0.3">
      <c r="A387" s="4" t="s">
        <v>392</v>
      </c>
      <c r="B387" s="2" t="s">
        <v>1790</v>
      </c>
      <c r="C387" s="2" t="s">
        <v>1008</v>
      </c>
      <c r="D387" s="2">
        <v>1</v>
      </c>
      <c r="E387" s="30">
        <v>3.24</v>
      </c>
      <c r="F387" s="2" t="s">
        <v>1014</v>
      </c>
      <c r="G387" s="3">
        <v>45677</v>
      </c>
      <c r="H387" s="34">
        <v>3.24</v>
      </c>
    </row>
    <row r="388" spans="1:8" x14ac:dyDescent="0.3">
      <c r="A388" s="4" t="s">
        <v>393</v>
      </c>
      <c r="B388" s="2" t="s">
        <v>1565</v>
      </c>
      <c r="C388" s="2" t="s">
        <v>1010</v>
      </c>
      <c r="D388" s="2">
        <v>4</v>
      </c>
      <c r="E388" s="30">
        <v>4.53</v>
      </c>
      <c r="F388" s="2" t="s">
        <v>1013</v>
      </c>
      <c r="G388" s="3">
        <v>45678</v>
      </c>
      <c r="H388" s="34">
        <v>18.12</v>
      </c>
    </row>
    <row r="389" spans="1:8" x14ac:dyDescent="0.3">
      <c r="A389" s="4" t="s">
        <v>394</v>
      </c>
      <c r="B389" s="2" t="s">
        <v>1492</v>
      </c>
      <c r="C389" s="2" t="s">
        <v>1008</v>
      </c>
      <c r="D389" s="2">
        <v>3</v>
      </c>
      <c r="E389" s="30">
        <v>3.64</v>
      </c>
      <c r="F389" s="2" t="s">
        <v>1016</v>
      </c>
      <c r="G389" s="3">
        <v>45679</v>
      </c>
      <c r="H389" s="34">
        <v>10.92</v>
      </c>
    </row>
    <row r="390" spans="1:8" x14ac:dyDescent="0.3">
      <c r="A390" s="4" t="s">
        <v>395</v>
      </c>
      <c r="B390" s="2" t="s">
        <v>1806</v>
      </c>
      <c r="C390" s="2" t="s">
        <v>1012</v>
      </c>
      <c r="D390" s="2">
        <v>2</v>
      </c>
      <c r="E390" s="30">
        <v>4.6399999999999997</v>
      </c>
      <c r="F390" s="2" t="s">
        <v>1015</v>
      </c>
      <c r="G390" s="3">
        <v>45680</v>
      </c>
      <c r="H390" s="34">
        <v>9.2799999999999994</v>
      </c>
    </row>
    <row r="391" spans="1:8" x14ac:dyDescent="0.3">
      <c r="A391" s="4" t="s">
        <v>396</v>
      </c>
      <c r="B391" s="2" t="s">
        <v>1110</v>
      </c>
      <c r="C391" s="2" t="s">
        <v>1012</v>
      </c>
      <c r="D391" s="2">
        <v>3</v>
      </c>
      <c r="E391" s="30">
        <v>3.41</v>
      </c>
      <c r="F391" s="2" t="s">
        <v>1014</v>
      </c>
      <c r="G391" s="3">
        <v>45681</v>
      </c>
      <c r="H391" s="34">
        <v>10.23</v>
      </c>
    </row>
    <row r="392" spans="1:8" x14ac:dyDescent="0.3">
      <c r="A392" s="4" t="s">
        <v>397</v>
      </c>
      <c r="B392" s="2" t="s">
        <v>1182</v>
      </c>
      <c r="C392" s="2" t="s">
        <v>1008</v>
      </c>
      <c r="D392" s="2">
        <v>1</v>
      </c>
      <c r="E392" s="30">
        <v>4.42</v>
      </c>
      <c r="F392" s="2" t="s">
        <v>1016</v>
      </c>
      <c r="G392" s="3">
        <v>45682</v>
      </c>
      <c r="H392" s="34">
        <v>4.42</v>
      </c>
    </row>
    <row r="393" spans="1:8" x14ac:dyDescent="0.3">
      <c r="A393" s="4" t="s">
        <v>398</v>
      </c>
      <c r="B393" s="2" t="s">
        <v>1637</v>
      </c>
      <c r="C393" s="2" t="s">
        <v>1007</v>
      </c>
      <c r="D393" s="2">
        <v>1</v>
      </c>
      <c r="E393" s="30">
        <v>3.33</v>
      </c>
      <c r="F393" s="2" t="s">
        <v>1013</v>
      </c>
      <c r="G393" s="3">
        <v>45683</v>
      </c>
      <c r="H393" s="34">
        <v>3.33</v>
      </c>
    </row>
    <row r="394" spans="1:8" x14ac:dyDescent="0.3">
      <c r="A394" s="4" t="s">
        <v>399</v>
      </c>
      <c r="B394" s="2" t="s">
        <v>1710</v>
      </c>
      <c r="C394" s="2" t="s">
        <v>1011</v>
      </c>
      <c r="D394" s="2">
        <v>4</v>
      </c>
      <c r="E394" s="30">
        <v>4.1500000000000004</v>
      </c>
      <c r="F394" s="2" t="s">
        <v>1013</v>
      </c>
      <c r="G394" s="3">
        <v>45684</v>
      </c>
      <c r="H394" s="34">
        <v>16.600000000000001</v>
      </c>
    </row>
    <row r="395" spans="1:8" x14ac:dyDescent="0.3">
      <c r="A395" s="4" t="s">
        <v>400</v>
      </c>
      <c r="B395" s="2" t="s">
        <v>1127</v>
      </c>
      <c r="C395" s="2" t="s">
        <v>1011</v>
      </c>
      <c r="D395" s="2">
        <v>3</v>
      </c>
      <c r="E395" s="30">
        <v>4.6500000000000004</v>
      </c>
      <c r="F395" s="2" t="s">
        <v>1016</v>
      </c>
      <c r="G395" s="3">
        <v>45685</v>
      </c>
      <c r="H395" s="34">
        <v>13.95</v>
      </c>
    </row>
    <row r="396" spans="1:8" x14ac:dyDescent="0.3">
      <c r="A396" s="4" t="s">
        <v>401</v>
      </c>
      <c r="B396" s="2" t="s">
        <v>1725</v>
      </c>
      <c r="C396" s="2" t="s">
        <v>1007</v>
      </c>
      <c r="D396" s="2">
        <v>2</v>
      </c>
      <c r="E396" s="30">
        <v>3.78</v>
      </c>
      <c r="F396" s="2" t="s">
        <v>1014</v>
      </c>
      <c r="G396" s="3">
        <v>45686</v>
      </c>
      <c r="H396" s="34">
        <v>7.56</v>
      </c>
    </row>
    <row r="397" spans="1:8" x14ac:dyDescent="0.3">
      <c r="A397" s="4" t="s">
        <v>402</v>
      </c>
      <c r="B397" s="2" t="s">
        <v>1392</v>
      </c>
      <c r="C397" s="2" t="s">
        <v>1011</v>
      </c>
      <c r="D397" s="2">
        <v>2</v>
      </c>
      <c r="E397" s="30">
        <v>4.25</v>
      </c>
      <c r="F397" s="2" t="s">
        <v>1016</v>
      </c>
      <c r="G397" s="3">
        <v>45687</v>
      </c>
      <c r="H397" s="34">
        <v>8.5</v>
      </c>
    </row>
    <row r="398" spans="1:8" x14ac:dyDescent="0.3">
      <c r="A398" s="4" t="s">
        <v>403</v>
      </c>
      <c r="B398" s="2" t="s">
        <v>1666</v>
      </c>
      <c r="C398" s="2" t="s">
        <v>1012</v>
      </c>
      <c r="D398" s="2">
        <v>5</v>
      </c>
      <c r="E398" s="30">
        <v>3.24</v>
      </c>
      <c r="F398" s="2" t="s">
        <v>1013</v>
      </c>
      <c r="G398" s="3">
        <v>45688</v>
      </c>
      <c r="H398" s="34">
        <v>16.2</v>
      </c>
    </row>
    <row r="399" spans="1:8" x14ac:dyDescent="0.3">
      <c r="A399" s="4" t="s">
        <v>404</v>
      </c>
      <c r="B399" s="2" t="s">
        <v>1969</v>
      </c>
      <c r="C399" s="2" t="s">
        <v>1008</v>
      </c>
      <c r="D399" s="2">
        <v>2</v>
      </c>
      <c r="E399" s="30">
        <v>4.95</v>
      </c>
      <c r="F399" s="2" t="s">
        <v>1013</v>
      </c>
      <c r="G399" s="3">
        <v>45689</v>
      </c>
      <c r="H399" s="34">
        <v>9.9</v>
      </c>
    </row>
    <row r="400" spans="1:8" x14ac:dyDescent="0.3">
      <c r="A400" s="4" t="s">
        <v>405</v>
      </c>
      <c r="B400" s="2" t="s">
        <v>1488</v>
      </c>
      <c r="C400" s="2" t="s">
        <v>1010</v>
      </c>
      <c r="D400" s="2">
        <v>4</v>
      </c>
      <c r="E400" s="30">
        <v>3.8</v>
      </c>
      <c r="F400" s="2" t="s">
        <v>1015</v>
      </c>
      <c r="G400" s="3">
        <v>45690</v>
      </c>
      <c r="H400" s="34">
        <v>15.2</v>
      </c>
    </row>
    <row r="401" spans="1:8" x14ac:dyDescent="0.3">
      <c r="A401" s="4" t="s">
        <v>406</v>
      </c>
      <c r="B401" s="2" t="s">
        <v>1734</v>
      </c>
      <c r="C401" s="2" t="s">
        <v>1009</v>
      </c>
      <c r="D401" s="2">
        <v>1</v>
      </c>
      <c r="E401" s="30">
        <v>5.49</v>
      </c>
      <c r="F401" s="2" t="s">
        <v>1015</v>
      </c>
      <c r="G401" s="3">
        <v>45691</v>
      </c>
      <c r="H401" s="34">
        <v>5.49</v>
      </c>
    </row>
    <row r="402" spans="1:8" x14ac:dyDescent="0.3">
      <c r="A402" s="4" t="s">
        <v>407</v>
      </c>
      <c r="B402" s="2" t="s">
        <v>1339</v>
      </c>
      <c r="C402" s="2" t="s">
        <v>1012</v>
      </c>
      <c r="D402" s="2">
        <v>2</v>
      </c>
      <c r="E402" s="30">
        <v>3.48</v>
      </c>
      <c r="F402" s="2" t="s">
        <v>1013</v>
      </c>
      <c r="G402" s="3">
        <v>45692</v>
      </c>
      <c r="H402" s="34">
        <v>6.96</v>
      </c>
    </row>
    <row r="403" spans="1:8" x14ac:dyDescent="0.3">
      <c r="A403" s="4" t="s">
        <v>408</v>
      </c>
      <c r="B403" s="2" t="s">
        <v>1896</v>
      </c>
      <c r="C403" s="2" t="s">
        <v>1008</v>
      </c>
      <c r="D403" s="2">
        <v>5</v>
      </c>
      <c r="E403" s="30">
        <v>3.13</v>
      </c>
      <c r="F403" s="2" t="s">
        <v>1015</v>
      </c>
      <c r="G403" s="3">
        <v>45693</v>
      </c>
      <c r="H403" s="34">
        <v>15.65</v>
      </c>
    </row>
    <row r="404" spans="1:8" x14ac:dyDescent="0.3">
      <c r="A404" s="4" t="s">
        <v>409</v>
      </c>
      <c r="B404" s="2" t="s">
        <v>1604</v>
      </c>
      <c r="C404" s="2" t="s">
        <v>1012</v>
      </c>
      <c r="D404" s="2">
        <v>4</v>
      </c>
      <c r="E404" s="30">
        <v>2.96</v>
      </c>
      <c r="F404" s="2" t="s">
        <v>1015</v>
      </c>
      <c r="G404" s="3">
        <v>45694</v>
      </c>
      <c r="H404" s="34">
        <v>11.84</v>
      </c>
    </row>
    <row r="405" spans="1:8" x14ac:dyDescent="0.3">
      <c r="A405" s="4" t="s">
        <v>410</v>
      </c>
      <c r="B405" s="2" t="s">
        <v>1432</v>
      </c>
      <c r="C405" s="2" t="s">
        <v>1012</v>
      </c>
      <c r="D405" s="2">
        <v>4</v>
      </c>
      <c r="E405" s="30">
        <v>4.5199999999999996</v>
      </c>
      <c r="F405" s="2" t="s">
        <v>1016</v>
      </c>
      <c r="G405" s="3">
        <v>45695</v>
      </c>
      <c r="H405" s="34">
        <v>18.079999999999998</v>
      </c>
    </row>
    <row r="406" spans="1:8" x14ac:dyDescent="0.3">
      <c r="A406" s="4" t="s">
        <v>411</v>
      </c>
      <c r="B406" s="2" t="s">
        <v>1673</v>
      </c>
      <c r="C406" s="2" t="s">
        <v>1008</v>
      </c>
      <c r="D406" s="2">
        <v>4</v>
      </c>
      <c r="E406" s="30">
        <v>3.3</v>
      </c>
      <c r="F406" s="2" t="s">
        <v>1014</v>
      </c>
      <c r="G406" s="3">
        <v>45696</v>
      </c>
      <c r="H406" s="34">
        <v>13.2</v>
      </c>
    </row>
    <row r="407" spans="1:8" x14ac:dyDescent="0.3">
      <c r="A407" s="4" t="s">
        <v>412</v>
      </c>
      <c r="B407" s="2" t="s">
        <v>1323</v>
      </c>
      <c r="C407" s="2" t="s">
        <v>1010</v>
      </c>
      <c r="D407" s="2">
        <v>4</v>
      </c>
      <c r="E407" s="30">
        <v>2.85</v>
      </c>
      <c r="F407" s="2" t="s">
        <v>1016</v>
      </c>
      <c r="G407" s="3">
        <v>45697</v>
      </c>
      <c r="H407" s="34">
        <v>11.4</v>
      </c>
    </row>
    <row r="408" spans="1:8" x14ac:dyDescent="0.3">
      <c r="A408" s="4" t="s">
        <v>413</v>
      </c>
      <c r="B408" s="2" t="s">
        <v>1087</v>
      </c>
      <c r="C408" s="2" t="s">
        <v>1011</v>
      </c>
      <c r="D408" s="2">
        <v>4</v>
      </c>
      <c r="E408" s="30">
        <v>3.44</v>
      </c>
      <c r="F408" s="2" t="s">
        <v>1016</v>
      </c>
      <c r="G408" s="3">
        <v>45698</v>
      </c>
      <c r="H408" s="34">
        <v>13.76</v>
      </c>
    </row>
    <row r="409" spans="1:8" x14ac:dyDescent="0.3">
      <c r="A409" s="4" t="s">
        <v>414</v>
      </c>
      <c r="B409" s="2" t="s">
        <v>1689</v>
      </c>
      <c r="C409" s="2" t="s">
        <v>1012</v>
      </c>
      <c r="D409" s="2">
        <v>4</v>
      </c>
      <c r="E409" s="30">
        <v>3.33</v>
      </c>
      <c r="F409" s="2" t="s">
        <v>1015</v>
      </c>
      <c r="G409" s="3">
        <v>45699</v>
      </c>
      <c r="H409" s="34">
        <v>13.32</v>
      </c>
    </row>
    <row r="410" spans="1:8" x14ac:dyDescent="0.3">
      <c r="A410" s="4" t="s">
        <v>415</v>
      </c>
      <c r="B410" s="2" t="s">
        <v>1996</v>
      </c>
      <c r="C410" s="2" t="s">
        <v>1010</v>
      </c>
      <c r="D410" s="2">
        <v>1</v>
      </c>
      <c r="E410" s="30">
        <v>4.01</v>
      </c>
      <c r="F410" s="2" t="s">
        <v>1015</v>
      </c>
      <c r="G410" s="3">
        <v>45700</v>
      </c>
      <c r="H410" s="34">
        <v>4.01</v>
      </c>
    </row>
    <row r="411" spans="1:8" x14ac:dyDescent="0.3">
      <c r="A411" s="4" t="s">
        <v>416</v>
      </c>
      <c r="B411" s="2" t="s">
        <v>1598</v>
      </c>
      <c r="C411" s="2" t="s">
        <v>1008</v>
      </c>
      <c r="D411" s="2">
        <v>1</v>
      </c>
      <c r="E411" s="30">
        <v>3.83</v>
      </c>
      <c r="F411" s="2" t="s">
        <v>1014</v>
      </c>
      <c r="G411" s="3">
        <v>45701</v>
      </c>
      <c r="H411" s="34">
        <v>3.83</v>
      </c>
    </row>
    <row r="412" spans="1:8" x14ac:dyDescent="0.3">
      <c r="A412" s="4" t="s">
        <v>417</v>
      </c>
      <c r="B412" s="2" t="s">
        <v>1387</v>
      </c>
      <c r="C412" s="2" t="s">
        <v>1007</v>
      </c>
      <c r="D412" s="2">
        <v>5</v>
      </c>
      <c r="E412" s="30">
        <v>3.01</v>
      </c>
      <c r="F412" s="2" t="s">
        <v>1014</v>
      </c>
      <c r="G412" s="3">
        <v>45702</v>
      </c>
      <c r="H412" s="34">
        <v>15.05</v>
      </c>
    </row>
    <row r="413" spans="1:8" x14ac:dyDescent="0.3">
      <c r="A413" s="4" t="s">
        <v>418</v>
      </c>
      <c r="B413" s="2" t="s">
        <v>1039</v>
      </c>
      <c r="C413" s="2" t="s">
        <v>1007</v>
      </c>
      <c r="D413" s="2">
        <v>2</v>
      </c>
      <c r="E413" s="30">
        <v>5.86</v>
      </c>
      <c r="F413" s="2" t="s">
        <v>1014</v>
      </c>
      <c r="G413" s="3">
        <v>45703</v>
      </c>
      <c r="H413" s="34">
        <v>11.72</v>
      </c>
    </row>
    <row r="414" spans="1:8" x14ac:dyDescent="0.3">
      <c r="A414" s="4" t="s">
        <v>419</v>
      </c>
      <c r="B414" s="2" t="s">
        <v>1788</v>
      </c>
      <c r="C414" s="2" t="s">
        <v>1008</v>
      </c>
      <c r="D414" s="2">
        <v>3</v>
      </c>
      <c r="E414" s="30">
        <v>3.02</v>
      </c>
      <c r="F414" s="2" t="s">
        <v>1016</v>
      </c>
      <c r="G414" s="3">
        <v>45704</v>
      </c>
      <c r="H414" s="34">
        <v>9.06</v>
      </c>
    </row>
    <row r="415" spans="1:8" x14ac:dyDescent="0.3">
      <c r="A415" s="4" t="s">
        <v>420</v>
      </c>
      <c r="B415" s="2" t="s">
        <v>1245</v>
      </c>
      <c r="C415" s="2" t="s">
        <v>1007</v>
      </c>
      <c r="D415" s="2">
        <v>1</v>
      </c>
      <c r="E415" s="30">
        <v>5.32</v>
      </c>
      <c r="F415" s="2" t="s">
        <v>1014</v>
      </c>
      <c r="G415" s="3">
        <v>45705</v>
      </c>
      <c r="H415" s="34">
        <v>5.32</v>
      </c>
    </row>
    <row r="416" spans="1:8" x14ac:dyDescent="0.3">
      <c r="A416" s="4" t="s">
        <v>421</v>
      </c>
      <c r="B416" s="2" t="s">
        <v>1564</v>
      </c>
      <c r="C416" s="2" t="s">
        <v>1011</v>
      </c>
      <c r="D416" s="2">
        <v>3</v>
      </c>
      <c r="E416" s="30">
        <v>3.12</v>
      </c>
      <c r="F416" s="2" t="s">
        <v>1013</v>
      </c>
      <c r="G416" s="3">
        <v>45706</v>
      </c>
      <c r="H416" s="34">
        <v>9.36</v>
      </c>
    </row>
    <row r="417" spans="1:8" x14ac:dyDescent="0.3">
      <c r="A417" s="4" t="s">
        <v>422</v>
      </c>
      <c r="B417" s="2" t="s">
        <v>1659</v>
      </c>
      <c r="C417" s="2" t="s">
        <v>1012</v>
      </c>
      <c r="D417" s="2">
        <v>5</v>
      </c>
      <c r="E417" s="30">
        <v>4.25</v>
      </c>
      <c r="F417" s="2" t="s">
        <v>1013</v>
      </c>
      <c r="G417" s="3">
        <v>45707</v>
      </c>
      <c r="H417" s="34">
        <v>21.25</v>
      </c>
    </row>
    <row r="418" spans="1:8" x14ac:dyDescent="0.3">
      <c r="A418" s="4" t="s">
        <v>423</v>
      </c>
      <c r="B418" s="2" t="s">
        <v>1821</v>
      </c>
      <c r="C418" s="2" t="s">
        <v>1010</v>
      </c>
      <c r="D418" s="2">
        <v>2</v>
      </c>
      <c r="E418" s="30">
        <v>5.98</v>
      </c>
      <c r="F418" s="2" t="s">
        <v>1016</v>
      </c>
      <c r="G418" s="3">
        <v>45708</v>
      </c>
      <c r="H418" s="34">
        <v>11.96</v>
      </c>
    </row>
    <row r="419" spans="1:8" x14ac:dyDescent="0.3">
      <c r="A419" s="4" t="s">
        <v>424</v>
      </c>
      <c r="B419" s="2" t="s">
        <v>1157</v>
      </c>
      <c r="C419" s="2" t="s">
        <v>1009</v>
      </c>
      <c r="D419" s="2">
        <v>1</v>
      </c>
      <c r="E419" s="30">
        <v>5.47</v>
      </c>
      <c r="F419" s="2" t="s">
        <v>1015</v>
      </c>
      <c r="G419" s="3">
        <v>45709</v>
      </c>
      <c r="H419" s="34">
        <v>5.47</v>
      </c>
    </row>
    <row r="420" spans="1:8" x14ac:dyDescent="0.3">
      <c r="A420" s="4" t="s">
        <v>425</v>
      </c>
      <c r="B420" s="2" t="s">
        <v>1202</v>
      </c>
      <c r="C420" s="2" t="s">
        <v>1010</v>
      </c>
      <c r="D420" s="2">
        <v>1</v>
      </c>
      <c r="E420" s="30">
        <v>4.3099999999999996</v>
      </c>
      <c r="F420" s="2" t="s">
        <v>1014</v>
      </c>
      <c r="G420" s="3">
        <v>45710</v>
      </c>
      <c r="H420" s="34">
        <v>4.3099999999999996</v>
      </c>
    </row>
    <row r="421" spans="1:8" x14ac:dyDescent="0.3">
      <c r="A421" s="4" t="s">
        <v>426</v>
      </c>
      <c r="B421" s="2" t="s">
        <v>1207</v>
      </c>
      <c r="C421" s="2" t="s">
        <v>1009</v>
      </c>
      <c r="D421" s="2">
        <v>2</v>
      </c>
      <c r="E421" s="30">
        <v>5.0199999999999996</v>
      </c>
      <c r="F421" s="2" t="s">
        <v>1013</v>
      </c>
      <c r="G421" s="3">
        <v>45711</v>
      </c>
      <c r="H421" s="34">
        <v>10.039999999999999</v>
      </c>
    </row>
    <row r="422" spans="1:8" x14ac:dyDescent="0.3">
      <c r="A422" s="4" t="s">
        <v>427</v>
      </c>
      <c r="B422" s="2" t="s">
        <v>1639</v>
      </c>
      <c r="C422" s="2" t="s">
        <v>1008</v>
      </c>
      <c r="D422" s="2">
        <v>2</v>
      </c>
      <c r="E422" s="30">
        <v>5.25</v>
      </c>
      <c r="F422" s="2" t="s">
        <v>1014</v>
      </c>
      <c r="G422" s="3">
        <v>45712</v>
      </c>
      <c r="H422" s="34">
        <v>10.5</v>
      </c>
    </row>
    <row r="423" spans="1:8" x14ac:dyDescent="0.3">
      <c r="A423" s="4" t="s">
        <v>428</v>
      </c>
      <c r="B423" s="2" t="s">
        <v>1641</v>
      </c>
      <c r="C423" s="2" t="s">
        <v>1008</v>
      </c>
      <c r="D423" s="2">
        <v>3</v>
      </c>
      <c r="E423" s="30">
        <v>3.55</v>
      </c>
      <c r="F423" s="2" t="s">
        <v>1013</v>
      </c>
      <c r="G423" s="3">
        <v>45713</v>
      </c>
      <c r="H423" s="34">
        <v>10.65</v>
      </c>
    </row>
    <row r="424" spans="1:8" x14ac:dyDescent="0.3">
      <c r="A424" s="4" t="s">
        <v>429</v>
      </c>
      <c r="B424" s="2" t="s">
        <v>1941</v>
      </c>
      <c r="C424" s="2" t="s">
        <v>1009</v>
      </c>
      <c r="D424" s="2">
        <v>3</v>
      </c>
      <c r="E424" s="30">
        <v>4.47</v>
      </c>
      <c r="F424" s="2" t="s">
        <v>1013</v>
      </c>
      <c r="G424" s="3">
        <v>45714</v>
      </c>
      <c r="H424" s="34">
        <v>13.41</v>
      </c>
    </row>
    <row r="425" spans="1:8" x14ac:dyDescent="0.3">
      <c r="A425" s="4" t="s">
        <v>430</v>
      </c>
      <c r="B425" s="2" t="s">
        <v>1173</v>
      </c>
      <c r="C425" s="2" t="s">
        <v>1012</v>
      </c>
      <c r="D425" s="2">
        <v>2</v>
      </c>
      <c r="E425" s="30">
        <v>4.49</v>
      </c>
      <c r="F425" s="2" t="s">
        <v>1014</v>
      </c>
      <c r="G425" s="3">
        <v>45715</v>
      </c>
      <c r="H425" s="34">
        <v>8.98</v>
      </c>
    </row>
    <row r="426" spans="1:8" x14ac:dyDescent="0.3">
      <c r="A426" s="4" t="s">
        <v>431</v>
      </c>
      <c r="B426" s="2" t="s">
        <v>1379</v>
      </c>
      <c r="C426" s="2" t="s">
        <v>1007</v>
      </c>
      <c r="D426" s="2">
        <v>1</v>
      </c>
      <c r="E426" s="30">
        <v>3.89</v>
      </c>
      <c r="F426" s="2" t="s">
        <v>1013</v>
      </c>
      <c r="G426" s="3">
        <v>45716</v>
      </c>
      <c r="H426" s="34">
        <v>3.89</v>
      </c>
    </row>
    <row r="427" spans="1:8" x14ac:dyDescent="0.3">
      <c r="A427" s="4" t="s">
        <v>432</v>
      </c>
      <c r="B427" s="2" t="s">
        <v>1153</v>
      </c>
      <c r="C427" s="2" t="s">
        <v>1008</v>
      </c>
      <c r="D427" s="2">
        <v>4</v>
      </c>
      <c r="E427" s="30">
        <v>4.92</v>
      </c>
      <c r="F427" s="2" t="s">
        <v>1014</v>
      </c>
      <c r="G427" s="3">
        <v>45717</v>
      </c>
      <c r="H427" s="34">
        <v>19.68</v>
      </c>
    </row>
    <row r="428" spans="1:8" x14ac:dyDescent="0.3">
      <c r="A428" s="4" t="s">
        <v>433</v>
      </c>
      <c r="B428" s="2" t="s">
        <v>1518</v>
      </c>
      <c r="C428" s="2" t="s">
        <v>1011</v>
      </c>
      <c r="D428" s="2">
        <v>5</v>
      </c>
      <c r="E428" s="30">
        <v>2.71</v>
      </c>
      <c r="F428" s="2" t="s">
        <v>1013</v>
      </c>
      <c r="G428" s="3">
        <v>45718</v>
      </c>
      <c r="H428" s="34">
        <v>13.55</v>
      </c>
    </row>
    <row r="429" spans="1:8" x14ac:dyDescent="0.3">
      <c r="A429" s="4" t="s">
        <v>434</v>
      </c>
      <c r="B429" s="2" t="s">
        <v>1263</v>
      </c>
      <c r="C429" s="2" t="s">
        <v>1011</v>
      </c>
      <c r="D429" s="2">
        <v>5</v>
      </c>
      <c r="E429" s="30">
        <v>5.35</v>
      </c>
      <c r="F429" s="2" t="s">
        <v>1015</v>
      </c>
      <c r="G429" s="3">
        <v>45719</v>
      </c>
      <c r="H429" s="34">
        <v>26.75</v>
      </c>
    </row>
    <row r="430" spans="1:8" x14ac:dyDescent="0.3">
      <c r="A430" s="4" t="s">
        <v>435</v>
      </c>
      <c r="B430" s="2" t="s">
        <v>1475</v>
      </c>
      <c r="C430" s="2" t="s">
        <v>1011</v>
      </c>
      <c r="D430" s="2">
        <v>3</v>
      </c>
      <c r="E430" s="30">
        <v>4.17</v>
      </c>
      <c r="F430" s="2" t="s">
        <v>1016</v>
      </c>
      <c r="G430" s="3">
        <v>45720</v>
      </c>
      <c r="H430" s="34">
        <v>12.51</v>
      </c>
    </row>
    <row r="431" spans="1:8" x14ac:dyDescent="0.3">
      <c r="A431" s="4" t="s">
        <v>436</v>
      </c>
      <c r="B431" s="2" t="s">
        <v>1301</v>
      </c>
      <c r="C431" s="2" t="s">
        <v>1012</v>
      </c>
      <c r="D431" s="2">
        <v>2</v>
      </c>
      <c r="E431" s="30">
        <v>4.7</v>
      </c>
      <c r="F431" s="2" t="s">
        <v>1016</v>
      </c>
      <c r="G431" s="3">
        <v>45721</v>
      </c>
      <c r="H431" s="34">
        <v>9.4</v>
      </c>
    </row>
    <row r="432" spans="1:8" x14ac:dyDescent="0.3">
      <c r="A432" s="4" t="s">
        <v>437</v>
      </c>
      <c r="B432" s="2" t="s">
        <v>1869</v>
      </c>
      <c r="C432" s="2" t="s">
        <v>1011</v>
      </c>
      <c r="D432" s="2">
        <v>1</v>
      </c>
      <c r="E432" s="30">
        <v>4.07</v>
      </c>
      <c r="F432" s="2" t="s">
        <v>1014</v>
      </c>
      <c r="G432" s="3">
        <v>45722</v>
      </c>
      <c r="H432" s="34">
        <v>4.07</v>
      </c>
    </row>
    <row r="433" spans="1:8" x14ac:dyDescent="0.3">
      <c r="A433" s="4" t="s">
        <v>438</v>
      </c>
      <c r="B433" s="2" t="s">
        <v>1643</v>
      </c>
      <c r="C433" s="2" t="s">
        <v>1009</v>
      </c>
      <c r="D433" s="2">
        <v>1</v>
      </c>
      <c r="E433" s="30">
        <v>3.67</v>
      </c>
      <c r="F433" s="2" t="s">
        <v>1016</v>
      </c>
      <c r="G433" s="3">
        <v>45723</v>
      </c>
      <c r="H433" s="34">
        <v>3.67</v>
      </c>
    </row>
    <row r="434" spans="1:8" x14ac:dyDescent="0.3">
      <c r="A434" s="4" t="s">
        <v>439</v>
      </c>
      <c r="B434" s="2" t="s">
        <v>1199</v>
      </c>
      <c r="C434" s="2" t="s">
        <v>1012</v>
      </c>
      <c r="D434" s="2">
        <v>3</v>
      </c>
      <c r="E434" s="30">
        <v>3.76</v>
      </c>
      <c r="F434" s="2" t="s">
        <v>1016</v>
      </c>
      <c r="G434" s="3">
        <v>45724</v>
      </c>
      <c r="H434" s="34">
        <v>11.28</v>
      </c>
    </row>
    <row r="435" spans="1:8" x14ac:dyDescent="0.3">
      <c r="A435" s="4" t="s">
        <v>440</v>
      </c>
      <c r="B435" s="2" t="s">
        <v>1452</v>
      </c>
      <c r="C435" s="2" t="s">
        <v>1007</v>
      </c>
      <c r="D435" s="2">
        <v>3</v>
      </c>
      <c r="E435" s="30">
        <v>4.46</v>
      </c>
      <c r="F435" s="2" t="s">
        <v>1016</v>
      </c>
      <c r="G435" s="3">
        <v>45725</v>
      </c>
      <c r="H435" s="34">
        <v>13.38</v>
      </c>
    </row>
    <row r="436" spans="1:8" x14ac:dyDescent="0.3">
      <c r="A436" s="4" t="s">
        <v>441</v>
      </c>
      <c r="B436" s="2" t="s">
        <v>1621</v>
      </c>
      <c r="C436" s="2" t="s">
        <v>1012</v>
      </c>
      <c r="D436" s="2">
        <v>4</v>
      </c>
      <c r="E436" s="30">
        <v>5.76</v>
      </c>
      <c r="F436" s="2" t="s">
        <v>1016</v>
      </c>
      <c r="G436" s="3">
        <v>45726</v>
      </c>
      <c r="H436" s="34">
        <v>23.04</v>
      </c>
    </row>
    <row r="437" spans="1:8" x14ac:dyDescent="0.3">
      <c r="A437" s="4" t="s">
        <v>442</v>
      </c>
      <c r="B437" s="2" t="s">
        <v>1829</v>
      </c>
      <c r="C437" s="2" t="s">
        <v>1009</v>
      </c>
      <c r="D437" s="2">
        <v>5</v>
      </c>
      <c r="E437" s="30">
        <v>3.4</v>
      </c>
      <c r="F437" s="2" t="s">
        <v>1015</v>
      </c>
      <c r="G437" s="3">
        <v>45727</v>
      </c>
      <c r="H437" s="34">
        <v>17</v>
      </c>
    </row>
    <row r="438" spans="1:8" x14ac:dyDescent="0.3">
      <c r="A438" s="4" t="s">
        <v>443</v>
      </c>
      <c r="B438" s="2" t="s">
        <v>1483</v>
      </c>
      <c r="C438" s="2" t="s">
        <v>1008</v>
      </c>
      <c r="D438" s="2">
        <v>5</v>
      </c>
      <c r="E438" s="30">
        <v>2.57</v>
      </c>
      <c r="F438" s="2" t="s">
        <v>1015</v>
      </c>
      <c r="G438" s="3">
        <v>45728</v>
      </c>
      <c r="H438" s="34">
        <v>12.85</v>
      </c>
    </row>
    <row r="439" spans="1:8" x14ac:dyDescent="0.3">
      <c r="A439" s="4" t="s">
        <v>444</v>
      </c>
      <c r="B439" s="2" t="s">
        <v>1830</v>
      </c>
      <c r="C439" s="2" t="s">
        <v>1011</v>
      </c>
      <c r="D439" s="2">
        <v>5</v>
      </c>
      <c r="E439" s="30">
        <v>2.92</v>
      </c>
      <c r="F439" s="2" t="s">
        <v>1016</v>
      </c>
      <c r="G439" s="3">
        <v>45729</v>
      </c>
      <c r="H439" s="34">
        <v>14.6</v>
      </c>
    </row>
    <row r="440" spans="1:8" x14ac:dyDescent="0.3">
      <c r="A440" s="4" t="s">
        <v>445</v>
      </c>
      <c r="B440" s="2" t="s">
        <v>1868</v>
      </c>
      <c r="C440" s="2" t="s">
        <v>1011</v>
      </c>
      <c r="D440" s="2">
        <v>3</v>
      </c>
      <c r="E440" s="30">
        <v>5.54</v>
      </c>
      <c r="F440" s="2" t="s">
        <v>1015</v>
      </c>
      <c r="G440" s="3">
        <v>45730</v>
      </c>
      <c r="H440" s="34">
        <v>16.62</v>
      </c>
    </row>
    <row r="441" spans="1:8" x14ac:dyDescent="0.3">
      <c r="A441" s="4" t="s">
        <v>446</v>
      </c>
      <c r="B441" s="2" t="s">
        <v>1386</v>
      </c>
      <c r="C441" s="2" t="s">
        <v>1011</v>
      </c>
      <c r="D441" s="2">
        <v>4</v>
      </c>
      <c r="E441" s="30">
        <v>5.87</v>
      </c>
      <c r="F441" s="2" t="s">
        <v>1015</v>
      </c>
      <c r="G441" s="3">
        <v>45731</v>
      </c>
      <c r="H441" s="34">
        <v>23.48</v>
      </c>
    </row>
    <row r="442" spans="1:8" x14ac:dyDescent="0.3">
      <c r="A442" s="4" t="s">
        <v>447</v>
      </c>
      <c r="B442" s="2" t="s">
        <v>1641</v>
      </c>
      <c r="C442" s="2" t="s">
        <v>1008</v>
      </c>
      <c r="D442" s="2">
        <v>2</v>
      </c>
      <c r="E442" s="30">
        <v>3.2</v>
      </c>
      <c r="F442" s="2" t="s">
        <v>1016</v>
      </c>
      <c r="G442" s="3">
        <v>45732</v>
      </c>
      <c r="H442" s="34">
        <v>6.4</v>
      </c>
    </row>
    <row r="443" spans="1:8" x14ac:dyDescent="0.3">
      <c r="A443" s="4" t="s">
        <v>448</v>
      </c>
      <c r="B443" s="2" t="s">
        <v>1525</v>
      </c>
      <c r="C443" s="2" t="s">
        <v>1012</v>
      </c>
      <c r="D443" s="2">
        <v>3</v>
      </c>
      <c r="E443" s="30">
        <v>4.5199999999999996</v>
      </c>
      <c r="F443" s="2" t="s">
        <v>1014</v>
      </c>
      <c r="G443" s="3">
        <v>45733</v>
      </c>
      <c r="H443" s="34">
        <v>13.56</v>
      </c>
    </row>
    <row r="444" spans="1:8" x14ac:dyDescent="0.3">
      <c r="A444" s="4" t="s">
        <v>449</v>
      </c>
      <c r="B444" s="2" t="s">
        <v>1740</v>
      </c>
      <c r="C444" s="2" t="s">
        <v>1010</v>
      </c>
      <c r="D444" s="2">
        <v>4</v>
      </c>
      <c r="E444" s="30">
        <v>4.7699999999999996</v>
      </c>
      <c r="F444" s="2" t="s">
        <v>1016</v>
      </c>
      <c r="G444" s="3">
        <v>45734</v>
      </c>
      <c r="H444" s="34">
        <v>19.079999999999998</v>
      </c>
    </row>
    <row r="445" spans="1:8" x14ac:dyDescent="0.3">
      <c r="A445" s="4" t="s">
        <v>450</v>
      </c>
      <c r="B445" s="2" t="s">
        <v>1952</v>
      </c>
      <c r="C445" s="2" t="s">
        <v>1009</v>
      </c>
      <c r="D445" s="2">
        <v>3</v>
      </c>
      <c r="E445" s="30">
        <v>3.11</v>
      </c>
      <c r="F445" s="2" t="s">
        <v>1015</v>
      </c>
      <c r="G445" s="3">
        <v>45735</v>
      </c>
      <c r="H445" s="34">
        <v>9.33</v>
      </c>
    </row>
    <row r="446" spans="1:8" x14ac:dyDescent="0.3">
      <c r="A446" s="4" t="s">
        <v>451</v>
      </c>
      <c r="B446" s="2" t="s">
        <v>1594</v>
      </c>
      <c r="C446" s="2" t="s">
        <v>1012</v>
      </c>
      <c r="D446" s="2">
        <v>2</v>
      </c>
      <c r="E446" s="30">
        <v>5.23</v>
      </c>
      <c r="F446" s="2" t="s">
        <v>1014</v>
      </c>
      <c r="G446" s="3">
        <v>45736</v>
      </c>
      <c r="H446" s="34">
        <v>10.46</v>
      </c>
    </row>
    <row r="447" spans="1:8" x14ac:dyDescent="0.3">
      <c r="A447" s="4" t="s">
        <v>452</v>
      </c>
      <c r="B447" s="2" t="s">
        <v>1857</v>
      </c>
      <c r="C447" s="2" t="s">
        <v>1007</v>
      </c>
      <c r="D447" s="2">
        <v>2</v>
      </c>
      <c r="E447" s="30">
        <v>3.74</v>
      </c>
      <c r="F447" s="2" t="s">
        <v>1015</v>
      </c>
      <c r="G447" s="3">
        <v>45737</v>
      </c>
      <c r="H447" s="34">
        <v>7.48</v>
      </c>
    </row>
    <row r="448" spans="1:8" x14ac:dyDescent="0.3">
      <c r="A448" s="4" t="s">
        <v>453</v>
      </c>
      <c r="B448" s="2" t="s">
        <v>1815</v>
      </c>
      <c r="C448" s="2" t="s">
        <v>1008</v>
      </c>
      <c r="D448" s="2">
        <v>4</v>
      </c>
      <c r="E448" s="30">
        <v>4.8600000000000003</v>
      </c>
      <c r="F448" s="2" t="s">
        <v>1015</v>
      </c>
      <c r="G448" s="3">
        <v>45738</v>
      </c>
      <c r="H448" s="34">
        <v>19.440000000000001</v>
      </c>
    </row>
    <row r="449" spans="1:8" x14ac:dyDescent="0.3">
      <c r="A449" s="4" t="s">
        <v>454</v>
      </c>
      <c r="B449" s="2" t="s">
        <v>1449</v>
      </c>
      <c r="C449" s="2" t="s">
        <v>1010</v>
      </c>
      <c r="D449" s="2">
        <v>1</v>
      </c>
      <c r="E449" s="30">
        <v>4.21</v>
      </c>
      <c r="F449" s="2" t="s">
        <v>1013</v>
      </c>
      <c r="G449" s="3">
        <v>45739</v>
      </c>
      <c r="H449" s="34">
        <v>4.21</v>
      </c>
    </row>
    <row r="450" spans="1:8" x14ac:dyDescent="0.3">
      <c r="A450" s="4" t="s">
        <v>455</v>
      </c>
      <c r="B450" s="2" t="s">
        <v>1251</v>
      </c>
      <c r="C450" s="2" t="s">
        <v>1010</v>
      </c>
      <c r="D450" s="2">
        <v>2</v>
      </c>
      <c r="E450" s="30">
        <v>5.08</v>
      </c>
      <c r="F450" s="2" t="s">
        <v>1013</v>
      </c>
      <c r="G450" s="3">
        <v>45740</v>
      </c>
      <c r="H450" s="34">
        <v>10.16</v>
      </c>
    </row>
    <row r="451" spans="1:8" x14ac:dyDescent="0.3">
      <c r="A451" s="4" t="s">
        <v>456</v>
      </c>
      <c r="B451" s="2" t="s">
        <v>1813</v>
      </c>
      <c r="C451" s="2" t="s">
        <v>1007</v>
      </c>
      <c r="D451" s="2">
        <v>2</v>
      </c>
      <c r="E451" s="30">
        <v>5.61</v>
      </c>
      <c r="F451" s="2" t="s">
        <v>1013</v>
      </c>
      <c r="G451" s="3">
        <v>45741</v>
      </c>
      <c r="H451" s="34">
        <v>11.22</v>
      </c>
    </row>
    <row r="452" spans="1:8" x14ac:dyDescent="0.3">
      <c r="A452" s="4" t="s">
        <v>457</v>
      </c>
      <c r="B452" s="2" t="s">
        <v>1228</v>
      </c>
      <c r="C452" s="2" t="s">
        <v>1008</v>
      </c>
      <c r="D452" s="2">
        <v>2</v>
      </c>
      <c r="E452" s="30">
        <v>3.83</v>
      </c>
      <c r="F452" s="2" t="s">
        <v>1015</v>
      </c>
      <c r="G452" s="3">
        <v>45742</v>
      </c>
      <c r="H452" s="34">
        <v>7.66</v>
      </c>
    </row>
    <row r="453" spans="1:8" x14ac:dyDescent="0.3">
      <c r="A453" s="4" t="s">
        <v>458</v>
      </c>
      <c r="B453" s="2" t="s">
        <v>1211</v>
      </c>
      <c r="C453" s="2" t="s">
        <v>1010</v>
      </c>
      <c r="D453" s="2">
        <v>2</v>
      </c>
      <c r="E453" s="30">
        <v>3.5</v>
      </c>
      <c r="F453" s="2" t="s">
        <v>1016</v>
      </c>
      <c r="G453" s="3">
        <v>45743</v>
      </c>
      <c r="H453" s="34">
        <v>7</v>
      </c>
    </row>
    <row r="454" spans="1:8" x14ac:dyDescent="0.3">
      <c r="A454" s="4" t="s">
        <v>459</v>
      </c>
      <c r="B454" s="2" t="s">
        <v>1366</v>
      </c>
      <c r="C454" s="2" t="s">
        <v>1012</v>
      </c>
      <c r="D454" s="2">
        <v>1</v>
      </c>
      <c r="E454" s="30">
        <v>4.71</v>
      </c>
      <c r="F454" s="2" t="s">
        <v>1016</v>
      </c>
      <c r="G454" s="3">
        <v>45744</v>
      </c>
      <c r="H454" s="34">
        <v>4.71</v>
      </c>
    </row>
    <row r="455" spans="1:8" x14ac:dyDescent="0.3">
      <c r="A455" s="4" t="s">
        <v>460</v>
      </c>
      <c r="B455" s="2" t="s">
        <v>1709</v>
      </c>
      <c r="C455" s="2" t="s">
        <v>1011</v>
      </c>
      <c r="D455" s="2">
        <v>5</v>
      </c>
      <c r="E455" s="30">
        <v>3.01</v>
      </c>
      <c r="F455" s="2" t="s">
        <v>1015</v>
      </c>
      <c r="G455" s="3">
        <v>45745</v>
      </c>
      <c r="H455" s="34">
        <v>15.05</v>
      </c>
    </row>
    <row r="456" spans="1:8" x14ac:dyDescent="0.3">
      <c r="A456" s="4" t="s">
        <v>461</v>
      </c>
      <c r="B456" s="2" t="s">
        <v>1872</v>
      </c>
      <c r="C456" s="2" t="s">
        <v>1007</v>
      </c>
      <c r="D456" s="2">
        <v>5</v>
      </c>
      <c r="E456" s="30">
        <v>3.09</v>
      </c>
      <c r="F456" s="2" t="s">
        <v>1013</v>
      </c>
      <c r="G456" s="3">
        <v>45746</v>
      </c>
      <c r="H456" s="34">
        <v>15.45</v>
      </c>
    </row>
    <row r="457" spans="1:8" x14ac:dyDescent="0.3">
      <c r="A457" s="4" t="s">
        <v>462</v>
      </c>
      <c r="B457" s="2" t="s">
        <v>1334</v>
      </c>
      <c r="C457" s="2" t="s">
        <v>1011</v>
      </c>
      <c r="D457" s="2">
        <v>2</v>
      </c>
      <c r="E457" s="30">
        <v>5.33</v>
      </c>
      <c r="F457" s="2" t="s">
        <v>1015</v>
      </c>
      <c r="G457" s="3">
        <v>45747</v>
      </c>
      <c r="H457" s="34">
        <v>10.66</v>
      </c>
    </row>
    <row r="458" spans="1:8" x14ac:dyDescent="0.3">
      <c r="A458" s="4" t="s">
        <v>463</v>
      </c>
      <c r="B458" s="2" t="s">
        <v>1294</v>
      </c>
      <c r="C458" s="2" t="s">
        <v>1007</v>
      </c>
      <c r="D458" s="2">
        <v>1</v>
      </c>
      <c r="E458" s="30">
        <v>3.68</v>
      </c>
      <c r="F458" s="2" t="s">
        <v>1016</v>
      </c>
      <c r="G458" s="3">
        <v>45748</v>
      </c>
      <c r="H458" s="34">
        <v>3.68</v>
      </c>
    </row>
    <row r="459" spans="1:8" x14ac:dyDescent="0.3">
      <c r="A459" s="4" t="s">
        <v>464</v>
      </c>
      <c r="B459" s="2" t="s">
        <v>1059</v>
      </c>
      <c r="C459" s="2" t="s">
        <v>1009</v>
      </c>
      <c r="D459" s="2">
        <v>3</v>
      </c>
      <c r="E459" s="30">
        <v>4.71</v>
      </c>
      <c r="F459" s="2" t="s">
        <v>1016</v>
      </c>
      <c r="G459" s="3">
        <v>45749</v>
      </c>
      <c r="H459" s="34">
        <v>14.13</v>
      </c>
    </row>
    <row r="460" spans="1:8" x14ac:dyDescent="0.3">
      <c r="A460" s="4" t="s">
        <v>465</v>
      </c>
      <c r="B460" s="2" t="s">
        <v>1174</v>
      </c>
      <c r="C460" s="2" t="s">
        <v>1009</v>
      </c>
      <c r="D460" s="2">
        <v>1</v>
      </c>
      <c r="E460" s="30">
        <v>4.5</v>
      </c>
      <c r="F460" s="2" t="s">
        <v>1016</v>
      </c>
      <c r="G460" s="3">
        <v>45750</v>
      </c>
      <c r="H460" s="34">
        <v>4.5</v>
      </c>
    </row>
    <row r="461" spans="1:8" x14ac:dyDescent="0.3">
      <c r="A461" s="4" t="s">
        <v>466</v>
      </c>
      <c r="B461" s="2" t="s">
        <v>1136</v>
      </c>
      <c r="C461" s="2" t="s">
        <v>1008</v>
      </c>
      <c r="D461" s="2">
        <v>4</v>
      </c>
      <c r="E461" s="30">
        <v>5.47</v>
      </c>
      <c r="F461" s="2" t="s">
        <v>1015</v>
      </c>
      <c r="G461" s="3">
        <v>45751</v>
      </c>
      <c r="H461" s="34">
        <v>21.88</v>
      </c>
    </row>
    <row r="462" spans="1:8" x14ac:dyDescent="0.3">
      <c r="A462" s="4" t="s">
        <v>467</v>
      </c>
      <c r="B462" s="2" t="s">
        <v>1128</v>
      </c>
      <c r="C462" s="2" t="s">
        <v>1010</v>
      </c>
      <c r="D462" s="2">
        <v>3</v>
      </c>
      <c r="E462" s="30">
        <v>2.75</v>
      </c>
      <c r="F462" s="2" t="s">
        <v>1016</v>
      </c>
      <c r="G462" s="3">
        <v>45752</v>
      </c>
      <c r="H462" s="34">
        <v>8.25</v>
      </c>
    </row>
    <row r="463" spans="1:8" x14ac:dyDescent="0.3">
      <c r="A463" s="4" t="s">
        <v>468</v>
      </c>
      <c r="B463" s="2" t="s">
        <v>1714</v>
      </c>
      <c r="C463" s="2" t="s">
        <v>1011</v>
      </c>
      <c r="D463" s="2">
        <v>5</v>
      </c>
      <c r="E463" s="30">
        <v>3.07</v>
      </c>
      <c r="F463" s="2" t="s">
        <v>1016</v>
      </c>
      <c r="G463" s="3">
        <v>45753</v>
      </c>
      <c r="H463" s="34">
        <v>15.35</v>
      </c>
    </row>
    <row r="464" spans="1:8" x14ac:dyDescent="0.3">
      <c r="A464" s="4" t="s">
        <v>469</v>
      </c>
      <c r="B464" s="2" t="s">
        <v>1996</v>
      </c>
      <c r="C464" s="2" t="s">
        <v>1010</v>
      </c>
      <c r="D464" s="2">
        <v>5</v>
      </c>
      <c r="E464" s="30">
        <v>3.3</v>
      </c>
      <c r="F464" s="2" t="s">
        <v>1016</v>
      </c>
      <c r="G464" s="3">
        <v>45754</v>
      </c>
      <c r="H464" s="34">
        <v>16.5</v>
      </c>
    </row>
    <row r="465" spans="1:8" x14ac:dyDescent="0.3">
      <c r="A465" s="4" t="s">
        <v>470</v>
      </c>
      <c r="B465" s="2" t="s">
        <v>1051</v>
      </c>
      <c r="C465" s="2" t="s">
        <v>1009</v>
      </c>
      <c r="D465" s="2">
        <v>1</v>
      </c>
      <c r="E465" s="30">
        <v>3.61</v>
      </c>
      <c r="F465" s="2" t="s">
        <v>1016</v>
      </c>
      <c r="G465" s="3">
        <v>45755</v>
      </c>
      <c r="H465" s="34">
        <v>3.61</v>
      </c>
    </row>
    <row r="466" spans="1:8" x14ac:dyDescent="0.3">
      <c r="A466" s="4" t="s">
        <v>471</v>
      </c>
      <c r="B466" s="2" t="s">
        <v>1225</v>
      </c>
      <c r="C466" s="2" t="s">
        <v>1011</v>
      </c>
      <c r="D466" s="2">
        <v>5</v>
      </c>
      <c r="E466" s="30">
        <v>3.52</v>
      </c>
      <c r="F466" s="2" t="s">
        <v>1014</v>
      </c>
      <c r="G466" s="3">
        <v>45756</v>
      </c>
      <c r="H466" s="34">
        <v>17.600000000000001</v>
      </c>
    </row>
    <row r="467" spans="1:8" x14ac:dyDescent="0.3">
      <c r="A467" s="4" t="s">
        <v>472</v>
      </c>
      <c r="B467" s="2" t="s">
        <v>1548</v>
      </c>
      <c r="C467" s="2" t="s">
        <v>1012</v>
      </c>
      <c r="D467" s="2">
        <v>1</v>
      </c>
      <c r="E467" s="30">
        <v>3.44</v>
      </c>
      <c r="F467" s="2" t="s">
        <v>1015</v>
      </c>
      <c r="G467" s="3">
        <v>45757</v>
      </c>
      <c r="H467" s="34">
        <v>3.44</v>
      </c>
    </row>
    <row r="468" spans="1:8" x14ac:dyDescent="0.3">
      <c r="A468" s="4" t="s">
        <v>473</v>
      </c>
      <c r="B468" s="2" t="s">
        <v>1977</v>
      </c>
      <c r="C468" s="2" t="s">
        <v>1008</v>
      </c>
      <c r="D468" s="2">
        <v>1</v>
      </c>
      <c r="E468" s="30">
        <v>4.76</v>
      </c>
      <c r="F468" s="2" t="s">
        <v>1015</v>
      </c>
      <c r="G468" s="3">
        <v>45758</v>
      </c>
      <c r="H468" s="34">
        <v>4.76</v>
      </c>
    </row>
    <row r="469" spans="1:8" x14ac:dyDescent="0.3">
      <c r="A469" s="4" t="s">
        <v>474</v>
      </c>
      <c r="B469" s="2" t="s">
        <v>1996</v>
      </c>
      <c r="C469" s="2" t="s">
        <v>1010</v>
      </c>
      <c r="D469" s="2">
        <v>1</v>
      </c>
      <c r="E469" s="30">
        <v>3.45</v>
      </c>
      <c r="F469" s="2" t="s">
        <v>1016</v>
      </c>
      <c r="G469" s="3">
        <v>45759</v>
      </c>
      <c r="H469" s="34">
        <v>3.45</v>
      </c>
    </row>
    <row r="470" spans="1:8" x14ac:dyDescent="0.3">
      <c r="A470" s="4" t="s">
        <v>475</v>
      </c>
      <c r="B470" s="2" t="s">
        <v>1637</v>
      </c>
      <c r="C470" s="2" t="s">
        <v>1007</v>
      </c>
      <c r="D470" s="2">
        <v>1</v>
      </c>
      <c r="E470" s="30">
        <v>4.0599999999999996</v>
      </c>
      <c r="F470" s="2" t="s">
        <v>1013</v>
      </c>
      <c r="G470" s="3">
        <v>45760</v>
      </c>
      <c r="H470" s="34">
        <v>4.0599999999999996</v>
      </c>
    </row>
    <row r="471" spans="1:8" x14ac:dyDescent="0.3">
      <c r="A471" s="4" t="s">
        <v>476</v>
      </c>
      <c r="B471" s="2" t="s">
        <v>1337</v>
      </c>
      <c r="C471" s="2" t="s">
        <v>1007</v>
      </c>
      <c r="D471" s="2">
        <v>1</v>
      </c>
      <c r="E471" s="30">
        <v>5.52</v>
      </c>
      <c r="F471" s="2" t="s">
        <v>1016</v>
      </c>
      <c r="G471" s="3">
        <v>45761</v>
      </c>
      <c r="H471" s="34">
        <v>5.52</v>
      </c>
    </row>
    <row r="472" spans="1:8" x14ac:dyDescent="0.3">
      <c r="A472" s="4" t="s">
        <v>477</v>
      </c>
      <c r="B472" s="2" t="s">
        <v>1411</v>
      </c>
      <c r="C472" s="2" t="s">
        <v>1011</v>
      </c>
      <c r="D472" s="2">
        <v>4</v>
      </c>
      <c r="E472" s="30">
        <v>3.77</v>
      </c>
      <c r="F472" s="2" t="s">
        <v>1015</v>
      </c>
      <c r="G472" s="3">
        <v>45762</v>
      </c>
      <c r="H472" s="34">
        <v>15.08</v>
      </c>
    </row>
    <row r="473" spans="1:8" x14ac:dyDescent="0.3">
      <c r="A473" s="4" t="s">
        <v>478</v>
      </c>
      <c r="B473" s="2" t="s">
        <v>1237</v>
      </c>
      <c r="C473" s="2" t="s">
        <v>1007</v>
      </c>
      <c r="D473" s="2">
        <v>4</v>
      </c>
      <c r="E473" s="30">
        <v>4.55</v>
      </c>
      <c r="F473" s="2" t="s">
        <v>1014</v>
      </c>
      <c r="G473" s="3">
        <v>45763</v>
      </c>
      <c r="H473" s="34">
        <v>18.2</v>
      </c>
    </row>
    <row r="474" spans="1:8" x14ac:dyDescent="0.3">
      <c r="A474" s="4" t="s">
        <v>479</v>
      </c>
      <c r="B474" s="2" t="s">
        <v>1206</v>
      </c>
      <c r="C474" s="2" t="s">
        <v>1007</v>
      </c>
      <c r="D474" s="2">
        <v>4</v>
      </c>
      <c r="E474" s="30">
        <v>5.88</v>
      </c>
      <c r="F474" s="2" t="s">
        <v>1016</v>
      </c>
      <c r="G474" s="3">
        <v>45764</v>
      </c>
      <c r="H474" s="34">
        <v>23.52</v>
      </c>
    </row>
    <row r="475" spans="1:8" x14ac:dyDescent="0.3">
      <c r="A475" s="4" t="s">
        <v>480</v>
      </c>
      <c r="B475" s="2" t="s">
        <v>1860</v>
      </c>
      <c r="C475" s="2" t="s">
        <v>1009</v>
      </c>
      <c r="D475" s="2">
        <v>1</v>
      </c>
      <c r="E475" s="30">
        <v>3.95</v>
      </c>
      <c r="F475" s="2" t="s">
        <v>1014</v>
      </c>
      <c r="G475" s="3">
        <v>45765</v>
      </c>
      <c r="H475" s="34">
        <v>3.95</v>
      </c>
    </row>
    <row r="476" spans="1:8" x14ac:dyDescent="0.3">
      <c r="A476" s="4" t="s">
        <v>481</v>
      </c>
      <c r="B476" s="2" t="s">
        <v>1790</v>
      </c>
      <c r="C476" s="2" t="s">
        <v>1008</v>
      </c>
      <c r="D476" s="2">
        <v>5</v>
      </c>
      <c r="E476" s="30">
        <v>3.14</v>
      </c>
      <c r="F476" s="2" t="s">
        <v>1013</v>
      </c>
      <c r="G476" s="3">
        <v>45766</v>
      </c>
      <c r="H476" s="34">
        <v>15.7</v>
      </c>
    </row>
    <row r="477" spans="1:8" x14ac:dyDescent="0.3">
      <c r="A477" s="4" t="s">
        <v>482</v>
      </c>
      <c r="B477" s="2" t="s">
        <v>1838</v>
      </c>
      <c r="C477" s="2" t="s">
        <v>1007</v>
      </c>
      <c r="D477" s="2">
        <v>3</v>
      </c>
      <c r="E477" s="30">
        <v>2.58</v>
      </c>
      <c r="F477" s="2" t="s">
        <v>1013</v>
      </c>
      <c r="G477" s="3">
        <v>45767</v>
      </c>
      <c r="H477" s="34">
        <v>7.74</v>
      </c>
    </row>
    <row r="478" spans="1:8" x14ac:dyDescent="0.3">
      <c r="A478" s="4" t="s">
        <v>483</v>
      </c>
      <c r="B478" s="2" t="s">
        <v>1421</v>
      </c>
      <c r="C478" s="2" t="s">
        <v>1007</v>
      </c>
      <c r="D478" s="2">
        <v>4</v>
      </c>
      <c r="E478" s="30">
        <v>5.05</v>
      </c>
      <c r="F478" s="2" t="s">
        <v>1016</v>
      </c>
      <c r="G478" s="3">
        <v>45768</v>
      </c>
      <c r="H478" s="34">
        <v>20.2</v>
      </c>
    </row>
    <row r="479" spans="1:8" x14ac:dyDescent="0.3">
      <c r="A479" s="4" t="s">
        <v>484</v>
      </c>
      <c r="B479" s="2" t="s">
        <v>1470</v>
      </c>
      <c r="C479" s="2" t="s">
        <v>1010</v>
      </c>
      <c r="D479" s="2">
        <v>2</v>
      </c>
      <c r="E479" s="30">
        <v>4.82</v>
      </c>
      <c r="F479" s="2" t="s">
        <v>1014</v>
      </c>
      <c r="G479" s="3">
        <v>45769</v>
      </c>
      <c r="H479" s="34">
        <v>9.64</v>
      </c>
    </row>
    <row r="480" spans="1:8" x14ac:dyDescent="0.3">
      <c r="A480" s="4" t="s">
        <v>485</v>
      </c>
      <c r="B480" s="2" t="s">
        <v>1964</v>
      </c>
      <c r="C480" s="2" t="s">
        <v>1011</v>
      </c>
      <c r="D480" s="2">
        <v>2</v>
      </c>
      <c r="E480" s="30">
        <v>5.79</v>
      </c>
      <c r="F480" s="2" t="s">
        <v>1013</v>
      </c>
      <c r="G480" s="3">
        <v>45770</v>
      </c>
      <c r="H480" s="34">
        <v>11.58</v>
      </c>
    </row>
    <row r="481" spans="1:8" x14ac:dyDescent="0.3">
      <c r="A481" s="4" t="s">
        <v>486</v>
      </c>
      <c r="B481" s="2" t="s">
        <v>1829</v>
      </c>
      <c r="C481" s="2" t="s">
        <v>1009</v>
      </c>
      <c r="D481" s="2">
        <v>1</v>
      </c>
      <c r="E481" s="30">
        <v>4.95</v>
      </c>
      <c r="F481" s="2" t="s">
        <v>1016</v>
      </c>
      <c r="G481" s="3">
        <v>45771</v>
      </c>
      <c r="H481" s="34">
        <v>4.95</v>
      </c>
    </row>
    <row r="482" spans="1:8" x14ac:dyDescent="0.3">
      <c r="A482" s="4" t="s">
        <v>487</v>
      </c>
      <c r="B482" s="2" t="s">
        <v>1705</v>
      </c>
      <c r="C482" s="2" t="s">
        <v>1012</v>
      </c>
      <c r="D482" s="2">
        <v>3</v>
      </c>
      <c r="E482" s="30">
        <v>2.78</v>
      </c>
      <c r="F482" s="2" t="s">
        <v>1013</v>
      </c>
      <c r="G482" s="3">
        <v>45772</v>
      </c>
      <c r="H482" s="34">
        <v>8.34</v>
      </c>
    </row>
    <row r="483" spans="1:8" x14ac:dyDescent="0.3">
      <c r="A483" s="4" t="s">
        <v>488</v>
      </c>
      <c r="B483" s="2" t="s">
        <v>1743</v>
      </c>
      <c r="C483" s="2" t="s">
        <v>1012</v>
      </c>
      <c r="D483" s="2">
        <v>4</v>
      </c>
      <c r="E483" s="30">
        <v>3.08</v>
      </c>
      <c r="F483" s="2" t="s">
        <v>1015</v>
      </c>
      <c r="G483" s="3">
        <v>45773</v>
      </c>
      <c r="H483" s="34">
        <v>12.32</v>
      </c>
    </row>
    <row r="484" spans="1:8" x14ac:dyDescent="0.3">
      <c r="A484" s="4" t="s">
        <v>489</v>
      </c>
      <c r="B484" s="2" t="s">
        <v>1378</v>
      </c>
      <c r="C484" s="2" t="s">
        <v>1011</v>
      </c>
      <c r="D484" s="2">
        <v>1</v>
      </c>
      <c r="E484" s="30">
        <v>2.86</v>
      </c>
      <c r="F484" s="2" t="s">
        <v>1014</v>
      </c>
      <c r="G484" s="3">
        <v>45774</v>
      </c>
      <c r="H484" s="34">
        <v>2.86</v>
      </c>
    </row>
    <row r="485" spans="1:8" x14ac:dyDescent="0.3">
      <c r="A485" s="4" t="s">
        <v>490</v>
      </c>
      <c r="B485" s="2" t="s">
        <v>1837</v>
      </c>
      <c r="C485" s="2" t="s">
        <v>1010</v>
      </c>
      <c r="D485" s="2">
        <v>5</v>
      </c>
      <c r="E485" s="30">
        <v>2.72</v>
      </c>
      <c r="F485" s="2" t="s">
        <v>1016</v>
      </c>
      <c r="G485" s="3">
        <v>45775</v>
      </c>
      <c r="H485" s="34">
        <v>13.6</v>
      </c>
    </row>
    <row r="486" spans="1:8" x14ac:dyDescent="0.3">
      <c r="A486" s="4" t="s">
        <v>491</v>
      </c>
      <c r="B486" s="2" t="s">
        <v>1549</v>
      </c>
      <c r="C486" s="2" t="s">
        <v>1010</v>
      </c>
      <c r="D486" s="2">
        <v>3</v>
      </c>
      <c r="E486" s="30">
        <v>5.58</v>
      </c>
      <c r="F486" s="2" t="s">
        <v>1013</v>
      </c>
      <c r="G486" s="3">
        <v>45776</v>
      </c>
      <c r="H486" s="34">
        <v>16.739999999999998</v>
      </c>
    </row>
    <row r="487" spans="1:8" x14ac:dyDescent="0.3">
      <c r="A487" s="4" t="s">
        <v>492</v>
      </c>
      <c r="B487" s="2" t="s">
        <v>1783</v>
      </c>
      <c r="C487" s="2" t="s">
        <v>1012</v>
      </c>
      <c r="D487" s="2">
        <v>5</v>
      </c>
      <c r="E487" s="30">
        <v>4.42</v>
      </c>
      <c r="F487" s="2" t="s">
        <v>1013</v>
      </c>
      <c r="G487" s="3">
        <v>45777</v>
      </c>
      <c r="H487" s="34">
        <v>22.1</v>
      </c>
    </row>
    <row r="488" spans="1:8" x14ac:dyDescent="0.3">
      <c r="A488" s="4" t="s">
        <v>493</v>
      </c>
      <c r="B488" s="2" t="s">
        <v>1847</v>
      </c>
      <c r="C488" s="2" t="s">
        <v>1010</v>
      </c>
      <c r="D488" s="2">
        <v>5</v>
      </c>
      <c r="E488" s="30">
        <v>2.59</v>
      </c>
      <c r="F488" s="2" t="s">
        <v>1015</v>
      </c>
      <c r="G488" s="3">
        <v>45778</v>
      </c>
      <c r="H488" s="34">
        <v>12.95</v>
      </c>
    </row>
    <row r="489" spans="1:8" x14ac:dyDescent="0.3">
      <c r="A489" s="4" t="s">
        <v>494</v>
      </c>
      <c r="B489" s="2" t="s">
        <v>1046</v>
      </c>
      <c r="C489" s="2" t="s">
        <v>1007</v>
      </c>
      <c r="D489" s="2">
        <v>2</v>
      </c>
      <c r="E489" s="30">
        <v>3.89</v>
      </c>
      <c r="F489" s="2" t="s">
        <v>1016</v>
      </c>
      <c r="G489" s="3">
        <v>45779</v>
      </c>
      <c r="H489" s="34">
        <v>7.78</v>
      </c>
    </row>
    <row r="490" spans="1:8" x14ac:dyDescent="0.3">
      <c r="A490" s="4" t="s">
        <v>495</v>
      </c>
      <c r="B490" s="2" t="s">
        <v>1108</v>
      </c>
      <c r="C490" s="2" t="s">
        <v>1012</v>
      </c>
      <c r="D490" s="2">
        <v>4</v>
      </c>
      <c r="E490" s="30">
        <v>5.18</v>
      </c>
      <c r="F490" s="2" t="s">
        <v>1013</v>
      </c>
      <c r="G490" s="3">
        <v>45780</v>
      </c>
      <c r="H490" s="34">
        <v>20.72</v>
      </c>
    </row>
    <row r="491" spans="1:8" x14ac:dyDescent="0.3">
      <c r="A491" s="4" t="s">
        <v>496</v>
      </c>
      <c r="B491" s="2" t="s">
        <v>1615</v>
      </c>
      <c r="C491" s="2" t="s">
        <v>1011</v>
      </c>
      <c r="D491" s="2">
        <v>1</v>
      </c>
      <c r="E491" s="30">
        <v>2.79</v>
      </c>
      <c r="F491" s="2" t="s">
        <v>1014</v>
      </c>
      <c r="G491" s="3">
        <v>45781</v>
      </c>
      <c r="H491" s="34">
        <v>2.79</v>
      </c>
    </row>
    <row r="492" spans="1:8" x14ac:dyDescent="0.3">
      <c r="A492" s="4" t="s">
        <v>497</v>
      </c>
      <c r="B492" s="2" t="s">
        <v>1133</v>
      </c>
      <c r="C492" s="2" t="s">
        <v>1011</v>
      </c>
      <c r="D492" s="2">
        <v>5</v>
      </c>
      <c r="E492" s="30">
        <v>3.42</v>
      </c>
      <c r="F492" s="2" t="s">
        <v>1013</v>
      </c>
      <c r="G492" s="3">
        <v>45782</v>
      </c>
      <c r="H492" s="34">
        <v>17.100000000000001</v>
      </c>
    </row>
    <row r="493" spans="1:8" x14ac:dyDescent="0.3">
      <c r="A493" s="4" t="s">
        <v>498</v>
      </c>
      <c r="B493" s="2" t="s">
        <v>1539</v>
      </c>
      <c r="C493" s="2" t="s">
        <v>1011</v>
      </c>
      <c r="D493" s="2">
        <v>5</v>
      </c>
      <c r="E493" s="30">
        <v>3.04</v>
      </c>
      <c r="F493" s="2" t="s">
        <v>1014</v>
      </c>
      <c r="G493" s="3">
        <v>45783</v>
      </c>
      <c r="H493" s="34">
        <v>15.2</v>
      </c>
    </row>
    <row r="494" spans="1:8" x14ac:dyDescent="0.3">
      <c r="A494" s="4" t="s">
        <v>499</v>
      </c>
      <c r="B494" s="2" t="s">
        <v>1724</v>
      </c>
      <c r="C494" s="2" t="s">
        <v>1008</v>
      </c>
      <c r="D494" s="2">
        <v>1</v>
      </c>
      <c r="E494" s="30">
        <v>4.79</v>
      </c>
      <c r="F494" s="2" t="s">
        <v>1013</v>
      </c>
      <c r="G494" s="3">
        <v>45784</v>
      </c>
      <c r="H494" s="34">
        <v>4.79</v>
      </c>
    </row>
    <row r="495" spans="1:8" x14ac:dyDescent="0.3">
      <c r="A495" s="4" t="s">
        <v>500</v>
      </c>
      <c r="B495" s="2" t="s">
        <v>1521</v>
      </c>
      <c r="C495" s="2" t="s">
        <v>1009</v>
      </c>
      <c r="D495" s="2">
        <v>3</v>
      </c>
      <c r="E495" s="30">
        <v>5.6</v>
      </c>
      <c r="F495" s="2" t="s">
        <v>1016</v>
      </c>
      <c r="G495" s="3">
        <v>45785</v>
      </c>
      <c r="H495" s="34">
        <v>16.8</v>
      </c>
    </row>
    <row r="496" spans="1:8" x14ac:dyDescent="0.3">
      <c r="A496" s="4" t="s">
        <v>501</v>
      </c>
      <c r="B496" s="2" t="s">
        <v>1713</v>
      </c>
      <c r="C496" s="2" t="s">
        <v>1007</v>
      </c>
      <c r="D496" s="2">
        <v>1</v>
      </c>
      <c r="E496" s="30">
        <v>3.58</v>
      </c>
      <c r="F496" s="2" t="s">
        <v>1016</v>
      </c>
      <c r="G496" s="3">
        <v>45786</v>
      </c>
      <c r="H496" s="34">
        <v>3.58</v>
      </c>
    </row>
    <row r="497" spans="1:8" x14ac:dyDescent="0.3">
      <c r="A497" s="4" t="s">
        <v>502</v>
      </c>
      <c r="B497" s="2" t="s">
        <v>1734</v>
      </c>
      <c r="C497" s="2" t="s">
        <v>1009</v>
      </c>
      <c r="D497" s="2">
        <v>1</v>
      </c>
      <c r="E497" s="30">
        <v>3.37</v>
      </c>
      <c r="F497" s="2" t="s">
        <v>1016</v>
      </c>
      <c r="G497" s="3">
        <v>45787</v>
      </c>
      <c r="H497" s="34">
        <v>3.37</v>
      </c>
    </row>
    <row r="498" spans="1:8" x14ac:dyDescent="0.3">
      <c r="A498" s="4" t="s">
        <v>503</v>
      </c>
      <c r="B498" s="2" t="s">
        <v>1816</v>
      </c>
      <c r="C498" s="2" t="s">
        <v>1007</v>
      </c>
      <c r="D498" s="2">
        <v>4</v>
      </c>
      <c r="E498" s="30">
        <v>3.49</v>
      </c>
      <c r="F498" s="2" t="s">
        <v>1014</v>
      </c>
      <c r="G498" s="3">
        <v>45788</v>
      </c>
      <c r="H498" s="34">
        <v>13.96</v>
      </c>
    </row>
    <row r="499" spans="1:8" x14ac:dyDescent="0.3">
      <c r="A499" s="4" t="s">
        <v>504</v>
      </c>
      <c r="B499" s="2" t="s">
        <v>1061</v>
      </c>
      <c r="C499" s="2" t="s">
        <v>1011</v>
      </c>
      <c r="D499" s="2">
        <v>2</v>
      </c>
      <c r="E499" s="30">
        <v>4.6900000000000004</v>
      </c>
      <c r="F499" s="2" t="s">
        <v>1016</v>
      </c>
      <c r="G499" s="3">
        <v>45789</v>
      </c>
      <c r="H499" s="34">
        <v>9.3800000000000008</v>
      </c>
    </row>
    <row r="500" spans="1:8" x14ac:dyDescent="0.3">
      <c r="A500" s="4" t="s">
        <v>505</v>
      </c>
      <c r="B500" s="2" t="s">
        <v>1085</v>
      </c>
      <c r="C500" s="2" t="s">
        <v>1008</v>
      </c>
      <c r="D500" s="2">
        <v>5</v>
      </c>
      <c r="E500" s="30">
        <v>2.96</v>
      </c>
      <c r="F500" s="2" t="s">
        <v>1014</v>
      </c>
      <c r="G500" s="3">
        <v>45790</v>
      </c>
      <c r="H500" s="34">
        <v>14.8</v>
      </c>
    </row>
    <row r="501" spans="1:8" x14ac:dyDescent="0.3">
      <c r="A501" s="4" t="s">
        <v>506</v>
      </c>
      <c r="B501" s="2" t="s">
        <v>1322</v>
      </c>
      <c r="C501" s="2" t="s">
        <v>1008</v>
      </c>
      <c r="D501" s="2">
        <v>2</v>
      </c>
      <c r="E501" s="30">
        <v>5.43</v>
      </c>
      <c r="F501" s="2" t="s">
        <v>1014</v>
      </c>
      <c r="G501" s="3">
        <v>45791</v>
      </c>
      <c r="H501" s="34">
        <v>10.86</v>
      </c>
    </row>
    <row r="502" spans="1:8" x14ac:dyDescent="0.3">
      <c r="A502" s="4" t="s">
        <v>507</v>
      </c>
      <c r="B502" s="2" t="s">
        <v>1798</v>
      </c>
      <c r="C502" s="2" t="s">
        <v>1011</v>
      </c>
      <c r="D502" s="2">
        <v>3</v>
      </c>
      <c r="E502" s="30">
        <v>2.6</v>
      </c>
      <c r="F502" s="2" t="s">
        <v>1014</v>
      </c>
      <c r="G502" s="3">
        <v>45792</v>
      </c>
      <c r="H502" s="34">
        <v>7.8000000000000007</v>
      </c>
    </row>
    <row r="503" spans="1:8" x14ac:dyDescent="0.3">
      <c r="A503" s="4" t="s">
        <v>508</v>
      </c>
      <c r="B503" s="2" t="s">
        <v>1482</v>
      </c>
      <c r="C503" s="2" t="s">
        <v>1009</v>
      </c>
      <c r="D503" s="2">
        <v>5</v>
      </c>
      <c r="E503" s="30">
        <v>4.82</v>
      </c>
      <c r="F503" s="2" t="s">
        <v>1015</v>
      </c>
      <c r="G503" s="3">
        <v>45793</v>
      </c>
      <c r="H503" s="34">
        <v>24.1</v>
      </c>
    </row>
    <row r="504" spans="1:8" x14ac:dyDescent="0.3">
      <c r="A504" s="4" t="s">
        <v>509</v>
      </c>
      <c r="B504" s="2" t="s">
        <v>1288</v>
      </c>
      <c r="C504" s="2" t="s">
        <v>1010</v>
      </c>
      <c r="D504" s="2">
        <v>2</v>
      </c>
      <c r="E504" s="30">
        <v>5.51</v>
      </c>
      <c r="F504" s="2" t="s">
        <v>1013</v>
      </c>
      <c r="G504" s="3">
        <v>45794</v>
      </c>
      <c r="H504" s="34">
        <v>11.02</v>
      </c>
    </row>
    <row r="505" spans="1:8" x14ac:dyDescent="0.3">
      <c r="A505" s="4" t="s">
        <v>510</v>
      </c>
      <c r="B505" s="2" t="s">
        <v>1709</v>
      </c>
      <c r="C505" s="2" t="s">
        <v>1011</v>
      </c>
      <c r="D505" s="2">
        <v>3</v>
      </c>
      <c r="E505" s="30">
        <v>3.64</v>
      </c>
      <c r="F505" s="2" t="s">
        <v>1014</v>
      </c>
      <c r="G505" s="3">
        <v>45795</v>
      </c>
      <c r="H505" s="34">
        <v>10.92</v>
      </c>
    </row>
    <row r="506" spans="1:8" x14ac:dyDescent="0.3">
      <c r="A506" s="4" t="s">
        <v>511</v>
      </c>
      <c r="B506" s="2" t="s">
        <v>1640</v>
      </c>
      <c r="C506" s="2" t="s">
        <v>1012</v>
      </c>
      <c r="D506" s="2">
        <v>4</v>
      </c>
      <c r="E506" s="30">
        <v>4.17</v>
      </c>
      <c r="F506" s="2" t="s">
        <v>1014</v>
      </c>
      <c r="G506" s="3">
        <v>45796</v>
      </c>
      <c r="H506" s="34">
        <v>16.68</v>
      </c>
    </row>
    <row r="507" spans="1:8" x14ac:dyDescent="0.3">
      <c r="A507" s="4" t="s">
        <v>512</v>
      </c>
      <c r="B507" s="2" t="s">
        <v>1214</v>
      </c>
      <c r="C507" s="2" t="s">
        <v>1012</v>
      </c>
      <c r="D507" s="2">
        <v>3</v>
      </c>
      <c r="E507" s="30">
        <v>5.91</v>
      </c>
      <c r="F507" s="2" t="s">
        <v>1013</v>
      </c>
      <c r="G507" s="3">
        <v>45797</v>
      </c>
      <c r="H507" s="34">
        <v>17.73</v>
      </c>
    </row>
    <row r="508" spans="1:8" x14ac:dyDescent="0.3">
      <c r="A508" s="4" t="s">
        <v>513</v>
      </c>
      <c r="B508" s="2" t="s">
        <v>1454</v>
      </c>
      <c r="C508" s="2" t="s">
        <v>1012</v>
      </c>
      <c r="D508" s="2">
        <v>2</v>
      </c>
      <c r="E508" s="30">
        <v>4.3899999999999997</v>
      </c>
      <c r="F508" s="2" t="s">
        <v>1016</v>
      </c>
      <c r="G508" s="3">
        <v>45798</v>
      </c>
      <c r="H508" s="34">
        <v>8.7799999999999994</v>
      </c>
    </row>
    <row r="509" spans="1:8" x14ac:dyDescent="0.3">
      <c r="A509" s="4" t="s">
        <v>514</v>
      </c>
      <c r="B509" s="2" t="s">
        <v>1575</v>
      </c>
      <c r="C509" s="2" t="s">
        <v>1012</v>
      </c>
      <c r="D509" s="2">
        <v>1</v>
      </c>
      <c r="E509" s="30">
        <v>3.45</v>
      </c>
      <c r="F509" s="2" t="s">
        <v>1015</v>
      </c>
      <c r="G509" s="3">
        <v>45799</v>
      </c>
      <c r="H509" s="34">
        <v>3.45</v>
      </c>
    </row>
    <row r="510" spans="1:8" x14ac:dyDescent="0.3">
      <c r="A510" s="4" t="s">
        <v>515</v>
      </c>
      <c r="B510" s="2" t="s">
        <v>1857</v>
      </c>
      <c r="C510" s="2" t="s">
        <v>1007</v>
      </c>
      <c r="D510" s="2">
        <v>5</v>
      </c>
      <c r="E510" s="30">
        <v>4.0599999999999996</v>
      </c>
      <c r="F510" s="2" t="s">
        <v>1013</v>
      </c>
      <c r="G510" s="3">
        <v>45800</v>
      </c>
      <c r="H510" s="34">
        <v>20.3</v>
      </c>
    </row>
    <row r="511" spans="1:8" x14ac:dyDescent="0.3">
      <c r="A511" s="4" t="s">
        <v>516</v>
      </c>
      <c r="B511" s="2" t="s">
        <v>1183</v>
      </c>
      <c r="C511" s="2" t="s">
        <v>1009</v>
      </c>
      <c r="D511" s="2">
        <v>4</v>
      </c>
      <c r="E511" s="30">
        <v>5.89</v>
      </c>
      <c r="F511" s="2" t="s">
        <v>1014</v>
      </c>
      <c r="G511" s="3">
        <v>45801</v>
      </c>
      <c r="H511" s="34">
        <v>23.56</v>
      </c>
    </row>
    <row r="512" spans="1:8" x14ac:dyDescent="0.3">
      <c r="A512" s="4" t="s">
        <v>517</v>
      </c>
      <c r="B512" s="2" t="s">
        <v>1824</v>
      </c>
      <c r="C512" s="2" t="s">
        <v>1012</v>
      </c>
      <c r="D512" s="2">
        <v>2</v>
      </c>
      <c r="E512" s="30">
        <v>4.9400000000000004</v>
      </c>
      <c r="F512" s="2" t="s">
        <v>1013</v>
      </c>
      <c r="G512" s="3">
        <v>45802</v>
      </c>
      <c r="H512" s="34">
        <v>9.8800000000000008</v>
      </c>
    </row>
    <row r="513" spans="1:8" x14ac:dyDescent="0.3">
      <c r="A513" s="4" t="s">
        <v>518</v>
      </c>
      <c r="B513" s="2" t="s">
        <v>1992</v>
      </c>
      <c r="C513" s="2" t="s">
        <v>1010</v>
      </c>
      <c r="D513" s="2">
        <v>4</v>
      </c>
      <c r="E513" s="30">
        <v>3.12</v>
      </c>
      <c r="F513" s="2" t="s">
        <v>1014</v>
      </c>
      <c r="G513" s="3">
        <v>45803</v>
      </c>
      <c r="H513" s="34">
        <v>12.48</v>
      </c>
    </row>
    <row r="514" spans="1:8" x14ac:dyDescent="0.3">
      <c r="A514" s="4" t="s">
        <v>519</v>
      </c>
      <c r="B514" s="2" t="s">
        <v>1705</v>
      </c>
      <c r="C514" s="2" t="s">
        <v>1012</v>
      </c>
      <c r="D514" s="2">
        <v>3</v>
      </c>
      <c r="E514" s="30">
        <v>4.59</v>
      </c>
      <c r="F514" s="2" t="s">
        <v>1016</v>
      </c>
      <c r="G514" s="3">
        <v>45804</v>
      </c>
      <c r="H514" s="34">
        <v>13.77</v>
      </c>
    </row>
    <row r="515" spans="1:8" x14ac:dyDescent="0.3">
      <c r="A515" s="4" t="s">
        <v>520</v>
      </c>
      <c r="B515" s="2" t="s">
        <v>1896</v>
      </c>
      <c r="C515" s="2" t="s">
        <v>1008</v>
      </c>
      <c r="D515" s="2">
        <v>2</v>
      </c>
      <c r="E515" s="30">
        <v>4.71</v>
      </c>
      <c r="F515" s="2" t="s">
        <v>1013</v>
      </c>
      <c r="G515" s="3">
        <v>45805</v>
      </c>
      <c r="H515" s="34">
        <v>9.42</v>
      </c>
    </row>
    <row r="516" spans="1:8" x14ac:dyDescent="0.3">
      <c r="A516" s="4" t="s">
        <v>521</v>
      </c>
      <c r="B516" s="2" t="s">
        <v>1965</v>
      </c>
      <c r="C516" s="2" t="s">
        <v>1007</v>
      </c>
      <c r="D516" s="2">
        <v>1</v>
      </c>
      <c r="E516" s="30">
        <v>4.7300000000000004</v>
      </c>
      <c r="F516" s="2" t="s">
        <v>1015</v>
      </c>
      <c r="G516" s="3">
        <v>45806</v>
      </c>
      <c r="H516" s="34">
        <v>4.7300000000000004</v>
      </c>
    </row>
    <row r="517" spans="1:8" x14ac:dyDescent="0.3">
      <c r="A517" s="4" t="s">
        <v>522</v>
      </c>
      <c r="B517" s="2" t="s">
        <v>1921</v>
      </c>
      <c r="C517" s="2" t="s">
        <v>1008</v>
      </c>
      <c r="D517" s="2">
        <v>1</v>
      </c>
      <c r="E517" s="30">
        <v>4.47</v>
      </c>
      <c r="F517" s="2" t="s">
        <v>1013</v>
      </c>
      <c r="G517" s="3">
        <v>45807</v>
      </c>
      <c r="H517" s="34">
        <v>4.47</v>
      </c>
    </row>
    <row r="518" spans="1:8" x14ac:dyDescent="0.3">
      <c r="A518" s="4" t="s">
        <v>523</v>
      </c>
      <c r="B518" s="2" t="s">
        <v>1843</v>
      </c>
      <c r="C518" s="2" t="s">
        <v>1007</v>
      </c>
      <c r="D518" s="2">
        <v>1</v>
      </c>
      <c r="E518" s="30">
        <v>4.33</v>
      </c>
      <c r="F518" s="2" t="s">
        <v>1014</v>
      </c>
      <c r="G518" s="3">
        <v>45808</v>
      </c>
      <c r="H518" s="34">
        <v>4.33</v>
      </c>
    </row>
    <row r="519" spans="1:8" x14ac:dyDescent="0.3">
      <c r="A519" s="4" t="s">
        <v>524</v>
      </c>
      <c r="B519" s="2" t="s">
        <v>1740</v>
      </c>
      <c r="C519" s="2" t="s">
        <v>1010</v>
      </c>
      <c r="D519" s="2">
        <v>1</v>
      </c>
      <c r="E519" s="30">
        <v>4.74</v>
      </c>
      <c r="F519" s="2" t="s">
        <v>1014</v>
      </c>
      <c r="G519" s="3">
        <v>45809</v>
      </c>
      <c r="H519" s="34">
        <v>4.74</v>
      </c>
    </row>
    <row r="520" spans="1:8" x14ac:dyDescent="0.3">
      <c r="A520" s="4" t="s">
        <v>525</v>
      </c>
      <c r="B520" s="2" t="s">
        <v>2005</v>
      </c>
      <c r="C520" s="2" t="s">
        <v>1007</v>
      </c>
      <c r="D520" s="2">
        <v>5</v>
      </c>
      <c r="E520" s="30">
        <v>3.58</v>
      </c>
      <c r="F520" s="2" t="s">
        <v>1015</v>
      </c>
      <c r="G520" s="3">
        <v>45810</v>
      </c>
      <c r="H520" s="34">
        <v>17.899999999999999</v>
      </c>
    </row>
    <row r="521" spans="1:8" x14ac:dyDescent="0.3">
      <c r="A521" s="4" t="s">
        <v>526</v>
      </c>
      <c r="B521" s="2" t="s">
        <v>1272</v>
      </c>
      <c r="C521" s="2" t="s">
        <v>1010</v>
      </c>
      <c r="D521" s="2">
        <v>4</v>
      </c>
      <c r="E521" s="30">
        <v>3.72</v>
      </c>
      <c r="F521" s="2" t="s">
        <v>1014</v>
      </c>
      <c r="G521" s="3">
        <v>45811</v>
      </c>
      <c r="H521" s="34">
        <v>14.88</v>
      </c>
    </row>
    <row r="522" spans="1:8" x14ac:dyDescent="0.3">
      <c r="A522" s="4" t="s">
        <v>527</v>
      </c>
      <c r="B522" s="2" t="s">
        <v>1720</v>
      </c>
      <c r="C522" s="2" t="s">
        <v>1011</v>
      </c>
      <c r="D522" s="2">
        <v>2</v>
      </c>
      <c r="E522" s="30">
        <v>4.3899999999999997</v>
      </c>
      <c r="F522" s="2" t="s">
        <v>1014</v>
      </c>
      <c r="G522" s="3">
        <v>45812</v>
      </c>
      <c r="H522" s="34">
        <v>8.7799999999999994</v>
      </c>
    </row>
    <row r="523" spans="1:8" x14ac:dyDescent="0.3">
      <c r="A523" s="4" t="s">
        <v>528</v>
      </c>
      <c r="B523" s="2" t="s">
        <v>1079</v>
      </c>
      <c r="C523" s="2" t="s">
        <v>1011</v>
      </c>
      <c r="D523" s="2">
        <v>1</v>
      </c>
      <c r="E523" s="30">
        <v>5.32</v>
      </c>
      <c r="F523" s="2" t="s">
        <v>1014</v>
      </c>
      <c r="G523" s="3">
        <v>45813</v>
      </c>
      <c r="H523" s="34">
        <v>5.32</v>
      </c>
    </row>
    <row r="524" spans="1:8" x14ac:dyDescent="0.3">
      <c r="A524" s="4" t="s">
        <v>529</v>
      </c>
      <c r="B524" s="2" t="s">
        <v>1737</v>
      </c>
      <c r="C524" s="2" t="s">
        <v>1007</v>
      </c>
      <c r="D524" s="2">
        <v>5</v>
      </c>
      <c r="E524" s="30">
        <v>4.05</v>
      </c>
      <c r="F524" s="2" t="s">
        <v>1013</v>
      </c>
      <c r="G524" s="3">
        <v>45814</v>
      </c>
      <c r="H524" s="34">
        <v>20.25</v>
      </c>
    </row>
    <row r="525" spans="1:8" x14ac:dyDescent="0.3">
      <c r="A525" s="4" t="s">
        <v>530</v>
      </c>
      <c r="B525" s="2" t="s">
        <v>1384</v>
      </c>
      <c r="C525" s="2" t="s">
        <v>1009</v>
      </c>
      <c r="D525" s="2">
        <v>1</v>
      </c>
      <c r="E525" s="30">
        <v>3.78</v>
      </c>
      <c r="F525" s="2" t="s">
        <v>1013</v>
      </c>
      <c r="G525" s="3">
        <v>45815</v>
      </c>
      <c r="H525" s="34">
        <v>3.78</v>
      </c>
    </row>
    <row r="526" spans="1:8" x14ac:dyDescent="0.3">
      <c r="A526" s="4" t="s">
        <v>531</v>
      </c>
      <c r="B526" s="2" t="s">
        <v>1715</v>
      </c>
      <c r="C526" s="2" t="s">
        <v>1012</v>
      </c>
      <c r="D526" s="2">
        <v>1</v>
      </c>
      <c r="E526" s="30">
        <v>3.41</v>
      </c>
      <c r="F526" s="2" t="s">
        <v>1015</v>
      </c>
      <c r="G526" s="3">
        <v>45816</v>
      </c>
      <c r="H526" s="34">
        <v>3.41</v>
      </c>
    </row>
    <row r="527" spans="1:8" x14ac:dyDescent="0.3">
      <c r="A527" s="4" t="s">
        <v>532</v>
      </c>
      <c r="B527" s="2" t="s">
        <v>1851</v>
      </c>
      <c r="C527" s="2" t="s">
        <v>1012</v>
      </c>
      <c r="D527" s="2">
        <v>3</v>
      </c>
      <c r="E527" s="30">
        <v>3.56</v>
      </c>
      <c r="F527" s="2" t="s">
        <v>1015</v>
      </c>
      <c r="G527" s="3">
        <v>45817</v>
      </c>
      <c r="H527" s="34">
        <v>10.68</v>
      </c>
    </row>
    <row r="528" spans="1:8" x14ac:dyDescent="0.3">
      <c r="A528" s="4" t="s">
        <v>533</v>
      </c>
      <c r="B528" s="2" t="s">
        <v>1544</v>
      </c>
      <c r="C528" s="2" t="s">
        <v>1012</v>
      </c>
      <c r="D528" s="2">
        <v>2</v>
      </c>
      <c r="E528" s="30">
        <v>2.5</v>
      </c>
      <c r="F528" s="2" t="s">
        <v>1016</v>
      </c>
      <c r="G528" s="3">
        <v>45818</v>
      </c>
      <c r="H528" s="34">
        <v>5</v>
      </c>
    </row>
    <row r="529" spans="1:8" x14ac:dyDescent="0.3">
      <c r="A529" s="4" t="s">
        <v>534</v>
      </c>
      <c r="B529" s="2" t="s">
        <v>1938</v>
      </c>
      <c r="C529" s="2" t="s">
        <v>1012</v>
      </c>
      <c r="D529" s="2">
        <v>4</v>
      </c>
      <c r="E529" s="30">
        <v>5.35</v>
      </c>
      <c r="F529" s="2" t="s">
        <v>1014</v>
      </c>
      <c r="G529" s="3">
        <v>45819</v>
      </c>
      <c r="H529" s="34">
        <v>21.4</v>
      </c>
    </row>
    <row r="530" spans="1:8" x14ac:dyDescent="0.3">
      <c r="A530" s="4" t="s">
        <v>535</v>
      </c>
      <c r="B530" s="2" t="s">
        <v>1573</v>
      </c>
      <c r="C530" s="2" t="s">
        <v>1008</v>
      </c>
      <c r="D530" s="2">
        <v>3</v>
      </c>
      <c r="E530" s="30">
        <v>5.47</v>
      </c>
      <c r="F530" s="2" t="s">
        <v>1015</v>
      </c>
      <c r="G530" s="3">
        <v>45820</v>
      </c>
      <c r="H530" s="34">
        <v>16.41</v>
      </c>
    </row>
    <row r="531" spans="1:8" x14ac:dyDescent="0.3">
      <c r="A531" s="4" t="s">
        <v>536</v>
      </c>
      <c r="B531" s="2" t="s">
        <v>1531</v>
      </c>
      <c r="C531" s="2" t="s">
        <v>1007</v>
      </c>
      <c r="D531" s="2">
        <v>3</v>
      </c>
      <c r="E531" s="30">
        <v>3.7</v>
      </c>
      <c r="F531" s="2" t="s">
        <v>1014</v>
      </c>
      <c r="G531" s="3">
        <v>45821</v>
      </c>
      <c r="H531" s="34">
        <v>11.1</v>
      </c>
    </row>
    <row r="532" spans="1:8" x14ac:dyDescent="0.3">
      <c r="A532" s="4" t="s">
        <v>537</v>
      </c>
      <c r="B532" s="2" t="s">
        <v>1629</v>
      </c>
      <c r="C532" s="2" t="s">
        <v>1007</v>
      </c>
      <c r="D532" s="2">
        <v>4</v>
      </c>
      <c r="E532" s="30">
        <v>4.1399999999999997</v>
      </c>
      <c r="F532" s="2" t="s">
        <v>1015</v>
      </c>
      <c r="G532" s="3">
        <v>45822</v>
      </c>
      <c r="H532" s="34">
        <v>16.559999999999999</v>
      </c>
    </row>
    <row r="533" spans="1:8" x14ac:dyDescent="0.3">
      <c r="A533" s="4" t="s">
        <v>538</v>
      </c>
      <c r="B533" s="2" t="s">
        <v>1130</v>
      </c>
      <c r="C533" s="2" t="s">
        <v>1012</v>
      </c>
      <c r="D533" s="2">
        <v>1</v>
      </c>
      <c r="E533" s="30">
        <v>2.5299999999999998</v>
      </c>
      <c r="F533" s="2" t="s">
        <v>1016</v>
      </c>
      <c r="G533" s="3">
        <v>45823</v>
      </c>
      <c r="H533" s="34">
        <v>2.5299999999999998</v>
      </c>
    </row>
    <row r="534" spans="1:8" x14ac:dyDescent="0.3">
      <c r="A534" s="4" t="s">
        <v>539</v>
      </c>
      <c r="B534" s="2" t="s">
        <v>1081</v>
      </c>
      <c r="C534" s="2" t="s">
        <v>1008</v>
      </c>
      <c r="D534" s="2">
        <v>1</v>
      </c>
      <c r="E534" s="30">
        <v>5.73</v>
      </c>
      <c r="F534" s="2" t="s">
        <v>1015</v>
      </c>
      <c r="G534" s="3">
        <v>45824</v>
      </c>
      <c r="H534" s="34">
        <v>5.73</v>
      </c>
    </row>
    <row r="535" spans="1:8" x14ac:dyDescent="0.3">
      <c r="A535" s="4" t="s">
        <v>540</v>
      </c>
      <c r="B535" s="2" t="s">
        <v>1851</v>
      </c>
      <c r="C535" s="2" t="s">
        <v>1012</v>
      </c>
      <c r="D535" s="2">
        <v>2</v>
      </c>
      <c r="E535" s="30">
        <v>5.81</v>
      </c>
      <c r="F535" s="2" t="s">
        <v>1013</v>
      </c>
      <c r="G535" s="3">
        <v>45825</v>
      </c>
      <c r="H535" s="34">
        <v>11.62</v>
      </c>
    </row>
    <row r="536" spans="1:8" x14ac:dyDescent="0.3">
      <c r="A536" s="4" t="s">
        <v>541</v>
      </c>
      <c r="B536" s="2" t="s">
        <v>1104</v>
      </c>
      <c r="C536" s="2" t="s">
        <v>1007</v>
      </c>
      <c r="D536" s="2">
        <v>1</v>
      </c>
      <c r="E536" s="30">
        <v>4.17</v>
      </c>
      <c r="F536" s="2" t="s">
        <v>1014</v>
      </c>
      <c r="G536" s="3">
        <v>45826</v>
      </c>
      <c r="H536" s="34">
        <v>4.17</v>
      </c>
    </row>
    <row r="537" spans="1:8" x14ac:dyDescent="0.3">
      <c r="A537" s="4" t="s">
        <v>542</v>
      </c>
      <c r="B537" s="2" t="s">
        <v>1247</v>
      </c>
      <c r="C537" s="2" t="s">
        <v>1008</v>
      </c>
      <c r="D537" s="2">
        <v>3</v>
      </c>
      <c r="E537" s="30">
        <v>2.5299999999999998</v>
      </c>
      <c r="F537" s="2" t="s">
        <v>1013</v>
      </c>
      <c r="G537" s="3">
        <v>45827</v>
      </c>
      <c r="H537" s="34">
        <v>7.59</v>
      </c>
    </row>
    <row r="538" spans="1:8" x14ac:dyDescent="0.3">
      <c r="A538" s="4" t="s">
        <v>543</v>
      </c>
      <c r="B538" s="2" t="s">
        <v>1566</v>
      </c>
      <c r="C538" s="2" t="s">
        <v>1010</v>
      </c>
      <c r="D538" s="2">
        <v>3</v>
      </c>
      <c r="E538" s="30">
        <v>4.01</v>
      </c>
      <c r="F538" s="2" t="s">
        <v>1015</v>
      </c>
      <c r="G538" s="3">
        <v>45828</v>
      </c>
      <c r="H538" s="34">
        <v>12.03</v>
      </c>
    </row>
    <row r="539" spans="1:8" x14ac:dyDescent="0.3">
      <c r="A539" s="4" t="s">
        <v>544</v>
      </c>
      <c r="B539" s="2" t="s">
        <v>1574</v>
      </c>
      <c r="C539" s="2" t="s">
        <v>1009</v>
      </c>
      <c r="D539" s="2">
        <v>3</v>
      </c>
      <c r="E539" s="30">
        <v>3.53</v>
      </c>
      <c r="F539" s="2" t="s">
        <v>1015</v>
      </c>
      <c r="G539" s="3">
        <v>45829</v>
      </c>
      <c r="H539" s="34">
        <v>10.59</v>
      </c>
    </row>
    <row r="540" spans="1:8" x14ac:dyDescent="0.3">
      <c r="A540" s="4" t="s">
        <v>545</v>
      </c>
      <c r="B540" s="2" t="s">
        <v>1835</v>
      </c>
      <c r="C540" s="2" t="s">
        <v>1011</v>
      </c>
      <c r="D540" s="2">
        <v>4</v>
      </c>
      <c r="E540" s="30">
        <v>3.31</v>
      </c>
      <c r="F540" s="2" t="s">
        <v>1016</v>
      </c>
      <c r="G540" s="3">
        <v>45830</v>
      </c>
      <c r="H540" s="34">
        <v>13.24</v>
      </c>
    </row>
    <row r="541" spans="1:8" x14ac:dyDescent="0.3">
      <c r="A541" s="4" t="s">
        <v>546</v>
      </c>
      <c r="B541" s="2" t="s">
        <v>1050</v>
      </c>
      <c r="C541" s="2" t="s">
        <v>1011</v>
      </c>
      <c r="D541" s="2">
        <v>1</v>
      </c>
      <c r="E541" s="30">
        <v>2.5299999999999998</v>
      </c>
      <c r="F541" s="2" t="s">
        <v>1016</v>
      </c>
      <c r="G541" s="3">
        <v>45831</v>
      </c>
      <c r="H541" s="34">
        <v>2.5299999999999998</v>
      </c>
    </row>
    <row r="542" spans="1:8" x14ac:dyDescent="0.3">
      <c r="A542" s="4" t="s">
        <v>547</v>
      </c>
      <c r="B542" s="2" t="s">
        <v>1948</v>
      </c>
      <c r="C542" s="2" t="s">
        <v>1012</v>
      </c>
      <c r="D542" s="2">
        <v>1</v>
      </c>
      <c r="E542" s="30">
        <v>3.81</v>
      </c>
      <c r="F542" s="2" t="s">
        <v>1016</v>
      </c>
      <c r="G542" s="3">
        <v>45832</v>
      </c>
      <c r="H542" s="34">
        <v>3.81</v>
      </c>
    </row>
    <row r="543" spans="1:8" x14ac:dyDescent="0.3">
      <c r="A543" s="4" t="s">
        <v>548</v>
      </c>
      <c r="B543" s="2" t="s">
        <v>1559</v>
      </c>
      <c r="C543" s="2" t="s">
        <v>1009</v>
      </c>
      <c r="D543" s="2">
        <v>1</v>
      </c>
      <c r="E543" s="30">
        <v>3.94</v>
      </c>
      <c r="F543" s="2" t="s">
        <v>1015</v>
      </c>
      <c r="G543" s="3">
        <v>45833</v>
      </c>
      <c r="H543" s="34">
        <v>3.94</v>
      </c>
    </row>
    <row r="544" spans="1:8" x14ac:dyDescent="0.3">
      <c r="A544" s="4" t="s">
        <v>549</v>
      </c>
      <c r="B544" s="2" t="s">
        <v>1608</v>
      </c>
      <c r="C544" s="2" t="s">
        <v>1008</v>
      </c>
      <c r="D544" s="2">
        <v>1</v>
      </c>
      <c r="E544" s="30">
        <v>4.46</v>
      </c>
      <c r="F544" s="2" t="s">
        <v>1016</v>
      </c>
      <c r="G544" s="3">
        <v>45834</v>
      </c>
      <c r="H544" s="34">
        <v>4.46</v>
      </c>
    </row>
    <row r="545" spans="1:8" x14ac:dyDescent="0.3">
      <c r="A545" s="4" t="s">
        <v>550</v>
      </c>
      <c r="B545" s="2" t="s">
        <v>1168</v>
      </c>
      <c r="C545" s="2" t="s">
        <v>1009</v>
      </c>
      <c r="D545" s="2">
        <v>2</v>
      </c>
      <c r="E545" s="30">
        <v>3.88</v>
      </c>
      <c r="F545" s="2" t="s">
        <v>1015</v>
      </c>
      <c r="G545" s="3">
        <v>45835</v>
      </c>
      <c r="H545" s="34">
        <v>7.76</v>
      </c>
    </row>
    <row r="546" spans="1:8" x14ac:dyDescent="0.3">
      <c r="A546" s="4" t="s">
        <v>551</v>
      </c>
      <c r="B546" s="2" t="s">
        <v>1673</v>
      </c>
      <c r="C546" s="2" t="s">
        <v>1008</v>
      </c>
      <c r="D546" s="2">
        <v>2</v>
      </c>
      <c r="E546" s="30">
        <v>3.07</v>
      </c>
      <c r="F546" s="2" t="s">
        <v>1015</v>
      </c>
      <c r="G546" s="3">
        <v>45836</v>
      </c>
      <c r="H546" s="34">
        <v>6.14</v>
      </c>
    </row>
    <row r="547" spans="1:8" x14ac:dyDescent="0.3">
      <c r="A547" s="4" t="s">
        <v>552</v>
      </c>
      <c r="B547" s="2" t="s">
        <v>1503</v>
      </c>
      <c r="C547" s="2" t="s">
        <v>1012</v>
      </c>
      <c r="D547" s="2">
        <v>3</v>
      </c>
      <c r="E547" s="30">
        <v>5.08</v>
      </c>
      <c r="F547" s="2" t="s">
        <v>1014</v>
      </c>
      <c r="G547" s="3">
        <v>45837</v>
      </c>
      <c r="H547" s="34">
        <v>15.24</v>
      </c>
    </row>
    <row r="548" spans="1:8" x14ac:dyDescent="0.3">
      <c r="A548" s="4" t="s">
        <v>553</v>
      </c>
      <c r="B548" s="2" t="s">
        <v>1584</v>
      </c>
      <c r="C548" s="2" t="s">
        <v>1009</v>
      </c>
      <c r="D548" s="2">
        <v>3</v>
      </c>
      <c r="E548" s="30">
        <v>3.86</v>
      </c>
      <c r="F548" s="2" t="s">
        <v>1013</v>
      </c>
      <c r="G548" s="3">
        <v>45838</v>
      </c>
      <c r="H548" s="34">
        <v>11.58</v>
      </c>
    </row>
    <row r="549" spans="1:8" x14ac:dyDescent="0.3">
      <c r="A549" s="4" t="s">
        <v>554</v>
      </c>
      <c r="B549" s="2" t="s">
        <v>1606</v>
      </c>
      <c r="C549" s="2" t="s">
        <v>1012</v>
      </c>
      <c r="D549" s="2">
        <v>4</v>
      </c>
      <c r="E549" s="30">
        <v>3.82</v>
      </c>
      <c r="F549" s="2" t="s">
        <v>1014</v>
      </c>
      <c r="G549" s="3">
        <v>45839</v>
      </c>
      <c r="H549" s="34">
        <v>15.28</v>
      </c>
    </row>
    <row r="550" spans="1:8" x14ac:dyDescent="0.3">
      <c r="A550" s="4" t="s">
        <v>555</v>
      </c>
      <c r="B550" s="2" t="s">
        <v>1686</v>
      </c>
      <c r="C550" s="2" t="s">
        <v>1007</v>
      </c>
      <c r="D550" s="2">
        <v>5</v>
      </c>
      <c r="E550" s="30">
        <v>3.42</v>
      </c>
      <c r="F550" s="2" t="s">
        <v>1013</v>
      </c>
      <c r="G550" s="3">
        <v>45840</v>
      </c>
      <c r="H550" s="34">
        <v>17.100000000000001</v>
      </c>
    </row>
    <row r="551" spans="1:8" x14ac:dyDescent="0.3">
      <c r="A551" s="4" t="s">
        <v>556</v>
      </c>
      <c r="B551" s="2" t="s">
        <v>1132</v>
      </c>
      <c r="C551" s="2" t="s">
        <v>1007</v>
      </c>
      <c r="D551" s="2">
        <v>3</v>
      </c>
      <c r="E551" s="30">
        <v>3.98</v>
      </c>
      <c r="F551" s="2" t="s">
        <v>1013</v>
      </c>
      <c r="G551" s="3">
        <v>45841</v>
      </c>
      <c r="H551" s="34">
        <v>11.94</v>
      </c>
    </row>
    <row r="552" spans="1:8" x14ac:dyDescent="0.3">
      <c r="A552" s="4" t="s">
        <v>557</v>
      </c>
      <c r="B552" s="2" t="s">
        <v>1347</v>
      </c>
      <c r="C552" s="2" t="s">
        <v>1009</v>
      </c>
      <c r="D552" s="2">
        <v>1</v>
      </c>
      <c r="E552" s="30">
        <v>3.34</v>
      </c>
      <c r="F552" s="2" t="s">
        <v>1015</v>
      </c>
      <c r="G552" s="3">
        <v>45842</v>
      </c>
      <c r="H552" s="34">
        <v>3.34</v>
      </c>
    </row>
    <row r="553" spans="1:8" x14ac:dyDescent="0.3">
      <c r="A553" s="4" t="s">
        <v>558</v>
      </c>
      <c r="B553" s="2" t="s">
        <v>1413</v>
      </c>
      <c r="C553" s="2" t="s">
        <v>1010</v>
      </c>
      <c r="D553" s="2">
        <v>3</v>
      </c>
      <c r="E553" s="30">
        <v>5.18</v>
      </c>
      <c r="F553" s="2" t="s">
        <v>1016</v>
      </c>
      <c r="G553" s="3">
        <v>45843</v>
      </c>
      <c r="H553" s="34">
        <v>15.54</v>
      </c>
    </row>
    <row r="554" spans="1:8" x14ac:dyDescent="0.3">
      <c r="A554" s="4" t="s">
        <v>559</v>
      </c>
      <c r="B554" s="2" t="s">
        <v>1338</v>
      </c>
      <c r="C554" s="2" t="s">
        <v>1009</v>
      </c>
      <c r="D554" s="2">
        <v>3</v>
      </c>
      <c r="E554" s="30">
        <v>5.68</v>
      </c>
      <c r="F554" s="2" t="s">
        <v>1016</v>
      </c>
      <c r="G554" s="3">
        <v>45844</v>
      </c>
      <c r="H554" s="34">
        <v>17.04</v>
      </c>
    </row>
    <row r="555" spans="1:8" x14ac:dyDescent="0.3">
      <c r="A555" s="4" t="s">
        <v>560</v>
      </c>
      <c r="B555" s="2" t="s">
        <v>1950</v>
      </c>
      <c r="C555" s="2" t="s">
        <v>1011</v>
      </c>
      <c r="D555" s="2">
        <v>2</v>
      </c>
      <c r="E555" s="30">
        <v>5.33</v>
      </c>
      <c r="F555" s="2" t="s">
        <v>1016</v>
      </c>
      <c r="G555" s="3">
        <v>45845</v>
      </c>
      <c r="H555" s="34">
        <v>10.66</v>
      </c>
    </row>
    <row r="556" spans="1:8" x14ac:dyDescent="0.3">
      <c r="A556" s="4" t="s">
        <v>561</v>
      </c>
      <c r="B556" s="2" t="s">
        <v>1590</v>
      </c>
      <c r="C556" s="2" t="s">
        <v>1007</v>
      </c>
      <c r="D556" s="2">
        <v>1</v>
      </c>
      <c r="E556" s="30">
        <v>4.9000000000000004</v>
      </c>
      <c r="F556" s="2" t="s">
        <v>1014</v>
      </c>
      <c r="G556" s="3">
        <v>45846</v>
      </c>
      <c r="H556" s="34">
        <v>4.9000000000000004</v>
      </c>
    </row>
    <row r="557" spans="1:8" x14ac:dyDescent="0.3">
      <c r="A557" s="4" t="s">
        <v>562</v>
      </c>
      <c r="B557" s="2" t="s">
        <v>1941</v>
      </c>
      <c r="C557" s="2" t="s">
        <v>1009</v>
      </c>
      <c r="D557" s="2">
        <v>4</v>
      </c>
      <c r="E557" s="30">
        <v>3.5</v>
      </c>
      <c r="F557" s="2" t="s">
        <v>1016</v>
      </c>
      <c r="G557" s="3">
        <v>45847</v>
      </c>
      <c r="H557" s="34">
        <v>14</v>
      </c>
    </row>
    <row r="558" spans="1:8" x14ac:dyDescent="0.3">
      <c r="A558" s="4" t="s">
        <v>563</v>
      </c>
      <c r="B558" s="2" t="s">
        <v>1158</v>
      </c>
      <c r="C558" s="2" t="s">
        <v>1012</v>
      </c>
      <c r="D558" s="2">
        <v>4</v>
      </c>
      <c r="E558" s="30">
        <v>5.0999999999999996</v>
      </c>
      <c r="F558" s="2" t="s">
        <v>1015</v>
      </c>
      <c r="G558" s="3">
        <v>45848</v>
      </c>
      <c r="H558" s="34">
        <v>20.399999999999999</v>
      </c>
    </row>
    <row r="559" spans="1:8" x14ac:dyDescent="0.3">
      <c r="A559" s="4" t="s">
        <v>564</v>
      </c>
      <c r="B559" s="2" t="s">
        <v>2002</v>
      </c>
      <c r="C559" s="2" t="s">
        <v>1011</v>
      </c>
      <c r="D559" s="2">
        <v>4</v>
      </c>
      <c r="E559" s="30">
        <v>5.33</v>
      </c>
      <c r="F559" s="2" t="s">
        <v>1016</v>
      </c>
      <c r="G559" s="3">
        <v>45849</v>
      </c>
      <c r="H559" s="34">
        <v>21.32</v>
      </c>
    </row>
    <row r="560" spans="1:8" x14ac:dyDescent="0.3">
      <c r="A560" s="4" t="s">
        <v>565</v>
      </c>
      <c r="B560" s="2" t="s">
        <v>1134</v>
      </c>
      <c r="C560" s="2" t="s">
        <v>1012</v>
      </c>
      <c r="D560" s="2">
        <v>3</v>
      </c>
      <c r="E560" s="30">
        <v>3.95</v>
      </c>
      <c r="F560" s="2" t="s">
        <v>1016</v>
      </c>
      <c r="G560" s="3">
        <v>45850</v>
      </c>
      <c r="H560" s="34">
        <v>11.85</v>
      </c>
    </row>
    <row r="561" spans="1:8" x14ac:dyDescent="0.3">
      <c r="A561" s="4" t="s">
        <v>566</v>
      </c>
      <c r="B561" s="2" t="s">
        <v>1589</v>
      </c>
      <c r="C561" s="2" t="s">
        <v>1007</v>
      </c>
      <c r="D561" s="2">
        <v>4</v>
      </c>
      <c r="E561" s="30">
        <v>5.49</v>
      </c>
      <c r="F561" s="2" t="s">
        <v>1016</v>
      </c>
      <c r="G561" s="3">
        <v>45851</v>
      </c>
      <c r="H561" s="34">
        <v>21.96</v>
      </c>
    </row>
    <row r="562" spans="1:8" x14ac:dyDescent="0.3">
      <c r="A562" s="4" t="s">
        <v>567</v>
      </c>
      <c r="B562" s="2" t="s">
        <v>1201</v>
      </c>
      <c r="C562" s="2" t="s">
        <v>1010</v>
      </c>
      <c r="D562" s="2">
        <v>4</v>
      </c>
      <c r="E562" s="30">
        <v>3.14</v>
      </c>
      <c r="F562" s="2" t="s">
        <v>1014</v>
      </c>
      <c r="G562" s="3">
        <v>45852</v>
      </c>
      <c r="H562" s="34">
        <v>12.56</v>
      </c>
    </row>
    <row r="563" spans="1:8" x14ac:dyDescent="0.3">
      <c r="A563" s="4" t="s">
        <v>568</v>
      </c>
      <c r="B563" s="2" t="s">
        <v>1545</v>
      </c>
      <c r="C563" s="2" t="s">
        <v>1010</v>
      </c>
      <c r="D563" s="2">
        <v>4</v>
      </c>
      <c r="E563" s="30">
        <v>3.51</v>
      </c>
      <c r="F563" s="2" t="s">
        <v>1015</v>
      </c>
      <c r="G563" s="3">
        <v>45853</v>
      </c>
      <c r="H563" s="34">
        <v>14.04</v>
      </c>
    </row>
    <row r="564" spans="1:8" x14ac:dyDescent="0.3">
      <c r="A564" s="4" t="s">
        <v>569</v>
      </c>
      <c r="B564" s="2" t="s">
        <v>1218</v>
      </c>
      <c r="C564" s="2" t="s">
        <v>1011</v>
      </c>
      <c r="D564" s="2">
        <v>2</v>
      </c>
      <c r="E564" s="30">
        <v>4.7300000000000004</v>
      </c>
      <c r="F564" s="2" t="s">
        <v>1016</v>
      </c>
      <c r="G564" s="3">
        <v>45854</v>
      </c>
      <c r="H564" s="34">
        <v>9.4600000000000009</v>
      </c>
    </row>
    <row r="565" spans="1:8" x14ac:dyDescent="0.3">
      <c r="A565" s="4" t="s">
        <v>570</v>
      </c>
      <c r="B565" s="2" t="s">
        <v>1045</v>
      </c>
      <c r="C565" s="2" t="s">
        <v>1009</v>
      </c>
      <c r="D565" s="2">
        <v>1</v>
      </c>
      <c r="E565" s="30">
        <v>4.66</v>
      </c>
      <c r="F565" s="2" t="s">
        <v>1013</v>
      </c>
      <c r="G565" s="3">
        <v>45855</v>
      </c>
      <c r="H565" s="34">
        <v>4.66</v>
      </c>
    </row>
    <row r="566" spans="1:8" x14ac:dyDescent="0.3">
      <c r="A566" s="4" t="s">
        <v>571</v>
      </c>
      <c r="B566" s="2" t="s">
        <v>1957</v>
      </c>
      <c r="C566" s="2" t="s">
        <v>1007</v>
      </c>
      <c r="D566" s="2">
        <v>2</v>
      </c>
      <c r="E566" s="30">
        <v>3.45</v>
      </c>
      <c r="F566" s="2" t="s">
        <v>1014</v>
      </c>
      <c r="G566" s="3">
        <v>45856</v>
      </c>
      <c r="H566" s="34">
        <v>6.9</v>
      </c>
    </row>
    <row r="567" spans="1:8" x14ac:dyDescent="0.3">
      <c r="A567" s="4" t="s">
        <v>572</v>
      </c>
      <c r="B567" s="2" t="s">
        <v>1528</v>
      </c>
      <c r="C567" s="2" t="s">
        <v>1010</v>
      </c>
      <c r="D567" s="2">
        <v>1</v>
      </c>
      <c r="E567" s="30">
        <v>4.68</v>
      </c>
      <c r="F567" s="2" t="s">
        <v>1016</v>
      </c>
      <c r="G567" s="3">
        <v>45857</v>
      </c>
      <c r="H567" s="34">
        <v>4.68</v>
      </c>
    </row>
    <row r="568" spans="1:8" x14ac:dyDescent="0.3">
      <c r="A568" s="4" t="s">
        <v>573</v>
      </c>
      <c r="B568" s="2" t="s">
        <v>1061</v>
      </c>
      <c r="C568" s="2" t="s">
        <v>1011</v>
      </c>
      <c r="D568" s="2">
        <v>2</v>
      </c>
      <c r="E568" s="30">
        <v>3.16</v>
      </c>
      <c r="F568" s="2" t="s">
        <v>1016</v>
      </c>
      <c r="G568" s="3">
        <v>45858</v>
      </c>
      <c r="H568" s="34">
        <v>6.32</v>
      </c>
    </row>
    <row r="569" spans="1:8" x14ac:dyDescent="0.3">
      <c r="A569" s="4" t="s">
        <v>574</v>
      </c>
      <c r="B569" s="2" t="s">
        <v>1729</v>
      </c>
      <c r="C569" s="2" t="s">
        <v>1008</v>
      </c>
      <c r="D569" s="2">
        <v>1</v>
      </c>
      <c r="E569" s="30">
        <v>2.57</v>
      </c>
      <c r="F569" s="2" t="s">
        <v>1014</v>
      </c>
      <c r="G569" s="3">
        <v>45859</v>
      </c>
      <c r="H569" s="34">
        <v>2.57</v>
      </c>
    </row>
    <row r="570" spans="1:8" x14ac:dyDescent="0.3">
      <c r="A570" s="4" t="s">
        <v>575</v>
      </c>
      <c r="B570" s="2" t="s">
        <v>1671</v>
      </c>
      <c r="C570" s="2" t="s">
        <v>1009</v>
      </c>
      <c r="D570" s="2">
        <v>4</v>
      </c>
      <c r="E570" s="30">
        <v>2.67</v>
      </c>
      <c r="F570" s="2" t="s">
        <v>1013</v>
      </c>
      <c r="G570" s="3">
        <v>45860</v>
      </c>
      <c r="H570" s="34">
        <v>10.68</v>
      </c>
    </row>
    <row r="571" spans="1:8" x14ac:dyDescent="0.3">
      <c r="A571" s="4" t="s">
        <v>576</v>
      </c>
      <c r="B571" s="2" t="s">
        <v>1918</v>
      </c>
      <c r="C571" s="2" t="s">
        <v>1008</v>
      </c>
      <c r="D571" s="2">
        <v>5</v>
      </c>
      <c r="E571" s="30">
        <v>4.37</v>
      </c>
      <c r="F571" s="2" t="s">
        <v>1013</v>
      </c>
      <c r="G571" s="3">
        <v>45861</v>
      </c>
      <c r="H571" s="34">
        <v>21.85</v>
      </c>
    </row>
    <row r="572" spans="1:8" x14ac:dyDescent="0.3">
      <c r="A572" s="4" t="s">
        <v>577</v>
      </c>
      <c r="B572" s="2" t="s">
        <v>1854</v>
      </c>
      <c r="C572" s="2" t="s">
        <v>1009</v>
      </c>
      <c r="D572" s="2">
        <v>4</v>
      </c>
      <c r="E572" s="30">
        <v>3.15</v>
      </c>
      <c r="F572" s="2" t="s">
        <v>1014</v>
      </c>
      <c r="G572" s="3">
        <v>45862</v>
      </c>
      <c r="H572" s="34">
        <v>12.6</v>
      </c>
    </row>
    <row r="573" spans="1:8" x14ac:dyDescent="0.3">
      <c r="A573" s="4" t="s">
        <v>578</v>
      </c>
      <c r="B573" s="2" t="s">
        <v>1768</v>
      </c>
      <c r="C573" s="2" t="s">
        <v>1007</v>
      </c>
      <c r="D573" s="2">
        <v>5</v>
      </c>
      <c r="E573" s="30">
        <v>2.86</v>
      </c>
      <c r="F573" s="2" t="s">
        <v>1016</v>
      </c>
      <c r="G573" s="3">
        <v>45863</v>
      </c>
      <c r="H573" s="34">
        <v>14.3</v>
      </c>
    </row>
    <row r="574" spans="1:8" x14ac:dyDescent="0.3">
      <c r="A574" s="4" t="s">
        <v>579</v>
      </c>
      <c r="B574" s="2" t="s">
        <v>1382</v>
      </c>
      <c r="C574" s="2" t="s">
        <v>1011</v>
      </c>
      <c r="D574" s="2">
        <v>4</v>
      </c>
      <c r="E574" s="30">
        <v>3.44</v>
      </c>
      <c r="F574" s="2" t="s">
        <v>1014</v>
      </c>
      <c r="G574" s="3">
        <v>45864</v>
      </c>
      <c r="H574" s="34">
        <v>13.76</v>
      </c>
    </row>
    <row r="575" spans="1:8" x14ac:dyDescent="0.3">
      <c r="A575" s="4" t="s">
        <v>580</v>
      </c>
      <c r="B575" s="2" t="s">
        <v>1088</v>
      </c>
      <c r="C575" s="2" t="s">
        <v>1012</v>
      </c>
      <c r="D575" s="2">
        <v>2</v>
      </c>
      <c r="E575" s="30">
        <v>5</v>
      </c>
      <c r="F575" s="2" t="s">
        <v>1014</v>
      </c>
      <c r="G575" s="3">
        <v>45865</v>
      </c>
      <c r="H575" s="34">
        <v>10</v>
      </c>
    </row>
    <row r="576" spans="1:8" x14ac:dyDescent="0.3">
      <c r="A576" s="4" t="s">
        <v>581</v>
      </c>
      <c r="B576" s="2" t="s">
        <v>1684</v>
      </c>
      <c r="C576" s="2" t="s">
        <v>1012</v>
      </c>
      <c r="D576" s="2">
        <v>5</v>
      </c>
      <c r="E576" s="30">
        <v>5.04</v>
      </c>
      <c r="F576" s="2" t="s">
        <v>1014</v>
      </c>
      <c r="G576" s="3">
        <v>45866</v>
      </c>
      <c r="H576" s="34">
        <v>25.2</v>
      </c>
    </row>
    <row r="577" spans="1:8" x14ac:dyDescent="0.3">
      <c r="A577" s="4" t="s">
        <v>582</v>
      </c>
      <c r="B577" s="2" t="s">
        <v>1055</v>
      </c>
      <c r="C577" s="2" t="s">
        <v>1007</v>
      </c>
      <c r="D577" s="2">
        <v>4</v>
      </c>
      <c r="E577" s="30">
        <v>3.31</v>
      </c>
      <c r="F577" s="2" t="s">
        <v>1014</v>
      </c>
      <c r="G577" s="3">
        <v>45867</v>
      </c>
      <c r="H577" s="34">
        <v>13.24</v>
      </c>
    </row>
    <row r="578" spans="1:8" x14ac:dyDescent="0.3">
      <c r="A578" s="4" t="s">
        <v>583</v>
      </c>
      <c r="B578" s="2" t="s">
        <v>1527</v>
      </c>
      <c r="C578" s="2" t="s">
        <v>1008</v>
      </c>
      <c r="D578" s="2">
        <v>3</v>
      </c>
      <c r="E578" s="30">
        <v>3.03</v>
      </c>
      <c r="F578" s="2" t="s">
        <v>1013</v>
      </c>
      <c r="G578" s="3">
        <v>45868</v>
      </c>
      <c r="H578" s="34">
        <v>9.09</v>
      </c>
    </row>
    <row r="579" spans="1:8" x14ac:dyDescent="0.3">
      <c r="A579" s="4" t="s">
        <v>584</v>
      </c>
      <c r="B579" s="2" t="s">
        <v>1544</v>
      </c>
      <c r="C579" s="2" t="s">
        <v>1012</v>
      </c>
      <c r="D579" s="2">
        <v>5</v>
      </c>
      <c r="E579" s="30">
        <v>4.2300000000000004</v>
      </c>
      <c r="F579" s="2" t="s">
        <v>1014</v>
      </c>
      <c r="G579" s="3">
        <v>45869</v>
      </c>
      <c r="H579" s="34">
        <v>21.15</v>
      </c>
    </row>
    <row r="580" spans="1:8" x14ac:dyDescent="0.3">
      <c r="A580" s="4" t="s">
        <v>585</v>
      </c>
      <c r="B580" s="2" t="s">
        <v>1819</v>
      </c>
      <c r="C580" s="2" t="s">
        <v>1011</v>
      </c>
      <c r="D580" s="2">
        <v>1</v>
      </c>
      <c r="E580" s="30">
        <v>3.7</v>
      </c>
      <c r="F580" s="2" t="s">
        <v>1016</v>
      </c>
      <c r="G580" s="3">
        <v>45870</v>
      </c>
      <c r="H580" s="34">
        <v>3.7</v>
      </c>
    </row>
    <row r="581" spans="1:8" x14ac:dyDescent="0.3">
      <c r="A581" s="4" t="s">
        <v>586</v>
      </c>
      <c r="B581" s="2" t="s">
        <v>1726</v>
      </c>
      <c r="C581" s="2" t="s">
        <v>1007</v>
      </c>
      <c r="D581" s="2">
        <v>2</v>
      </c>
      <c r="E581" s="30">
        <v>3.59</v>
      </c>
      <c r="F581" s="2" t="s">
        <v>1016</v>
      </c>
      <c r="G581" s="3">
        <v>45871</v>
      </c>
      <c r="H581" s="34">
        <v>7.18</v>
      </c>
    </row>
    <row r="582" spans="1:8" x14ac:dyDescent="0.3">
      <c r="A582" s="4" t="s">
        <v>587</v>
      </c>
      <c r="B582" s="2" t="s">
        <v>1629</v>
      </c>
      <c r="C582" s="2" t="s">
        <v>1007</v>
      </c>
      <c r="D582" s="2">
        <v>4</v>
      </c>
      <c r="E582" s="30">
        <v>5.3</v>
      </c>
      <c r="F582" s="2" t="s">
        <v>1015</v>
      </c>
      <c r="G582" s="3">
        <v>45872</v>
      </c>
      <c r="H582" s="34">
        <v>21.2</v>
      </c>
    </row>
    <row r="583" spans="1:8" x14ac:dyDescent="0.3">
      <c r="A583" s="4" t="s">
        <v>588</v>
      </c>
      <c r="B583" s="2" t="s">
        <v>1242</v>
      </c>
      <c r="C583" s="2" t="s">
        <v>1007</v>
      </c>
      <c r="D583" s="2">
        <v>4</v>
      </c>
      <c r="E583" s="30">
        <v>5.99</v>
      </c>
      <c r="F583" s="2" t="s">
        <v>1015</v>
      </c>
      <c r="G583" s="3">
        <v>45873</v>
      </c>
      <c r="H583" s="34">
        <v>23.96</v>
      </c>
    </row>
    <row r="584" spans="1:8" x14ac:dyDescent="0.3">
      <c r="A584" s="4" t="s">
        <v>589</v>
      </c>
      <c r="B584" s="2" t="s">
        <v>1788</v>
      </c>
      <c r="C584" s="2" t="s">
        <v>1008</v>
      </c>
      <c r="D584" s="2">
        <v>1</v>
      </c>
      <c r="E584" s="30">
        <v>4.12</v>
      </c>
      <c r="F584" s="2" t="s">
        <v>1014</v>
      </c>
      <c r="G584" s="3">
        <v>45874</v>
      </c>
      <c r="H584" s="34">
        <v>4.12</v>
      </c>
    </row>
    <row r="585" spans="1:8" x14ac:dyDescent="0.3">
      <c r="A585" s="4" t="s">
        <v>590</v>
      </c>
      <c r="B585" s="2" t="s">
        <v>1242</v>
      </c>
      <c r="C585" s="2" t="s">
        <v>1007</v>
      </c>
      <c r="D585" s="2">
        <v>4</v>
      </c>
      <c r="E585" s="30">
        <v>5.27</v>
      </c>
      <c r="F585" s="2" t="s">
        <v>1015</v>
      </c>
      <c r="G585" s="3">
        <v>45875</v>
      </c>
      <c r="H585" s="34">
        <v>21.08</v>
      </c>
    </row>
    <row r="586" spans="1:8" x14ac:dyDescent="0.3">
      <c r="A586" s="4" t="s">
        <v>591</v>
      </c>
      <c r="B586" s="2" t="s">
        <v>1992</v>
      </c>
      <c r="C586" s="2" t="s">
        <v>1010</v>
      </c>
      <c r="D586" s="2">
        <v>4</v>
      </c>
      <c r="E586" s="30">
        <v>3.66</v>
      </c>
      <c r="F586" s="2" t="s">
        <v>1014</v>
      </c>
      <c r="G586" s="3">
        <v>45876</v>
      </c>
      <c r="H586" s="34">
        <v>14.64</v>
      </c>
    </row>
    <row r="587" spans="1:8" x14ac:dyDescent="0.3">
      <c r="A587" s="4" t="s">
        <v>592</v>
      </c>
      <c r="B587" s="2" t="s">
        <v>1305</v>
      </c>
      <c r="C587" s="2" t="s">
        <v>1009</v>
      </c>
      <c r="D587" s="2">
        <v>1</v>
      </c>
      <c r="E587" s="30">
        <v>5.45</v>
      </c>
      <c r="F587" s="2" t="s">
        <v>1013</v>
      </c>
      <c r="G587" s="3">
        <v>45877</v>
      </c>
      <c r="H587" s="34">
        <v>5.45</v>
      </c>
    </row>
    <row r="588" spans="1:8" x14ac:dyDescent="0.3">
      <c r="A588" s="4" t="s">
        <v>593</v>
      </c>
      <c r="B588" s="2" t="s">
        <v>1545</v>
      </c>
      <c r="C588" s="2" t="s">
        <v>1010</v>
      </c>
      <c r="D588" s="2">
        <v>1</v>
      </c>
      <c r="E588" s="30">
        <v>5.83</v>
      </c>
      <c r="F588" s="2" t="s">
        <v>1013</v>
      </c>
      <c r="G588" s="3">
        <v>45878</v>
      </c>
      <c r="H588" s="34">
        <v>5.83</v>
      </c>
    </row>
    <row r="589" spans="1:8" x14ac:dyDescent="0.3">
      <c r="A589" s="4" t="s">
        <v>594</v>
      </c>
      <c r="B589" s="2" t="s">
        <v>1795</v>
      </c>
      <c r="C589" s="2" t="s">
        <v>1008</v>
      </c>
      <c r="D589" s="2">
        <v>3</v>
      </c>
      <c r="E589" s="30">
        <v>2.7</v>
      </c>
      <c r="F589" s="2" t="s">
        <v>1013</v>
      </c>
      <c r="G589" s="3">
        <v>45879</v>
      </c>
      <c r="H589" s="34">
        <v>8.1000000000000014</v>
      </c>
    </row>
    <row r="590" spans="1:8" x14ac:dyDescent="0.3">
      <c r="A590" s="4" t="s">
        <v>595</v>
      </c>
      <c r="B590" s="2" t="s">
        <v>1797</v>
      </c>
      <c r="C590" s="2" t="s">
        <v>1008</v>
      </c>
      <c r="D590" s="2">
        <v>3</v>
      </c>
      <c r="E590" s="30">
        <v>5.21</v>
      </c>
      <c r="F590" s="2" t="s">
        <v>1013</v>
      </c>
      <c r="G590" s="3">
        <v>45880</v>
      </c>
      <c r="H590" s="34">
        <v>15.63</v>
      </c>
    </row>
    <row r="591" spans="1:8" x14ac:dyDescent="0.3">
      <c r="A591" s="4" t="s">
        <v>596</v>
      </c>
      <c r="B591" s="2" t="s">
        <v>1682</v>
      </c>
      <c r="C591" s="2" t="s">
        <v>1007</v>
      </c>
      <c r="D591" s="2">
        <v>1</v>
      </c>
      <c r="E591" s="30">
        <v>2.75</v>
      </c>
      <c r="F591" s="2" t="s">
        <v>1016</v>
      </c>
      <c r="G591" s="3">
        <v>45881</v>
      </c>
      <c r="H591" s="34">
        <v>2.75</v>
      </c>
    </row>
    <row r="592" spans="1:8" x14ac:dyDescent="0.3">
      <c r="A592" s="4" t="s">
        <v>597</v>
      </c>
      <c r="B592" s="2" t="s">
        <v>1200</v>
      </c>
      <c r="C592" s="2" t="s">
        <v>1011</v>
      </c>
      <c r="D592" s="2">
        <v>5</v>
      </c>
      <c r="E592" s="30">
        <v>4.1500000000000004</v>
      </c>
      <c r="F592" s="2" t="s">
        <v>1013</v>
      </c>
      <c r="G592" s="3">
        <v>45882</v>
      </c>
      <c r="H592" s="34">
        <v>20.75</v>
      </c>
    </row>
    <row r="593" spans="1:8" x14ac:dyDescent="0.3">
      <c r="A593" s="4" t="s">
        <v>598</v>
      </c>
      <c r="B593" s="2" t="s">
        <v>1938</v>
      </c>
      <c r="C593" s="2" t="s">
        <v>1012</v>
      </c>
      <c r="D593" s="2">
        <v>5</v>
      </c>
      <c r="E593" s="30">
        <v>3.17</v>
      </c>
      <c r="F593" s="2" t="s">
        <v>1013</v>
      </c>
      <c r="G593" s="3">
        <v>45883</v>
      </c>
      <c r="H593" s="34">
        <v>15.85</v>
      </c>
    </row>
    <row r="594" spans="1:8" x14ac:dyDescent="0.3">
      <c r="A594" s="4" t="s">
        <v>599</v>
      </c>
      <c r="B594" s="2" t="s">
        <v>1444</v>
      </c>
      <c r="C594" s="2" t="s">
        <v>1012</v>
      </c>
      <c r="D594" s="2">
        <v>5</v>
      </c>
      <c r="E594" s="30">
        <v>5.45</v>
      </c>
      <c r="F594" s="2" t="s">
        <v>1016</v>
      </c>
      <c r="G594" s="3">
        <v>45884</v>
      </c>
      <c r="H594" s="34">
        <v>27.25</v>
      </c>
    </row>
    <row r="595" spans="1:8" x14ac:dyDescent="0.3">
      <c r="A595" s="4" t="s">
        <v>600</v>
      </c>
      <c r="B595" s="2" t="s">
        <v>1536</v>
      </c>
      <c r="C595" s="2" t="s">
        <v>1012</v>
      </c>
      <c r="D595" s="2">
        <v>2</v>
      </c>
      <c r="E595" s="30">
        <v>5.36</v>
      </c>
      <c r="F595" s="2" t="s">
        <v>1014</v>
      </c>
      <c r="G595" s="3">
        <v>45885</v>
      </c>
      <c r="H595" s="34">
        <v>10.72</v>
      </c>
    </row>
    <row r="596" spans="1:8" x14ac:dyDescent="0.3">
      <c r="A596" s="4" t="s">
        <v>601</v>
      </c>
      <c r="B596" s="2" t="s">
        <v>1668</v>
      </c>
      <c r="C596" s="2" t="s">
        <v>1010</v>
      </c>
      <c r="D596" s="2">
        <v>3</v>
      </c>
      <c r="E596" s="30">
        <v>5.4</v>
      </c>
      <c r="F596" s="2" t="s">
        <v>1015</v>
      </c>
      <c r="G596" s="3">
        <v>45886</v>
      </c>
      <c r="H596" s="34">
        <v>16.2</v>
      </c>
    </row>
    <row r="597" spans="1:8" x14ac:dyDescent="0.3">
      <c r="A597" s="4" t="s">
        <v>602</v>
      </c>
      <c r="B597" s="2" t="s">
        <v>1361</v>
      </c>
      <c r="C597" s="2" t="s">
        <v>1008</v>
      </c>
      <c r="D597" s="2">
        <v>5</v>
      </c>
      <c r="E597" s="30">
        <v>2.93</v>
      </c>
      <c r="F597" s="2" t="s">
        <v>1014</v>
      </c>
      <c r="G597" s="3">
        <v>45887</v>
      </c>
      <c r="H597" s="34">
        <v>14.65</v>
      </c>
    </row>
    <row r="598" spans="1:8" x14ac:dyDescent="0.3">
      <c r="A598" s="4" t="s">
        <v>603</v>
      </c>
      <c r="B598" s="2" t="s">
        <v>1829</v>
      </c>
      <c r="C598" s="2" t="s">
        <v>1009</v>
      </c>
      <c r="D598" s="2">
        <v>5</v>
      </c>
      <c r="E598" s="30">
        <v>5.19</v>
      </c>
      <c r="F598" s="2" t="s">
        <v>1014</v>
      </c>
      <c r="G598" s="3">
        <v>45888</v>
      </c>
      <c r="H598" s="34">
        <v>25.95</v>
      </c>
    </row>
    <row r="599" spans="1:8" x14ac:dyDescent="0.3">
      <c r="A599" s="4" t="s">
        <v>604</v>
      </c>
      <c r="B599" s="2" t="s">
        <v>1177</v>
      </c>
      <c r="C599" s="2" t="s">
        <v>1008</v>
      </c>
      <c r="D599" s="2">
        <v>5</v>
      </c>
      <c r="E599" s="30">
        <v>3.37</v>
      </c>
      <c r="F599" s="2" t="s">
        <v>1015</v>
      </c>
      <c r="G599" s="3">
        <v>45889</v>
      </c>
      <c r="H599" s="34">
        <v>16.850000000000001</v>
      </c>
    </row>
    <row r="600" spans="1:8" x14ac:dyDescent="0.3">
      <c r="A600" s="4" t="s">
        <v>605</v>
      </c>
      <c r="B600" s="2" t="s">
        <v>1832</v>
      </c>
      <c r="C600" s="2" t="s">
        <v>1010</v>
      </c>
      <c r="D600" s="2">
        <v>1</v>
      </c>
      <c r="E600" s="30">
        <v>5.2</v>
      </c>
      <c r="F600" s="2" t="s">
        <v>1013</v>
      </c>
      <c r="G600" s="3">
        <v>45890</v>
      </c>
      <c r="H600" s="34">
        <v>5.2</v>
      </c>
    </row>
    <row r="601" spans="1:8" x14ac:dyDescent="0.3">
      <c r="A601" s="4" t="s">
        <v>606</v>
      </c>
      <c r="B601" s="2" t="s">
        <v>1312</v>
      </c>
      <c r="C601" s="2" t="s">
        <v>1012</v>
      </c>
      <c r="D601" s="2">
        <v>4</v>
      </c>
      <c r="E601" s="30">
        <v>4.05</v>
      </c>
      <c r="F601" s="2" t="s">
        <v>1013</v>
      </c>
      <c r="G601" s="3">
        <v>45891</v>
      </c>
      <c r="H601" s="34">
        <v>16.2</v>
      </c>
    </row>
    <row r="602" spans="1:8" x14ac:dyDescent="0.3">
      <c r="A602" s="4" t="s">
        <v>607</v>
      </c>
      <c r="B602" s="2" t="s">
        <v>1447</v>
      </c>
      <c r="C602" s="2" t="s">
        <v>1009</v>
      </c>
      <c r="D602" s="2">
        <v>2</v>
      </c>
      <c r="E602" s="30">
        <v>5.08</v>
      </c>
      <c r="F602" s="2" t="s">
        <v>1013</v>
      </c>
      <c r="G602" s="3">
        <v>45892</v>
      </c>
      <c r="H602" s="34">
        <v>10.16</v>
      </c>
    </row>
    <row r="603" spans="1:8" x14ac:dyDescent="0.3">
      <c r="A603" s="4" t="s">
        <v>608</v>
      </c>
      <c r="B603" s="2" t="s">
        <v>1384</v>
      </c>
      <c r="C603" s="2" t="s">
        <v>1009</v>
      </c>
      <c r="D603" s="2">
        <v>4</v>
      </c>
      <c r="E603" s="30">
        <v>2.62</v>
      </c>
      <c r="F603" s="2" t="s">
        <v>1013</v>
      </c>
      <c r="G603" s="3">
        <v>45893</v>
      </c>
      <c r="H603" s="34">
        <v>10.48</v>
      </c>
    </row>
    <row r="604" spans="1:8" x14ac:dyDescent="0.3">
      <c r="A604" s="4" t="s">
        <v>609</v>
      </c>
      <c r="B604" s="2" t="s">
        <v>1111</v>
      </c>
      <c r="C604" s="2" t="s">
        <v>1007</v>
      </c>
      <c r="D604" s="2">
        <v>3</v>
      </c>
      <c r="E604" s="30">
        <v>4.1100000000000003</v>
      </c>
      <c r="F604" s="2" t="s">
        <v>1015</v>
      </c>
      <c r="G604" s="3">
        <v>45894</v>
      </c>
      <c r="H604" s="34">
        <v>12.33</v>
      </c>
    </row>
    <row r="605" spans="1:8" x14ac:dyDescent="0.3">
      <c r="A605" s="4" t="s">
        <v>610</v>
      </c>
      <c r="B605" s="2" t="s">
        <v>1406</v>
      </c>
      <c r="C605" s="2" t="s">
        <v>1011</v>
      </c>
      <c r="D605" s="2">
        <v>4</v>
      </c>
      <c r="E605" s="30">
        <v>5.2</v>
      </c>
      <c r="F605" s="2" t="s">
        <v>1013</v>
      </c>
      <c r="G605" s="3">
        <v>45895</v>
      </c>
      <c r="H605" s="34">
        <v>20.8</v>
      </c>
    </row>
    <row r="606" spans="1:8" x14ac:dyDescent="0.3">
      <c r="A606" s="4" t="s">
        <v>611</v>
      </c>
      <c r="B606" s="2" t="s">
        <v>1925</v>
      </c>
      <c r="C606" s="2" t="s">
        <v>1009</v>
      </c>
      <c r="D606" s="2">
        <v>2</v>
      </c>
      <c r="E606" s="30">
        <v>4.32</v>
      </c>
      <c r="F606" s="2" t="s">
        <v>1013</v>
      </c>
      <c r="G606" s="3">
        <v>45896</v>
      </c>
      <c r="H606" s="34">
        <v>8.64</v>
      </c>
    </row>
    <row r="607" spans="1:8" x14ac:dyDescent="0.3">
      <c r="A607" s="4" t="s">
        <v>612</v>
      </c>
      <c r="B607" s="2" t="s">
        <v>1750</v>
      </c>
      <c r="C607" s="2" t="s">
        <v>1007</v>
      </c>
      <c r="D607" s="2">
        <v>5</v>
      </c>
      <c r="E607" s="30">
        <v>5.94</v>
      </c>
      <c r="F607" s="2" t="s">
        <v>1013</v>
      </c>
      <c r="G607" s="3">
        <v>45897</v>
      </c>
      <c r="H607" s="34">
        <v>29.7</v>
      </c>
    </row>
    <row r="608" spans="1:8" x14ac:dyDescent="0.3">
      <c r="A608" s="4" t="s">
        <v>613</v>
      </c>
      <c r="B608" s="2" t="s">
        <v>1311</v>
      </c>
      <c r="C608" s="2" t="s">
        <v>1011</v>
      </c>
      <c r="D608" s="2">
        <v>5</v>
      </c>
      <c r="E608" s="30">
        <v>4.1500000000000004</v>
      </c>
      <c r="F608" s="2" t="s">
        <v>1015</v>
      </c>
      <c r="G608" s="3">
        <v>45898</v>
      </c>
      <c r="H608" s="34">
        <v>20.75</v>
      </c>
    </row>
    <row r="609" spans="1:8" x14ac:dyDescent="0.3">
      <c r="A609" s="4" t="s">
        <v>614</v>
      </c>
      <c r="B609" s="2" t="s">
        <v>1947</v>
      </c>
      <c r="C609" s="2" t="s">
        <v>1012</v>
      </c>
      <c r="D609" s="2">
        <v>1</v>
      </c>
      <c r="E609" s="30">
        <v>4.8899999999999997</v>
      </c>
      <c r="F609" s="2" t="s">
        <v>1016</v>
      </c>
      <c r="G609" s="3">
        <v>45899</v>
      </c>
      <c r="H609" s="34">
        <v>4.8899999999999997</v>
      </c>
    </row>
    <row r="610" spans="1:8" x14ac:dyDescent="0.3">
      <c r="A610" s="4" t="s">
        <v>615</v>
      </c>
      <c r="B610" s="2" t="s">
        <v>1236</v>
      </c>
      <c r="C610" s="2" t="s">
        <v>1007</v>
      </c>
      <c r="D610" s="2">
        <v>1</v>
      </c>
      <c r="E610" s="30">
        <v>3.59</v>
      </c>
      <c r="F610" s="2" t="s">
        <v>1015</v>
      </c>
      <c r="G610" s="3">
        <v>45900</v>
      </c>
      <c r="H610" s="34">
        <v>3.59</v>
      </c>
    </row>
    <row r="611" spans="1:8" x14ac:dyDescent="0.3">
      <c r="A611" s="4" t="s">
        <v>616</v>
      </c>
      <c r="B611" s="2" t="s">
        <v>1939</v>
      </c>
      <c r="C611" s="2" t="s">
        <v>1008</v>
      </c>
      <c r="D611" s="2">
        <v>2</v>
      </c>
      <c r="E611" s="30">
        <v>3.63</v>
      </c>
      <c r="F611" s="2" t="s">
        <v>1013</v>
      </c>
      <c r="G611" s="3">
        <v>45901</v>
      </c>
      <c r="H611" s="34">
        <v>7.26</v>
      </c>
    </row>
    <row r="612" spans="1:8" x14ac:dyDescent="0.3">
      <c r="A612" s="4" t="s">
        <v>617</v>
      </c>
      <c r="B612" s="2" t="s">
        <v>1216</v>
      </c>
      <c r="C612" s="2" t="s">
        <v>1008</v>
      </c>
      <c r="D612" s="2">
        <v>5</v>
      </c>
      <c r="E612" s="30">
        <v>4.7</v>
      </c>
      <c r="F612" s="2" t="s">
        <v>1015</v>
      </c>
      <c r="G612" s="3">
        <v>45902</v>
      </c>
      <c r="H612" s="34">
        <v>23.5</v>
      </c>
    </row>
    <row r="613" spans="1:8" x14ac:dyDescent="0.3">
      <c r="A613" s="4" t="s">
        <v>618</v>
      </c>
      <c r="B613" s="2" t="s">
        <v>1868</v>
      </c>
      <c r="C613" s="2" t="s">
        <v>1011</v>
      </c>
      <c r="D613" s="2">
        <v>4</v>
      </c>
      <c r="E613" s="30">
        <v>2.65</v>
      </c>
      <c r="F613" s="2" t="s">
        <v>1014</v>
      </c>
      <c r="G613" s="3">
        <v>45903</v>
      </c>
      <c r="H613" s="34">
        <v>10.6</v>
      </c>
    </row>
    <row r="614" spans="1:8" x14ac:dyDescent="0.3">
      <c r="A614" s="4" t="s">
        <v>619</v>
      </c>
      <c r="B614" s="2" t="s">
        <v>1682</v>
      </c>
      <c r="C614" s="2" t="s">
        <v>1007</v>
      </c>
      <c r="D614" s="2">
        <v>4</v>
      </c>
      <c r="E614" s="30">
        <v>5.78</v>
      </c>
      <c r="F614" s="2" t="s">
        <v>1014</v>
      </c>
      <c r="G614" s="3">
        <v>45904</v>
      </c>
      <c r="H614" s="34">
        <v>23.12</v>
      </c>
    </row>
    <row r="615" spans="1:8" x14ac:dyDescent="0.3">
      <c r="A615" s="4" t="s">
        <v>620</v>
      </c>
      <c r="B615" s="2" t="s">
        <v>1446</v>
      </c>
      <c r="C615" s="2" t="s">
        <v>1010</v>
      </c>
      <c r="D615" s="2">
        <v>2</v>
      </c>
      <c r="E615" s="30">
        <v>4.32</v>
      </c>
      <c r="F615" s="2" t="s">
        <v>1016</v>
      </c>
      <c r="G615" s="3">
        <v>45905</v>
      </c>
      <c r="H615" s="34">
        <v>8.64</v>
      </c>
    </row>
    <row r="616" spans="1:8" x14ac:dyDescent="0.3">
      <c r="A616" s="4" t="s">
        <v>621</v>
      </c>
      <c r="B616" s="2" t="s">
        <v>1151</v>
      </c>
      <c r="C616" s="2" t="s">
        <v>1007</v>
      </c>
      <c r="D616" s="2">
        <v>1</v>
      </c>
      <c r="E616" s="30">
        <v>3.39</v>
      </c>
      <c r="F616" s="2" t="s">
        <v>1013</v>
      </c>
      <c r="G616" s="3">
        <v>45906</v>
      </c>
      <c r="H616" s="34">
        <v>3.39</v>
      </c>
    </row>
    <row r="617" spans="1:8" x14ac:dyDescent="0.3">
      <c r="A617" s="4" t="s">
        <v>622</v>
      </c>
      <c r="B617" s="2" t="s">
        <v>1881</v>
      </c>
      <c r="C617" s="2" t="s">
        <v>1010</v>
      </c>
      <c r="D617" s="2">
        <v>4</v>
      </c>
      <c r="E617" s="30">
        <v>4.7300000000000004</v>
      </c>
      <c r="F617" s="2" t="s">
        <v>1016</v>
      </c>
      <c r="G617" s="3">
        <v>45907</v>
      </c>
      <c r="H617" s="34">
        <v>18.920000000000002</v>
      </c>
    </row>
    <row r="618" spans="1:8" x14ac:dyDescent="0.3">
      <c r="A618" s="4" t="s">
        <v>623</v>
      </c>
      <c r="B618" s="2" t="s">
        <v>1875</v>
      </c>
      <c r="C618" s="2" t="s">
        <v>1009</v>
      </c>
      <c r="D618" s="2">
        <v>3</v>
      </c>
      <c r="E618" s="30">
        <v>3.2</v>
      </c>
      <c r="F618" s="2" t="s">
        <v>1014</v>
      </c>
      <c r="G618" s="3">
        <v>45908</v>
      </c>
      <c r="H618" s="34">
        <v>9.6000000000000014</v>
      </c>
    </row>
    <row r="619" spans="1:8" x14ac:dyDescent="0.3">
      <c r="A619" s="4" t="s">
        <v>624</v>
      </c>
      <c r="B619" s="2" t="s">
        <v>1794</v>
      </c>
      <c r="C619" s="2" t="s">
        <v>1009</v>
      </c>
      <c r="D619" s="2">
        <v>2</v>
      </c>
      <c r="E619" s="30">
        <v>5.61</v>
      </c>
      <c r="F619" s="2" t="s">
        <v>1016</v>
      </c>
      <c r="G619" s="3">
        <v>45909</v>
      </c>
      <c r="H619" s="34">
        <v>11.22</v>
      </c>
    </row>
    <row r="620" spans="1:8" x14ac:dyDescent="0.3">
      <c r="A620" s="4" t="s">
        <v>625</v>
      </c>
      <c r="B620" s="2" t="s">
        <v>1698</v>
      </c>
      <c r="C620" s="2" t="s">
        <v>1009</v>
      </c>
      <c r="D620" s="2">
        <v>3</v>
      </c>
      <c r="E620" s="30">
        <v>5.52</v>
      </c>
      <c r="F620" s="2" t="s">
        <v>1014</v>
      </c>
      <c r="G620" s="3">
        <v>45910</v>
      </c>
      <c r="H620" s="34">
        <v>16.559999999999999</v>
      </c>
    </row>
    <row r="621" spans="1:8" x14ac:dyDescent="0.3">
      <c r="A621" s="4" t="s">
        <v>626</v>
      </c>
      <c r="B621" s="2" t="s">
        <v>1428</v>
      </c>
      <c r="C621" s="2" t="s">
        <v>1007</v>
      </c>
      <c r="D621" s="2">
        <v>3</v>
      </c>
      <c r="E621" s="30">
        <v>3.26</v>
      </c>
      <c r="F621" s="2" t="s">
        <v>1014</v>
      </c>
      <c r="G621" s="3">
        <v>45911</v>
      </c>
      <c r="H621" s="34">
        <v>9.7799999999999994</v>
      </c>
    </row>
    <row r="622" spans="1:8" x14ac:dyDescent="0.3">
      <c r="A622" s="4" t="s">
        <v>627</v>
      </c>
      <c r="B622" s="2" t="s">
        <v>1495</v>
      </c>
      <c r="C622" s="2" t="s">
        <v>1011</v>
      </c>
      <c r="D622" s="2">
        <v>1</v>
      </c>
      <c r="E622" s="30">
        <v>2.9</v>
      </c>
      <c r="F622" s="2" t="s">
        <v>1015</v>
      </c>
      <c r="G622" s="3">
        <v>45912</v>
      </c>
      <c r="H622" s="34">
        <v>2.9</v>
      </c>
    </row>
    <row r="623" spans="1:8" x14ac:dyDescent="0.3">
      <c r="A623" s="4" t="s">
        <v>628</v>
      </c>
      <c r="B623" s="2" t="s">
        <v>1140</v>
      </c>
      <c r="C623" s="2" t="s">
        <v>1010</v>
      </c>
      <c r="D623" s="2">
        <v>5</v>
      </c>
      <c r="E623" s="30">
        <v>4.72</v>
      </c>
      <c r="F623" s="2" t="s">
        <v>1013</v>
      </c>
      <c r="G623" s="3">
        <v>45913</v>
      </c>
      <c r="H623" s="34">
        <v>23.6</v>
      </c>
    </row>
    <row r="624" spans="1:8" x14ac:dyDescent="0.3">
      <c r="A624" s="4" t="s">
        <v>629</v>
      </c>
      <c r="B624" s="2" t="s">
        <v>1583</v>
      </c>
      <c r="C624" s="2" t="s">
        <v>1007</v>
      </c>
      <c r="D624" s="2">
        <v>2</v>
      </c>
      <c r="E624" s="30">
        <v>3.64</v>
      </c>
      <c r="F624" s="2" t="s">
        <v>1014</v>
      </c>
      <c r="G624" s="3">
        <v>45914</v>
      </c>
      <c r="H624" s="34">
        <v>7.28</v>
      </c>
    </row>
    <row r="625" spans="1:8" x14ac:dyDescent="0.3">
      <c r="A625" s="4" t="s">
        <v>630</v>
      </c>
      <c r="B625" s="2" t="s">
        <v>1845</v>
      </c>
      <c r="C625" s="2" t="s">
        <v>1009</v>
      </c>
      <c r="D625" s="2">
        <v>5</v>
      </c>
      <c r="E625" s="30">
        <v>3.09</v>
      </c>
      <c r="F625" s="2" t="s">
        <v>1013</v>
      </c>
      <c r="G625" s="3">
        <v>45915</v>
      </c>
      <c r="H625" s="34">
        <v>15.45</v>
      </c>
    </row>
    <row r="626" spans="1:8" x14ac:dyDescent="0.3">
      <c r="A626" s="4" t="s">
        <v>631</v>
      </c>
      <c r="B626" s="2" t="s">
        <v>1509</v>
      </c>
      <c r="C626" s="2" t="s">
        <v>1008</v>
      </c>
      <c r="D626" s="2">
        <v>4</v>
      </c>
      <c r="E626" s="30">
        <v>3.47</v>
      </c>
      <c r="F626" s="2" t="s">
        <v>1016</v>
      </c>
      <c r="G626" s="3">
        <v>45916</v>
      </c>
      <c r="H626" s="34">
        <v>13.88</v>
      </c>
    </row>
    <row r="627" spans="1:8" x14ac:dyDescent="0.3">
      <c r="A627" s="4" t="s">
        <v>632</v>
      </c>
      <c r="B627" s="2" t="s">
        <v>1716</v>
      </c>
      <c r="C627" s="2" t="s">
        <v>1009</v>
      </c>
      <c r="D627" s="2">
        <v>4</v>
      </c>
      <c r="E627" s="30">
        <v>2.92</v>
      </c>
      <c r="F627" s="2" t="s">
        <v>1016</v>
      </c>
      <c r="G627" s="3">
        <v>45917</v>
      </c>
      <c r="H627" s="34">
        <v>11.68</v>
      </c>
    </row>
    <row r="628" spans="1:8" x14ac:dyDescent="0.3">
      <c r="A628" s="4" t="s">
        <v>633</v>
      </c>
      <c r="B628" s="2" t="s">
        <v>1964</v>
      </c>
      <c r="C628" s="2" t="s">
        <v>1011</v>
      </c>
      <c r="D628" s="2">
        <v>2</v>
      </c>
      <c r="E628" s="30">
        <v>5.26</v>
      </c>
      <c r="F628" s="2" t="s">
        <v>1014</v>
      </c>
      <c r="G628" s="3">
        <v>45918</v>
      </c>
      <c r="H628" s="34">
        <v>10.52</v>
      </c>
    </row>
    <row r="629" spans="1:8" x14ac:dyDescent="0.3">
      <c r="A629" s="4" t="s">
        <v>634</v>
      </c>
      <c r="B629" s="2" t="s">
        <v>1897</v>
      </c>
      <c r="C629" s="2" t="s">
        <v>1009</v>
      </c>
      <c r="D629" s="2">
        <v>1</v>
      </c>
      <c r="E629" s="30">
        <v>2.5299999999999998</v>
      </c>
      <c r="F629" s="2" t="s">
        <v>1013</v>
      </c>
      <c r="G629" s="3">
        <v>45919</v>
      </c>
      <c r="H629" s="34">
        <v>2.5299999999999998</v>
      </c>
    </row>
    <row r="630" spans="1:8" x14ac:dyDescent="0.3">
      <c r="A630" s="4" t="s">
        <v>635</v>
      </c>
      <c r="B630" s="2" t="s">
        <v>1457</v>
      </c>
      <c r="C630" s="2" t="s">
        <v>1012</v>
      </c>
      <c r="D630" s="2">
        <v>4</v>
      </c>
      <c r="E630" s="30">
        <v>2.65</v>
      </c>
      <c r="F630" s="2" t="s">
        <v>1014</v>
      </c>
      <c r="G630" s="3">
        <v>45920</v>
      </c>
      <c r="H630" s="34">
        <v>10.6</v>
      </c>
    </row>
    <row r="631" spans="1:8" x14ac:dyDescent="0.3">
      <c r="A631" s="4" t="s">
        <v>636</v>
      </c>
      <c r="B631" s="2" t="s">
        <v>1279</v>
      </c>
      <c r="C631" s="2" t="s">
        <v>1011</v>
      </c>
      <c r="D631" s="2">
        <v>4</v>
      </c>
      <c r="E631" s="30">
        <v>5.24</v>
      </c>
      <c r="F631" s="2" t="s">
        <v>1014</v>
      </c>
      <c r="G631" s="3">
        <v>45921</v>
      </c>
      <c r="H631" s="34">
        <v>20.96</v>
      </c>
    </row>
    <row r="632" spans="1:8" x14ac:dyDescent="0.3">
      <c r="A632" s="4" t="s">
        <v>637</v>
      </c>
      <c r="B632" s="2" t="s">
        <v>1656</v>
      </c>
      <c r="C632" s="2" t="s">
        <v>1008</v>
      </c>
      <c r="D632" s="2">
        <v>5</v>
      </c>
      <c r="E632" s="30">
        <v>4.16</v>
      </c>
      <c r="F632" s="2" t="s">
        <v>1015</v>
      </c>
      <c r="G632" s="3">
        <v>45922</v>
      </c>
      <c r="H632" s="34">
        <v>20.8</v>
      </c>
    </row>
    <row r="633" spans="1:8" x14ac:dyDescent="0.3">
      <c r="A633" s="4" t="s">
        <v>638</v>
      </c>
      <c r="B633" s="2" t="s">
        <v>1627</v>
      </c>
      <c r="C633" s="2" t="s">
        <v>1010</v>
      </c>
      <c r="D633" s="2">
        <v>4</v>
      </c>
      <c r="E633" s="30">
        <v>4.59</v>
      </c>
      <c r="F633" s="2" t="s">
        <v>1016</v>
      </c>
      <c r="G633" s="3">
        <v>45923</v>
      </c>
      <c r="H633" s="34">
        <v>18.36</v>
      </c>
    </row>
    <row r="634" spans="1:8" x14ac:dyDescent="0.3">
      <c r="A634" s="4" t="s">
        <v>639</v>
      </c>
      <c r="B634" s="2" t="s">
        <v>1357</v>
      </c>
      <c r="C634" s="2" t="s">
        <v>1009</v>
      </c>
      <c r="D634" s="2">
        <v>1</v>
      </c>
      <c r="E634" s="30">
        <v>3.8</v>
      </c>
      <c r="F634" s="2" t="s">
        <v>1013</v>
      </c>
      <c r="G634" s="3">
        <v>45924</v>
      </c>
      <c r="H634" s="34">
        <v>3.8</v>
      </c>
    </row>
    <row r="635" spans="1:8" x14ac:dyDescent="0.3">
      <c r="A635" s="4" t="s">
        <v>640</v>
      </c>
      <c r="B635" s="2" t="s">
        <v>1891</v>
      </c>
      <c r="C635" s="2" t="s">
        <v>1011</v>
      </c>
      <c r="D635" s="2">
        <v>4</v>
      </c>
      <c r="E635" s="30">
        <v>2.81</v>
      </c>
      <c r="F635" s="2" t="s">
        <v>1016</v>
      </c>
      <c r="G635" s="3">
        <v>45925</v>
      </c>
      <c r="H635" s="34">
        <v>11.24</v>
      </c>
    </row>
    <row r="636" spans="1:8" x14ac:dyDescent="0.3">
      <c r="A636" s="4" t="s">
        <v>641</v>
      </c>
      <c r="B636" s="2" t="s">
        <v>1803</v>
      </c>
      <c r="C636" s="2" t="s">
        <v>1010</v>
      </c>
      <c r="D636" s="2">
        <v>4</v>
      </c>
      <c r="E636" s="30">
        <v>3.05</v>
      </c>
      <c r="F636" s="2" t="s">
        <v>1015</v>
      </c>
      <c r="G636" s="3">
        <v>45926</v>
      </c>
      <c r="H636" s="34">
        <v>12.2</v>
      </c>
    </row>
    <row r="637" spans="1:8" x14ac:dyDescent="0.3">
      <c r="A637" s="4" t="s">
        <v>642</v>
      </c>
      <c r="B637" s="2" t="s">
        <v>1728</v>
      </c>
      <c r="C637" s="2" t="s">
        <v>1008</v>
      </c>
      <c r="D637" s="2">
        <v>3</v>
      </c>
      <c r="E637" s="30">
        <v>2.82</v>
      </c>
      <c r="F637" s="2" t="s">
        <v>1016</v>
      </c>
      <c r="G637" s="3">
        <v>45927</v>
      </c>
      <c r="H637" s="34">
        <v>8.4599999999999991</v>
      </c>
    </row>
    <row r="638" spans="1:8" x14ac:dyDescent="0.3">
      <c r="A638" s="4" t="s">
        <v>643</v>
      </c>
      <c r="B638" s="2" t="s">
        <v>2003</v>
      </c>
      <c r="C638" s="2" t="s">
        <v>1012</v>
      </c>
      <c r="D638" s="2">
        <v>1</v>
      </c>
      <c r="E638" s="30">
        <v>4.67</v>
      </c>
      <c r="F638" s="2" t="s">
        <v>1015</v>
      </c>
      <c r="G638" s="3">
        <v>45928</v>
      </c>
      <c r="H638" s="34">
        <v>4.67</v>
      </c>
    </row>
    <row r="639" spans="1:8" x14ac:dyDescent="0.3">
      <c r="A639" s="4" t="s">
        <v>644</v>
      </c>
      <c r="B639" s="2" t="s">
        <v>1789</v>
      </c>
      <c r="C639" s="2" t="s">
        <v>1011</v>
      </c>
      <c r="D639" s="2">
        <v>4</v>
      </c>
      <c r="E639" s="30">
        <v>5.76</v>
      </c>
      <c r="F639" s="2" t="s">
        <v>1016</v>
      </c>
      <c r="G639" s="3">
        <v>45929</v>
      </c>
      <c r="H639" s="34">
        <v>23.04</v>
      </c>
    </row>
    <row r="640" spans="1:8" x14ac:dyDescent="0.3">
      <c r="A640" s="4" t="s">
        <v>645</v>
      </c>
      <c r="B640" s="2" t="s">
        <v>1325</v>
      </c>
      <c r="C640" s="2" t="s">
        <v>1008</v>
      </c>
      <c r="D640" s="2">
        <v>1</v>
      </c>
      <c r="E640" s="30">
        <v>5.99</v>
      </c>
      <c r="F640" s="2" t="s">
        <v>1013</v>
      </c>
      <c r="G640" s="3">
        <v>45930</v>
      </c>
      <c r="H640" s="34">
        <v>5.99</v>
      </c>
    </row>
    <row r="641" spans="1:8" x14ac:dyDescent="0.3">
      <c r="A641" s="4" t="s">
        <v>646</v>
      </c>
      <c r="B641" s="2" t="s">
        <v>1064</v>
      </c>
      <c r="C641" s="2" t="s">
        <v>1008</v>
      </c>
      <c r="D641" s="2">
        <v>1</v>
      </c>
      <c r="E641" s="30">
        <v>4.6900000000000004</v>
      </c>
      <c r="F641" s="2" t="s">
        <v>1015</v>
      </c>
      <c r="G641" s="3">
        <v>45931</v>
      </c>
      <c r="H641" s="34">
        <v>4.6900000000000004</v>
      </c>
    </row>
    <row r="642" spans="1:8" x14ac:dyDescent="0.3">
      <c r="A642" s="4" t="s">
        <v>647</v>
      </c>
      <c r="B642" s="2" t="s">
        <v>1886</v>
      </c>
      <c r="C642" s="2" t="s">
        <v>1007</v>
      </c>
      <c r="D642" s="2">
        <v>4</v>
      </c>
      <c r="E642" s="30">
        <v>2.71</v>
      </c>
      <c r="F642" s="2" t="s">
        <v>1016</v>
      </c>
      <c r="G642" s="3">
        <v>45932</v>
      </c>
      <c r="H642" s="34">
        <v>10.84</v>
      </c>
    </row>
    <row r="643" spans="1:8" x14ac:dyDescent="0.3">
      <c r="A643" s="4" t="s">
        <v>648</v>
      </c>
      <c r="B643" s="2" t="s">
        <v>1318</v>
      </c>
      <c r="C643" s="2" t="s">
        <v>1010</v>
      </c>
      <c r="D643" s="2">
        <v>4</v>
      </c>
      <c r="E643" s="30">
        <v>4.76</v>
      </c>
      <c r="F643" s="2" t="s">
        <v>1015</v>
      </c>
      <c r="G643" s="3">
        <v>45933</v>
      </c>
      <c r="H643" s="34">
        <v>19.04</v>
      </c>
    </row>
    <row r="644" spans="1:8" x14ac:dyDescent="0.3">
      <c r="A644" s="4" t="s">
        <v>649</v>
      </c>
      <c r="B644" s="2" t="s">
        <v>1872</v>
      </c>
      <c r="C644" s="2" t="s">
        <v>1007</v>
      </c>
      <c r="D644" s="2">
        <v>1</v>
      </c>
      <c r="E644" s="30">
        <v>4.95</v>
      </c>
      <c r="F644" s="2" t="s">
        <v>1013</v>
      </c>
      <c r="G644" s="3">
        <v>45934</v>
      </c>
      <c r="H644" s="34">
        <v>4.95</v>
      </c>
    </row>
    <row r="645" spans="1:8" x14ac:dyDescent="0.3">
      <c r="A645" s="4" t="s">
        <v>650</v>
      </c>
      <c r="B645" s="2" t="s">
        <v>1375</v>
      </c>
      <c r="C645" s="2" t="s">
        <v>1008</v>
      </c>
      <c r="D645" s="2">
        <v>5</v>
      </c>
      <c r="E645" s="30">
        <v>5.27</v>
      </c>
      <c r="F645" s="2" t="s">
        <v>1016</v>
      </c>
      <c r="G645" s="3">
        <v>45935</v>
      </c>
      <c r="H645" s="34">
        <v>26.35</v>
      </c>
    </row>
    <row r="646" spans="1:8" x14ac:dyDescent="0.3">
      <c r="A646" s="4" t="s">
        <v>651</v>
      </c>
      <c r="B646" s="2" t="s">
        <v>1964</v>
      </c>
      <c r="C646" s="2" t="s">
        <v>1011</v>
      </c>
      <c r="D646" s="2">
        <v>5</v>
      </c>
      <c r="E646" s="30">
        <v>2.94</v>
      </c>
      <c r="F646" s="2" t="s">
        <v>1014</v>
      </c>
      <c r="G646" s="3">
        <v>45936</v>
      </c>
      <c r="H646" s="34">
        <v>14.7</v>
      </c>
    </row>
    <row r="647" spans="1:8" x14ac:dyDescent="0.3">
      <c r="A647" s="4" t="s">
        <v>652</v>
      </c>
      <c r="B647" s="2" t="s">
        <v>1780</v>
      </c>
      <c r="C647" s="2" t="s">
        <v>1009</v>
      </c>
      <c r="D647" s="2">
        <v>1</v>
      </c>
      <c r="E647" s="30">
        <v>3.31</v>
      </c>
      <c r="F647" s="2" t="s">
        <v>1013</v>
      </c>
      <c r="G647" s="3">
        <v>45937</v>
      </c>
      <c r="H647" s="34">
        <v>3.31</v>
      </c>
    </row>
    <row r="648" spans="1:8" x14ac:dyDescent="0.3">
      <c r="A648" s="4" t="s">
        <v>653</v>
      </c>
      <c r="B648" s="2" t="s">
        <v>1383</v>
      </c>
      <c r="C648" s="2" t="s">
        <v>1012</v>
      </c>
      <c r="D648" s="2">
        <v>1</v>
      </c>
      <c r="E648" s="30">
        <v>5.94</v>
      </c>
      <c r="F648" s="2" t="s">
        <v>1013</v>
      </c>
      <c r="G648" s="3">
        <v>45938</v>
      </c>
      <c r="H648" s="34">
        <v>5.94</v>
      </c>
    </row>
    <row r="649" spans="1:8" x14ac:dyDescent="0.3">
      <c r="A649" s="4" t="s">
        <v>654</v>
      </c>
      <c r="B649" s="2" t="s">
        <v>1968</v>
      </c>
      <c r="C649" s="2" t="s">
        <v>1012</v>
      </c>
      <c r="D649" s="2">
        <v>5</v>
      </c>
      <c r="E649" s="30">
        <v>5.26</v>
      </c>
      <c r="F649" s="2" t="s">
        <v>1013</v>
      </c>
      <c r="G649" s="3">
        <v>45939</v>
      </c>
      <c r="H649" s="34">
        <v>26.3</v>
      </c>
    </row>
    <row r="650" spans="1:8" x14ac:dyDescent="0.3">
      <c r="A650" s="4" t="s">
        <v>655</v>
      </c>
      <c r="B650" s="2" t="s">
        <v>1923</v>
      </c>
      <c r="C650" s="2" t="s">
        <v>1007</v>
      </c>
      <c r="D650" s="2">
        <v>5</v>
      </c>
      <c r="E650" s="30">
        <v>5.15</v>
      </c>
      <c r="F650" s="2" t="s">
        <v>1013</v>
      </c>
      <c r="G650" s="3">
        <v>45940</v>
      </c>
      <c r="H650" s="34">
        <v>25.75</v>
      </c>
    </row>
    <row r="651" spans="1:8" x14ac:dyDescent="0.3">
      <c r="A651" s="4" t="s">
        <v>656</v>
      </c>
      <c r="B651" s="2" t="s">
        <v>1971</v>
      </c>
      <c r="C651" s="2" t="s">
        <v>1009</v>
      </c>
      <c r="D651" s="2">
        <v>3</v>
      </c>
      <c r="E651" s="30">
        <v>5.32</v>
      </c>
      <c r="F651" s="2" t="s">
        <v>1014</v>
      </c>
      <c r="G651" s="3">
        <v>45941</v>
      </c>
      <c r="H651" s="34">
        <v>15.96</v>
      </c>
    </row>
    <row r="652" spans="1:8" x14ac:dyDescent="0.3">
      <c r="A652" s="4" t="s">
        <v>657</v>
      </c>
      <c r="B652" s="2" t="s">
        <v>1784</v>
      </c>
      <c r="C652" s="2" t="s">
        <v>1007</v>
      </c>
      <c r="D652" s="2">
        <v>5</v>
      </c>
      <c r="E652" s="30">
        <v>4.04</v>
      </c>
      <c r="F652" s="2" t="s">
        <v>1016</v>
      </c>
      <c r="G652" s="3">
        <v>45942</v>
      </c>
      <c r="H652" s="34">
        <v>20.2</v>
      </c>
    </row>
    <row r="653" spans="1:8" x14ac:dyDescent="0.3">
      <c r="A653" s="4" t="s">
        <v>658</v>
      </c>
      <c r="B653" s="2" t="s">
        <v>1810</v>
      </c>
      <c r="C653" s="2" t="s">
        <v>1012</v>
      </c>
      <c r="D653" s="2">
        <v>5</v>
      </c>
      <c r="E653" s="30">
        <v>3.18</v>
      </c>
      <c r="F653" s="2" t="s">
        <v>1013</v>
      </c>
      <c r="G653" s="3">
        <v>45943</v>
      </c>
      <c r="H653" s="34">
        <v>15.9</v>
      </c>
    </row>
    <row r="654" spans="1:8" x14ac:dyDescent="0.3">
      <c r="A654" s="4" t="s">
        <v>659</v>
      </c>
      <c r="B654" s="2" t="s">
        <v>1943</v>
      </c>
      <c r="C654" s="2" t="s">
        <v>1010</v>
      </c>
      <c r="D654" s="2">
        <v>2</v>
      </c>
      <c r="E654" s="30">
        <v>4.91</v>
      </c>
      <c r="F654" s="2" t="s">
        <v>1016</v>
      </c>
      <c r="G654" s="3">
        <v>45944</v>
      </c>
      <c r="H654" s="34">
        <v>9.82</v>
      </c>
    </row>
    <row r="655" spans="1:8" x14ac:dyDescent="0.3">
      <c r="A655" s="4" t="s">
        <v>660</v>
      </c>
      <c r="B655" s="2" t="s">
        <v>1130</v>
      </c>
      <c r="C655" s="2" t="s">
        <v>1012</v>
      </c>
      <c r="D655" s="2">
        <v>4</v>
      </c>
      <c r="E655" s="30">
        <v>3.75</v>
      </c>
      <c r="F655" s="2" t="s">
        <v>1015</v>
      </c>
      <c r="G655" s="3">
        <v>45945</v>
      </c>
      <c r="H655" s="34">
        <v>15</v>
      </c>
    </row>
    <row r="656" spans="1:8" x14ac:dyDescent="0.3">
      <c r="A656" s="4" t="s">
        <v>661</v>
      </c>
      <c r="B656" s="2" t="s">
        <v>1758</v>
      </c>
      <c r="C656" s="2" t="s">
        <v>1012</v>
      </c>
      <c r="D656" s="2">
        <v>3</v>
      </c>
      <c r="E656" s="30">
        <v>2.97</v>
      </c>
      <c r="F656" s="2" t="s">
        <v>1013</v>
      </c>
      <c r="G656" s="3">
        <v>45946</v>
      </c>
      <c r="H656" s="34">
        <v>8.91</v>
      </c>
    </row>
    <row r="657" spans="1:8" x14ac:dyDescent="0.3">
      <c r="A657" s="4" t="s">
        <v>662</v>
      </c>
      <c r="B657" s="2" t="s">
        <v>1300</v>
      </c>
      <c r="C657" s="2" t="s">
        <v>1009</v>
      </c>
      <c r="D657" s="2">
        <v>3</v>
      </c>
      <c r="E657" s="30">
        <v>5.65</v>
      </c>
      <c r="F657" s="2" t="s">
        <v>1013</v>
      </c>
      <c r="G657" s="3">
        <v>45947</v>
      </c>
      <c r="H657" s="34">
        <v>16.95</v>
      </c>
    </row>
    <row r="658" spans="1:8" x14ac:dyDescent="0.3">
      <c r="A658" s="4" t="s">
        <v>663</v>
      </c>
      <c r="B658" s="2" t="s">
        <v>1707</v>
      </c>
      <c r="C658" s="2" t="s">
        <v>1007</v>
      </c>
      <c r="D658" s="2">
        <v>1</v>
      </c>
      <c r="E658" s="30">
        <v>4.2</v>
      </c>
      <c r="F658" s="2" t="s">
        <v>1016</v>
      </c>
      <c r="G658" s="3">
        <v>45948</v>
      </c>
      <c r="H658" s="34">
        <v>4.2</v>
      </c>
    </row>
    <row r="659" spans="1:8" x14ac:dyDescent="0.3">
      <c r="A659" s="4" t="s">
        <v>664</v>
      </c>
      <c r="B659" s="2" t="s">
        <v>1730</v>
      </c>
      <c r="C659" s="2" t="s">
        <v>1008</v>
      </c>
      <c r="D659" s="2">
        <v>2</v>
      </c>
      <c r="E659" s="30">
        <v>4.03</v>
      </c>
      <c r="F659" s="2" t="s">
        <v>1014</v>
      </c>
      <c r="G659" s="3">
        <v>45949</v>
      </c>
      <c r="H659" s="34">
        <v>8.06</v>
      </c>
    </row>
    <row r="660" spans="1:8" x14ac:dyDescent="0.3">
      <c r="A660" s="4" t="s">
        <v>665</v>
      </c>
      <c r="B660" s="2" t="s">
        <v>1167</v>
      </c>
      <c r="C660" s="2" t="s">
        <v>1011</v>
      </c>
      <c r="D660" s="2">
        <v>4</v>
      </c>
      <c r="E660" s="30">
        <v>3.53</v>
      </c>
      <c r="F660" s="2" t="s">
        <v>1015</v>
      </c>
      <c r="G660" s="3">
        <v>45950</v>
      </c>
      <c r="H660" s="34">
        <v>14.12</v>
      </c>
    </row>
    <row r="661" spans="1:8" x14ac:dyDescent="0.3">
      <c r="A661" s="4" t="s">
        <v>666</v>
      </c>
      <c r="B661" s="2" t="s">
        <v>1426</v>
      </c>
      <c r="C661" s="2" t="s">
        <v>1008</v>
      </c>
      <c r="D661" s="2">
        <v>3</v>
      </c>
      <c r="E661" s="30">
        <v>4.9400000000000004</v>
      </c>
      <c r="F661" s="2" t="s">
        <v>1014</v>
      </c>
      <c r="G661" s="3">
        <v>45951</v>
      </c>
      <c r="H661" s="34">
        <v>14.82</v>
      </c>
    </row>
    <row r="662" spans="1:8" x14ac:dyDescent="0.3">
      <c r="A662" s="4" t="s">
        <v>667</v>
      </c>
      <c r="B662" s="2" t="s">
        <v>1268</v>
      </c>
      <c r="C662" s="2" t="s">
        <v>1010</v>
      </c>
      <c r="D662" s="2">
        <v>5</v>
      </c>
      <c r="E662" s="30">
        <v>3.16</v>
      </c>
      <c r="F662" s="2" t="s">
        <v>1016</v>
      </c>
      <c r="G662" s="3">
        <v>45952</v>
      </c>
      <c r="H662" s="34">
        <v>15.8</v>
      </c>
    </row>
    <row r="663" spans="1:8" x14ac:dyDescent="0.3">
      <c r="A663" s="4" t="s">
        <v>668</v>
      </c>
      <c r="B663" s="2" t="s">
        <v>2020</v>
      </c>
      <c r="C663" s="2" t="s">
        <v>1010</v>
      </c>
      <c r="D663" s="2">
        <v>5</v>
      </c>
      <c r="E663" s="30">
        <v>3.15</v>
      </c>
      <c r="F663" s="2" t="s">
        <v>1013</v>
      </c>
      <c r="G663" s="3">
        <v>45953</v>
      </c>
      <c r="H663" s="34">
        <v>15.75</v>
      </c>
    </row>
    <row r="664" spans="1:8" x14ac:dyDescent="0.3">
      <c r="A664" s="4" t="s">
        <v>669</v>
      </c>
      <c r="B664" s="2" t="s">
        <v>1579</v>
      </c>
      <c r="C664" s="2" t="s">
        <v>1007</v>
      </c>
      <c r="D664" s="2">
        <v>5</v>
      </c>
      <c r="E664" s="30">
        <v>3.72</v>
      </c>
      <c r="F664" s="2" t="s">
        <v>1016</v>
      </c>
      <c r="G664" s="3">
        <v>45954</v>
      </c>
      <c r="H664" s="34">
        <v>18.600000000000001</v>
      </c>
    </row>
    <row r="665" spans="1:8" x14ac:dyDescent="0.3">
      <c r="A665" s="4" t="s">
        <v>670</v>
      </c>
      <c r="B665" s="2" t="s">
        <v>1688</v>
      </c>
      <c r="C665" s="2" t="s">
        <v>1008</v>
      </c>
      <c r="D665" s="2">
        <v>4</v>
      </c>
      <c r="E665" s="30">
        <v>5.0599999999999996</v>
      </c>
      <c r="F665" s="2" t="s">
        <v>1016</v>
      </c>
      <c r="G665" s="3">
        <v>45955</v>
      </c>
      <c r="H665" s="34">
        <v>20.239999999999998</v>
      </c>
    </row>
    <row r="666" spans="1:8" x14ac:dyDescent="0.3">
      <c r="A666" s="4" t="s">
        <v>671</v>
      </c>
      <c r="B666" s="2" t="s">
        <v>1606</v>
      </c>
      <c r="C666" s="2" t="s">
        <v>1012</v>
      </c>
      <c r="D666" s="2">
        <v>3</v>
      </c>
      <c r="E666" s="30">
        <v>3.46</v>
      </c>
      <c r="F666" s="2" t="s">
        <v>1016</v>
      </c>
      <c r="G666" s="3">
        <v>45956</v>
      </c>
      <c r="H666" s="34">
        <v>10.38</v>
      </c>
    </row>
    <row r="667" spans="1:8" x14ac:dyDescent="0.3">
      <c r="A667" s="4" t="s">
        <v>672</v>
      </c>
      <c r="B667" s="2" t="s">
        <v>1523</v>
      </c>
      <c r="C667" s="2" t="s">
        <v>1009</v>
      </c>
      <c r="D667" s="2">
        <v>4</v>
      </c>
      <c r="E667" s="30">
        <v>5.41</v>
      </c>
      <c r="F667" s="2" t="s">
        <v>1016</v>
      </c>
      <c r="G667" s="3">
        <v>45957</v>
      </c>
      <c r="H667" s="34">
        <v>21.64</v>
      </c>
    </row>
    <row r="668" spans="1:8" x14ac:dyDescent="0.3">
      <c r="A668" s="4" t="s">
        <v>673</v>
      </c>
      <c r="B668" s="2" t="s">
        <v>1137</v>
      </c>
      <c r="C668" s="2" t="s">
        <v>1007</v>
      </c>
      <c r="D668" s="2">
        <v>1</v>
      </c>
      <c r="E668" s="30">
        <v>5.7</v>
      </c>
      <c r="F668" s="2" t="s">
        <v>1013</v>
      </c>
      <c r="G668" s="3">
        <v>45958</v>
      </c>
      <c r="H668" s="34">
        <v>5.7</v>
      </c>
    </row>
    <row r="669" spans="1:8" x14ac:dyDescent="0.3">
      <c r="A669" s="4" t="s">
        <v>674</v>
      </c>
      <c r="B669" s="2" t="s">
        <v>1424</v>
      </c>
      <c r="C669" s="2" t="s">
        <v>1007</v>
      </c>
      <c r="D669" s="2">
        <v>1</v>
      </c>
      <c r="E669" s="30">
        <v>4.4400000000000004</v>
      </c>
      <c r="F669" s="2" t="s">
        <v>1015</v>
      </c>
      <c r="G669" s="3">
        <v>45959</v>
      </c>
      <c r="H669" s="34">
        <v>4.4400000000000004</v>
      </c>
    </row>
    <row r="670" spans="1:8" x14ac:dyDescent="0.3">
      <c r="A670" s="4" t="s">
        <v>675</v>
      </c>
      <c r="B670" s="2" t="s">
        <v>1653</v>
      </c>
      <c r="C670" s="2" t="s">
        <v>1008</v>
      </c>
      <c r="D670" s="2">
        <v>2</v>
      </c>
      <c r="E670" s="30">
        <v>2.74</v>
      </c>
      <c r="F670" s="2" t="s">
        <v>1013</v>
      </c>
      <c r="G670" s="3">
        <v>45960</v>
      </c>
      <c r="H670" s="34">
        <v>5.48</v>
      </c>
    </row>
    <row r="671" spans="1:8" x14ac:dyDescent="0.3">
      <c r="A671" s="4" t="s">
        <v>676</v>
      </c>
      <c r="B671" s="2" t="s">
        <v>1382</v>
      </c>
      <c r="C671" s="2" t="s">
        <v>1011</v>
      </c>
      <c r="D671" s="2">
        <v>1</v>
      </c>
      <c r="E671" s="30">
        <v>3.04</v>
      </c>
      <c r="F671" s="2" t="s">
        <v>1016</v>
      </c>
      <c r="G671" s="3">
        <v>45961</v>
      </c>
      <c r="H671" s="34">
        <v>3.04</v>
      </c>
    </row>
    <row r="672" spans="1:8" x14ac:dyDescent="0.3">
      <c r="A672" s="4" t="s">
        <v>677</v>
      </c>
      <c r="B672" s="2" t="s">
        <v>1451</v>
      </c>
      <c r="C672" s="2" t="s">
        <v>1010</v>
      </c>
      <c r="D672" s="2">
        <v>3</v>
      </c>
      <c r="E672" s="30">
        <v>3.53</v>
      </c>
      <c r="F672" s="2" t="s">
        <v>1016</v>
      </c>
      <c r="G672" s="3">
        <v>45962</v>
      </c>
      <c r="H672" s="34">
        <v>10.59</v>
      </c>
    </row>
    <row r="673" spans="1:8" x14ac:dyDescent="0.3">
      <c r="A673" s="4" t="s">
        <v>678</v>
      </c>
      <c r="B673" s="2" t="s">
        <v>1975</v>
      </c>
      <c r="C673" s="2" t="s">
        <v>1012</v>
      </c>
      <c r="D673" s="2">
        <v>3</v>
      </c>
      <c r="E673" s="30">
        <v>3.42</v>
      </c>
      <c r="F673" s="2" t="s">
        <v>1013</v>
      </c>
      <c r="G673" s="3">
        <v>45963</v>
      </c>
      <c r="H673" s="34">
        <v>10.26</v>
      </c>
    </row>
    <row r="674" spans="1:8" x14ac:dyDescent="0.3">
      <c r="A674" s="4" t="s">
        <v>679</v>
      </c>
      <c r="B674" s="2" t="s">
        <v>1239</v>
      </c>
      <c r="C674" s="2" t="s">
        <v>1009</v>
      </c>
      <c r="D674" s="2">
        <v>3</v>
      </c>
      <c r="E674" s="30">
        <v>3.78</v>
      </c>
      <c r="F674" s="2" t="s">
        <v>1014</v>
      </c>
      <c r="G674" s="3">
        <v>45964</v>
      </c>
      <c r="H674" s="34">
        <v>11.34</v>
      </c>
    </row>
    <row r="675" spans="1:8" x14ac:dyDescent="0.3">
      <c r="A675" s="4" t="s">
        <v>680</v>
      </c>
      <c r="B675" s="2" t="s">
        <v>1422</v>
      </c>
      <c r="C675" s="2" t="s">
        <v>1010</v>
      </c>
      <c r="D675" s="2">
        <v>5</v>
      </c>
      <c r="E675" s="30">
        <v>2.5</v>
      </c>
      <c r="F675" s="2" t="s">
        <v>1014</v>
      </c>
      <c r="G675" s="3">
        <v>45965</v>
      </c>
      <c r="H675" s="34">
        <v>12.5</v>
      </c>
    </row>
    <row r="676" spans="1:8" x14ac:dyDescent="0.3">
      <c r="A676" s="4" t="s">
        <v>681</v>
      </c>
      <c r="B676" s="2" t="s">
        <v>2015</v>
      </c>
      <c r="C676" s="2" t="s">
        <v>1012</v>
      </c>
      <c r="D676" s="2">
        <v>5</v>
      </c>
      <c r="E676" s="30">
        <v>4.7300000000000004</v>
      </c>
      <c r="F676" s="2" t="s">
        <v>1014</v>
      </c>
      <c r="G676" s="3">
        <v>45966</v>
      </c>
      <c r="H676" s="34">
        <v>23.65</v>
      </c>
    </row>
    <row r="677" spans="1:8" x14ac:dyDescent="0.3">
      <c r="A677" s="4" t="s">
        <v>682</v>
      </c>
      <c r="B677" s="2" t="s">
        <v>1459</v>
      </c>
      <c r="C677" s="2" t="s">
        <v>1007</v>
      </c>
      <c r="D677" s="2">
        <v>3</v>
      </c>
      <c r="E677" s="30">
        <v>3.83</v>
      </c>
      <c r="F677" s="2" t="s">
        <v>1016</v>
      </c>
      <c r="G677" s="3">
        <v>45967</v>
      </c>
      <c r="H677" s="34">
        <v>11.49</v>
      </c>
    </row>
    <row r="678" spans="1:8" x14ac:dyDescent="0.3">
      <c r="A678" s="4" t="s">
        <v>683</v>
      </c>
      <c r="B678" s="2" t="s">
        <v>1568</v>
      </c>
      <c r="C678" s="2" t="s">
        <v>1011</v>
      </c>
      <c r="D678" s="2">
        <v>1</v>
      </c>
      <c r="E678" s="30">
        <v>3.15</v>
      </c>
      <c r="F678" s="2" t="s">
        <v>1013</v>
      </c>
      <c r="G678" s="3">
        <v>45968</v>
      </c>
      <c r="H678" s="34">
        <v>3.15</v>
      </c>
    </row>
    <row r="679" spans="1:8" x14ac:dyDescent="0.3">
      <c r="A679" s="4" t="s">
        <v>684</v>
      </c>
      <c r="B679" s="2" t="s">
        <v>1467</v>
      </c>
      <c r="C679" s="2" t="s">
        <v>1007</v>
      </c>
      <c r="D679" s="2">
        <v>1</v>
      </c>
      <c r="E679" s="30">
        <v>2.57</v>
      </c>
      <c r="F679" s="2" t="s">
        <v>1013</v>
      </c>
      <c r="G679" s="3">
        <v>45969</v>
      </c>
      <c r="H679" s="34">
        <v>2.57</v>
      </c>
    </row>
    <row r="680" spans="1:8" x14ac:dyDescent="0.3">
      <c r="A680" s="4" t="s">
        <v>685</v>
      </c>
      <c r="B680" s="2" t="s">
        <v>1127</v>
      </c>
      <c r="C680" s="2" t="s">
        <v>1011</v>
      </c>
      <c r="D680" s="2">
        <v>2</v>
      </c>
      <c r="E680" s="30">
        <v>5.5</v>
      </c>
      <c r="F680" s="2" t="s">
        <v>1014</v>
      </c>
      <c r="G680" s="3">
        <v>45970</v>
      </c>
      <c r="H680" s="34">
        <v>11</v>
      </c>
    </row>
    <row r="681" spans="1:8" x14ac:dyDescent="0.3">
      <c r="A681" s="4" t="s">
        <v>686</v>
      </c>
      <c r="B681" s="2" t="s">
        <v>1289</v>
      </c>
      <c r="C681" s="2" t="s">
        <v>1008</v>
      </c>
      <c r="D681" s="2">
        <v>4</v>
      </c>
      <c r="E681" s="30">
        <v>5.22</v>
      </c>
      <c r="F681" s="2" t="s">
        <v>1014</v>
      </c>
      <c r="G681" s="3">
        <v>45971</v>
      </c>
      <c r="H681" s="34">
        <v>20.88</v>
      </c>
    </row>
    <row r="682" spans="1:8" x14ac:dyDescent="0.3">
      <c r="A682" s="4" t="s">
        <v>687</v>
      </c>
      <c r="B682" s="2" t="s">
        <v>1297</v>
      </c>
      <c r="C682" s="2" t="s">
        <v>1012</v>
      </c>
      <c r="D682" s="2">
        <v>2</v>
      </c>
      <c r="E682" s="30">
        <v>3.34</v>
      </c>
      <c r="F682" s="2" t="s">
        <v>1013</v>
      </c>
      <c r="G682" s="3">
        <v>45972</v>
      </c>
      <c r="H682" s="34">
        <v>6.68</v>
      </c>
    </row>
    <row r="683" spans="1:8" x14ac:dyDescent="0.3">
      <c r="A683" s="4" t="s">
        <v>688</v>
      </c>
      <c r="B683" s="2" t="s">
        <v>1058</v>
      </c>
      <c r="C683" s="2" t="s">
        <v>1010</v>
      </c>
      <c r="D683" s="2">
        <v>4</v>
      </c>
      <c r="E683" s="30">
        <v>5.0199999999999996</v>
      </c>
      <c r="F683" s="2" t="s">
        <v>1016</v>
      </c>
      <c r="G683" s="3">
        <v>45973</v>
      </c>
      <c r="H683" s="34">
        <v>20.079999999999998</v>
      </c>
    </row>
    <row r="684" spans="1:8" x14ac:dyDescent="0.3">
      <c r="A684" s="4" t="s">
        <v>689</v>
      </c>
      <c r="B684" s="2" t="s">
        <v>1468</v>
      </c>
      <c r="C684" s="2" t="s">
        <v>1007</v>
      </c>
      <c r="D684" s="2">
        <v>1</v>
      </c>
      <c r="E684" s="30">
        <v>4.8</v>
      </c>
      <c r="F684" s="2" t="s">
        <v>1014</v>
      </c>
      <c r="G684" s="3">
        <v>45974</v>
      </c>
      <c r="H684" s="34">
        <v>4.8</v>
      </c>
    </row>
    <row r="685" spans="1:8" x14ac:dyDescent="0.3">
      <c r="A685" s="4" t="s">
        <v>690</v>
      </c>
      <c r="B685" s="2" t="s">
        <v>1416</v>
      </c>
      <c r="C685" s="2" t="s">
        <v>1011</v>
      </c>
      <c r="D685" s="2">
        <v>3</v>
      </c>
      <c r="E685" s="30">
        <v>4.3899999999999997</v>
      </c>
      <c r="F685" s="2" t="s">
        <v>1015</v>
      </c>
      <c r="G685" s="3">
        <v>45975</v>
      </c>
      <c r="H685" s="34">
        <v>13.17</v>
      </c>
    </row>
    <row r="686" spans="1:8" x14ac:dyDescent="0.3">
      <c r="A686" s="4" t="s">
        <v>691</v>
      </c>
      <c r="B686" s="2" t="s">
        <v>1658</v>
      </c>
      <c r="C686" s="2" t="s">
        <v>1011</v>
      </c>
      <c r="D686" s="2">
        <v>5</v>
      </c>
      <c r="E686" s="30">
        <v>3.86</v>
      </c>
      <c r="F686" s="2" t="s">
        <v>1015</v>
      </c>
      <c r="G686" s="3">
        <v>45976</v>
      </c>
      <c r="H686" s="34">
        <v>19.3</v>
      </c>
    </row>
    <row r="687" spans="1:8" x14ac:dyDescent="0.3">
      <c r="A687" s="4" t="s">
        <v>692</v>
      </c>
      <c r="B687" s="2" t="s">
        <v>1857</v>
      </c>
      <c r="C687" s="2" t="s">
        <v>1007</v>
      </c>
      <c r="D687" s="2">
        <v>2</v>
      </c>
      <c r="E687" s="30">
        <v>4.33</v>
      </c>
      <c r="F687" s="2" t="s">
        <v>1013</v>
      </c>
      <c r="G687" s="3">
        <v>45977</v>
      </c>
      <c r="H687" s="34">
        <v>8.66</v>
      </c>
    </row>
    <row r="688" spans="1:8" x14ac:dyDescent="0.3">
      <c r="A688" s="4" t="s">
        <v>693</v>
      </c>
      <c r="B688" s="2" t="s">
        <v>1867</v>
      </c>
      <c r="C688" s="2" t="s">
        <v>1010</v>
      </c>
      <c r="D688" s="2">
        <v>2</v>
      </c>
      <c r="E688" s="30">
        <v>4.24</v>
      </c>
      <c r="F688" s="2" t="s">
        <v>1016</v>
      </c>
      <c r="G688" s="3">
        <v>45978</v>
      </c>
      <c r="H688" s="34">
        <v>8.48</v>
      </c>
    </row>
    <row r="689" spans="1:8" x14ac:dyDescent="0.3">
      <c r="A689" s="4" t="s">
        <v>694</v>
      </c>
      <c r="B689" s="2" t="s">
        <v>1647</v>
      </c>
      <c r="C689" s="2" t="s">
        <v>1012</v>
      </c>
      <c r="D689" s="2">
        <v>1</v>
      </c>
      <c r="E689" s="30">
        <v>4.43</v>
      </c>
      <c r="F689" s="2" t="s">
        <v>1015</v>
      </c>
      <c r="G689" s="3">
        <v>45979</v>
      </c>
      <c r="H689" s="34">
        <v>4.43</v>
      </c>
    </row>
    <row r="690" spans="1:8" x14ac:dyDescent="0.3">
      <c r="A690" s="4" t="s">
        <v>695</v>
      </c>
      <c r="B690" s="2" t="s">
        <v>1672</v>
      </c>
      <c r="C690" s="2" t="s">
        <v>1008</v>
      </c>
      <c r="D690" s="2">
        <v>4</v>
      </c>
      <c r="E690" s="30">
        <v>4.6500000000000004</v>
      </c>
      <c r="F690" s="2" t="s">
        <v>1014</v>
      </c>
      <c r="G690" s="3">
        <v>45980</v>
      </c>
      <c r="H690" s="34">
        <v>18.600000000000001</v>
      </c>
    </row>
    <row r="691" spans="1:8" x14ac:dyDescent="0.3">
      <c r="A691" s="4" t="s">
        <v>696</v>
      </c>
      <c r="B691" s="2" t="s">
        <v>1118</v>
      </c>
      <c r="C691" s="2" t="s">
        <v>1008</v>
      </c>
      <c r="D691" s="2">
        <v>2</v>
      </c>
      <c r="E691" s="30">
        <v>3.63</v>
      </c>
      <c r="F691" s="2" t="s">
        <v>1016</v>
      </c>
      <c r="G691" s="3">
        <v>45981</v>
      </c>
      <c r="H691" s="34">
        <v>7.26</v>
      </c>
    </row>
    <row r="692" spans="1:8" x14ac:dyDescent="0.3">
      <c r="A692" s="4" t="s">
        <v>697</v>
      </c>
      <c r="B692" s="2" t="s">
        <v>1300</v>
      </c>
      <c r="C692" s="2" t="s">
        <v>1009</v>
      </c>
      <c r="D692" s="2">
        <v>4</v>
      </c>
      <c r="E692" s="30">
        <v>4.74</v>
      </c>
      <c r="F692" s="2" t="s">
        <v>1013</v>
      </c>
      <c r="G692" s="3">
        <v>45982</v>
      </c>
      <c r="H692" s="34">
        <v>18.96</v>
      </c>
    </row>
    <row r="693" spans="1:8" x14ac:dyDescent="0.3">
      <c r="A693" s="4" t="s">
        <v>698</v>
      </c>
      <c r="B693" s="2" t="s">
        <v>1222</v>
      </c>
      <c r="C693" s="2" t="s">
        <v>1009</v>
      </c>
      <c r="D693" s="2">
        <v>2</v>
      </c>
      <c r="E693" s="30">
        <v>2.89</v>
      </c>
      <c r="F693" s="2" t="s">
        <v>1014</v>
      </c>
      <c r="G693" s="3">
        <v>45983</v>
      </c>
      <c r="H693" s="34">
        <v>5.78</v>
      </c>
    </row>
    <row r="694" spans="1:8" x14ac:dyDescent="0.3">
      <c r="A694" s="4" t="s">
        <v>699</v>
      </c>
      <c r="B694" s="2" t="s">
        <v>1419</v>
      </c>
      <c r="C694" s="2" t="s">
        <v>1009</v>
      </c>
      <c r="D694" s="2">
        <v>3</v>
      </c>
      <c r="E694" s="30">
        <v>4.33</v>
      </c>
      <c r="F694" s="2" t="s">
        <v>1016</v>
      </c>
      <c r="G694" s="3">
        <v>45984</v>
      </c>
      <c r="H694" s="34">
        <v>12.99</v>
      </c>
    </row>
    <row r="695" spans="1:8" x14ac:dyDescent="0.3">
      <c r="A695" s="4" t="s">
        <v>700</v>
      </c>
      <c r="B695" s="2" t="s">
        <v>1241</v>
      </c>
      <c r="C695" s="2" t="s">
        <v>1010</v>
      </c>
      <c r="D695" s="2">
        <v>1</v>
      </c>
      <c r="E695" s="30">
        <v>2.73</v>
      </c>
      <c r="F695" s="2" t="s">
        <v>1013</v>
      </c>
      <c r="G695" s="3">
        <v>45985</v>
      </c>
      <c r="H695" s="34">
        <v>2.73</v>
      </c>
    </row>
    <row r="696" spans="1:8" x14ac:dyDescent="0.3">
      <c r="A696" s="4" t="s">
        <v>701</v>
      </c>
      <c r="B696" s="2" t="s">
        <v>1103</v>
      </c>
      <c r="C696" s="2" t="s">
        <v>1012</v>
      </c>
      <c r="D696" s="2">
        <v>4</v>
      </c>
      <c r="E696" s="30">
        <v>5.42</v>
      </c>
      <c r="F696" s="2" t="s">
        <v>1016</v>
      </c>
      <c r="G696" s="3">
        <v>45986</v>
      </c>
      <c r="H696" s="34">
        <v>21.68</v>
      </c>
    </row>
    <row r="697" spans="1:8" x14ac:dyDescent="0.3">
      <c r="A697" s="4" t="s">
        <v>702</v>
      </c>
      <c r="B697" s="2" t="s">
        <v>1374</v>
      </c>
      <c r="C697" s="2" t="s">
        <v>1012</v>
      </c>
      <c r="D697" s="2">
        <v>1</v>
      </c>
      <c r="E697" s="30">
        <v>2.95</v>
      </c>
      <c r="F697" s="2" t="s">
        <v>1015</v>
      </c>
      <c r="G697" s="3">
        <v>45987</v>
      </c>
      <c r="H697" s="34">
        <v>2.95</v>
      </c>
    </row>
    <row r="698" spans="1:8" x14ac:dyDescent="0.3">
      <c r="A698" s="4" t="s">
        <v>703</v>
      </c>
      <c r="B698" s="2" t="s">
        <v>1431</v>
      </c>
      <c r="C698" s="2" t="s">
        <v>1009</v>
      </c>
      <c r="D698" s="2">
        <v>5</v>
      </c>
      <c r="E698" s="30">
        <v>5.56</v>
      </c>
      <c r="F698" s="2" t="s">
        <v>1015</v>
      </c>
      <c r="G698" s="3">
        <v>45988</v>
      </c>
      <c r="H698" s="34">
        <v>27.8</v>
      </c>
    </row>
    <row r="699" spans="1:8" x14ac:dyDescent="0.3">
      <c r="A699" s="4" t="s">
        <v>704</v>
      </c>
      <c r="B699" s="2" t="s">
        <v>1899</v>
      </c>
      <c r="C699" s="2" t="s">
        <v>1009</v>
      </c>
      <c r="D699" s="2">
        <v>1</v>
      </c>
      <c r="E699" s="30">
        <v>3.21</v>
      </c>
      <c r="F699" s="2" t="s">
        <v>1013</v>
      </c>
      <c r="G699" s="3">
        <v>45989</v>
      </c>
      <c r="H699" s="34">
        <v>3.21</v>
      </c>
    </row>
    <row r="700" spans="1:8" x14ac:dyDescent="0.3">
      <c r="A700" s="4" t="s">
        <v>705</v>
      </c>
      <c r="B700" s="2" t="s">
        <v>1313</v>
      </c>
      <c r="C700" s="2" t="s">
        <v>1010</v>
      </c>
      <c r="D700" s="2">
        <v>4</v>
      </c>
      <c r="E700" s="30">
        <v>4.2</v>
      </c>
      <c r="F700" s="2" t="s">
        <v>1015</v>
      </c>
      <c r="G700" s="3">
        <v>45990</v>
      </c>
      <c r="H700" s="34">
        <v>16.8</v>
      </c>
    </row>
    <row r="701" spans="1:8" x14ac:dyDescent="0.3">
      <c r="A701" s="4" t="s">
        <v>706</v>
      </c>
      <c r="B701" s="2" t="s">
        <v>1074</v>
      </c>
      <c r="C701" s="2" t="s">
        <v>1009</v>
      </c>
      <c r="D701" s="2">
        <v>4</v>
      </c>
      <c r="E701" s="30">
        <v>2.85</v>
      </c>
      <c r="F701" s="2" t="s">
        <v>1013</v>
      </c>
      <c r="G701" s="3">
        <v>45991</v>
      </c>
      <c r="H701" s="34">
        <v>11.4</v>
      </c>
    </row>
    <row r="702" spans="1:8" x14ac:dyDescent="0.3">
      <c r="A702" s="4" t="s">
        <v>707</v>
      </c>
      <c r="B702" s="2" t="s">
        <v>1785</v>
      </c>
      <c r="C702" s="2" t="s">
        <v>1008</v>
      </c>
      <c r="D702" s="2">
        <v>5</v>
      </c>
      <c r="E702" s="30">
        <v>4.5</v>
      </c>
      <c r="F702" s="2" t="s">
        <v>1015</v>
      </c>
      <c r="G702" s="3">
        <v>45992</v>
      </c>
      <c r="H702" s="34">
        <v>22.5</v>
      </c>
    </row>
    <row r="703" spans="1:8" x14ac:dyDescent="0.3">
      <c r="A703" s="4" t="s">
        <v>708</v>
      </c>
      <c r="B703" s="2" t="s">
        <v>1055</v>
      </c>
      <c r="C703" s="2" t="s">
        <v>1007</v>
      </c>
      <c r="D703" s="2">
        <v>5</v>
      </c>
      <c r="E703" s="30">
        <v>5.43</v>
      </c>
      <c r="F703" s="2" t="s">
        <v>1016</v>
      </c>
      <c r="G703" s="3">
        <v>45993</v>
      </c>
      <c r="H703" s="34">
        <v>27.15</v>
      </c>
    </row>
    <row r="704" spans="1:8" x14ac:dyDescent="0.3">
      <c r="A704" s="4" t="s">
        <v>709</v>
      </c>
      <c r="B704" s="2" t="s">
        <v>1141</v>
      </c>
      <c r="C704" s="2" t="s">
        <v>1008</v>
      </c>
      <c r="D704" s="2">
        <v>2</v>
      </c>
      <c r="E704" s="30">
        <v>4.8</v>
      </c>
      <c r="F704" s="2" t="s">
        <v>1016</v>
      </c>
      <c r="G704" s="3">
        <v>45994</v>
      </c>
      <c r="H704" s="34">
        <v>9.6</v>
      </c>
    </row>
    <row r="705" spans="1:8" x14ac:dyDescent="0.3">
      <c r="A705" s="4" t="s">
        <v>710</v>
      </c>
      <c r="B705" s="2" t="s">
        <v>1182</v>
      </c>
      <c r="C705" s="2" t="s">
        <v>1008</v>
      </c>
      <c r="D705" s="2">
        <v>4</v>
      </c>
      <c r="E705" s="30">
        <v>4.34</v>
      </c>
      <c r="F705" s="2" t="s">
        <v>1013</v>
      </c>
      <c r="G705" s="3">
        <v>45995</v>
      </c>
      <c r="H705" s="34">
        <v>17.36</v>
      </c>
    </row>
    <row r="706" spans="1:8" x14ac:dyDescent="0.3">
      <c r="A706" s="4" t="s">
        <v>711</v>
      </c>
      <c r="B706" s="2" t="s">
        <v>1427</v>
      </c>
      <c r="C706" s="2" t="s">
        <v>1011</v>
      </c>
      <c r="D706" s="2">
        <v>1</v>
      </c>
      <c r="E706" s="30">
        <v>4.95</v>
      </c>
      <c r="F706" s="2" t="s">
        <v>1014</v>
      </c>
      <c r="G706" s="3">
        <v>45996</v>
      </c>
      <c r="H706" s="34">
        <v>4.95</v>
      </c>
    </row>
    <row r="707" spans="1:8" x14ac:dyDescent="0.3">
      <c r="A707" s="4" t="s">
        <v>712</v>
      </c>
      <c r="B707" s="2" t="s">
        <v>1579</v>
      </c>
      <c r="C707" s="2" t="s">
        <v>1007</v>
      </c>
      <c r="D707" s="2">
        <v>5</v>
      </c>
      <c r="E707" s="30">
        <v>3.4</v>
      </c>
      <c r="F707" s="2" t="s">
        <v>1016</v>
      </c>
      <c r="G707" s="3">
        <v>45997</v>
      </c>
      <c r="H707" s="34">
        <v>17</v>
      </c>
    </row>
    <row r="708" spans="1:8" x14ac:dyDescent="0.3">
      <c r="A708" s="4" t="s">
        <v>713</v>
      </c>
      <c r="B708" s="2" t="s">
        <v>1153</v>
      </c>
      <c r="C708" s="2" t="s">
        <v>1008</v>
      </c>
      <c r="D708" s="2">
        <v>1</v>
      </c>
      <c r="E708" s="30">
        <v>3.78</v>
      </c>
      <c r="F708" s="2" t="s">
        <v>1016</v>
      </c>
      <c r="G708" s="3">
        <v>45998</v>
      </c>
      <c r="H708" s="34">
        <v>3.78</v>
      </c>
    </row>
    <row r="709" spans="1:8" x14ac:dyDescent="0.3">
      <c r="A709" s="4" t="s">
        <v>714</v>
      </c>
      <c r="B709" s="2" t="s">
        <v>1757</v>
      </c>
      <c r="C709" s="2" t="s">
        <v>1007</v>
      </c>
      <c r="D709" s="2">
        <v>5</v>
      </c>
      <c r="E709" s="30">
        <v>4.62</v>
      </c>
      <c r="F709" s="2" t="s">
        <v>1013</v>
      </c>
      <c r="G709" s="3">
        <v>45999</v>
      </c>
      <c r="H709" s="34">
        <v>23.1</v>
      </c>
    </row>
    <row r="710" spans="1:8" x14ac:dyDescent="0.3">
      <c r="A710" s="4" t="s">
        <v>715</v>
      </c>
      <c r="B710" s="2" t="s">
        <v>1596</v>
      </c>
      <c r="C710" s="2" t="s">
        <v>1008</v>
      </c>
      <c r="D710" s="2">
        <v>4</v>
      </c>
      <c r="E710" s="30">
        <v>2.75</v>
      </c>
      <c r="F710" s="2" t="s">
        <v>1013</v>
      </c>
      <c r="G710" s="3">
        <v>46000</v>
      </c>
      <c r="H710" s="34">
        <v>11</v>
      </c>
    </row>
    <row r="711" spans="1:8" x14ac:dyDescent="0.3">
      <c r="A711" s="4" t="s">
        <v>716</v>
      </c>
      <c r="B711" s="2" t="s">
        <v>1990</v>
      </c>
      <c r="C711" s="2" t="s">
        <v>1010</v>
      </c>
      <c r="D711" s="2">
        <v>5</v>
      </c>
      <c r="E711" s="30">
        <v>5.76</v>
      </c>
      <c r="F711" s="2" t="s">
        <v>1014</v>
      </c>
      <c r="G711" s="3">
        <v>46001</v>
      </c>
      <c r="H711" s="34">
        <v>28.8</v>
      </c>
    </row>
    <row r="712" spans="1:8" x14ac:dyDescent="0.3">
      <c r="A712" s="4" t="s">
        <v>717</v>
      </c>
      <c r="B712" s="2" t="s">
        <v>1985</v>
      </c>
      <c r="C712" s="2" t="s">
        <v>1010</v>
      </c>
      <c r="D712" s="2">
        <v>4</v>
      </c>
      <c r="E712" s="30">
        <v>3.23</v>
      </c>
      <c r="F712" s="2" t="s">
        <v>1013</v>
      </c>
      <c r="G712" s="3">
        <v>46002</v>
      </c>
      <c r="H712" s="34">
        <v>12.92</v>
      </c>
    </row>
    <row r="713" spans="1:8" x14ac:dyDescent="0.3">
      <c r="A713" s="4" t="s">
        <v>718</v>
      </c>
      <c r="B713" s="2" t="s">
        <v>1166</v>
      </c>
      <c r="C713" s="2" t="s">
        <v>1009</v>
      </c>
      <c r="D713" s="2">
        <v>5</v>
      </c>
      <c r="E713" s="30">
        <v>4.22</v>
      </c>
      <c r="F713" s="2" t="s">
        <v>1014</v>
      </c>
      <c r="G713" s="3">
        <v>46003</v>
      </c>
      <c r="H713" s="34">
        <v>21.1</v>
      </c>
    </row>
    <row r="714" spans="1:8" x14ac:dyDescent="0.3">
      <c r="A714" s="4" t="s">
        <v>719</v>
      </c>
      <c r="B714" s="2" t="s">
        <v>1619</v>
      </c>
      <c r="C714" s="2" t="s">
        <v>1010</v>
      </c>
      <c r="D714" s="2">
        <v>2</v>
      </c>
      <c r="E714" s="30">
        <v>5.61</v>
      </c>
      <c r="F714" s="2" t="s">
        <v>1013</v>
      </c>
      <c r="G714" s="3">
        <v>46004</v>
      </c>
      <c r="H714" s="34">
        <v>11.22</v>
      </c>
    </row>
    <row r="715" spans="1:8" x14ac:dyDescent="0.3">
      <c r="A715" s="4" t="s">
        <v>720</v>
      </c>
      <c r="B715" s="2" t="s">
        <v>1303</v>
      </c>
      <c r="C715" s="2" t="s">
        <v>1007</v>
      </c>
      <c r="D715" s="2">
        <v>5</v>
      </c>
      <c r="E715" s="30">
        <v>2.78</v>
      </c>
      <c r="F715" s="2" t="s">
        <v>1016</v>
      </c>
      <c r="G715" s="3">
        <v>46005</v>
      </c>
      <c r="H715" s="34">
        <v>13.9</v>
      </c>
    </row>
    <row r="716" spans="1:8" x14ac:dyDescent="0.3">
      <c r="A716" s="4" t="s">
        <v>721</v>
      </c>
      <c r="B716" s="2" t="s">
        <v>1336</v>
      </c>
      <c r="C716" s="2" t="s">
        <v>1011</v>
      </c>
      <c r="D716" s="2">
        <v>2</v>
      </c>
      <c r="E716" s="30">
        <v>5.3</v>
      </c>
      <c r="F716" s="2" t="s">
        <v>1013</v>
      </c>
      <c r="G716" s="3">
        <v>46006</v>
      </c>
      <c r="H716" s="34">
        <v>10.6</v>
      </c>
    </row>
    <row r="717" spans="1:8" x14ac:dyDescent="0.3">
      <c r="A717" s="4" t="s">
        <v>722</v>
      </c>
      <c r="B717" s="2" t="s">
        <v>1183</v>
      </c>
      <c r="C717" s="2" t="s">
        <v>1009</v>
      </c>
      <c r="D717" s="2">
        <v>2</v>
      </c>
      <c r="E717" s="30">
        <v>2.71</v>
      </c>
      <c r="F717" s="2" t="s">
        <v>1015</v>
      </c>
      <c r="G717" s="3">
        <v>46007</v>
      </c>
      <c r="H717" s="34">
        <v>5.42</v>
      </c>
    </row>
    <row r="718" spans="1:8" x14ac:dyDescent="0.3">
      <c r="A718" s="4" t="s">
        <v>723</v>
      </c>
      <c r="B718" s="2" t="s">
        <v>1921</v>
      </c>
      <c r="C718" s="2" t="s">
        <v>1008</v>
      </c>
      <c r="D718" s="2">
        <v>1</v>
      </c>
      <c r="E718" s="30">
        <v>4.45</v>
      </c>
      <c r="F718" s="2" t="s">
        <v>1016</v>
      </c>
      <c r="G718" s="3">
        <v>46008</v>
      </c>
      <c r="H718" s="34">
        <v>4.45</v>
      </c>
    </row>
    <row r="719" spans="1:8" x14ac:dyDescent="0.3">
      <c r="A719" s="4" t="s">
        <v>724</v>
      </c>
      <c r="B719" s="2" t="s">
        <v>1775</v>
      </c>
      <c r="C719" s="2" t="s">
        <v>1010</v>
      </c>
      <c r="D719" s="2">
        <v>4</v>
      </c>
      <c r="E719" s="30">
        <v>5.78</v>
      </c>
      <c r="F719" s="2" t="s">
        <v>1015</v>
      </c>
      <c r="G719" s="3">
        <v>46009</v>
      </c>
      <c r="H719" s="34">
        <v>23.12</v>
      </c>
    </row>
    <row r="720" spans="1:8" x14ac:dyDescent="0.3">
      <c r="A720" s="4" t="s">
        <v>725</v>
      </c>
      <c r="B720" s="2" t="s">
        <v>1190</v>
      </c>
      <c r="C720" s="2" t="s">
        <v>1009</v>
      </c>
      <c r="D720" s="2">
        <v>5</v>
      </c>
      <c r="E720" s="30">
        <v>3.96</v>
      </c>
      <c r="F720" s="2" t="s">
        <v>1015</v>
      </c>
      <c r="G720" s="3">
        <v>46010</v>
      </c>
      <c r="H720" s="34">
        <v>19.8</v>
      </c>
    </row>
    <row r="721" spans="1:8" x14ac:dyDescent="0.3">
      <c r="A721" s="4" t="s">
        <v>726</v>
      </c>
      <c r="B721" s="2" t="s">
        <v>1821</v>
      </c>
      <c r="C721" s="2" t="s">
        <v>1010</v>
      </c>
      <c r="D721" s="2">
        <v>5</v>
      </c>
      <c r="E721" s="30">
        <v>3.79</v>
      </c>
      <c r="F721" s="2" t="s">
        <v>1013</v>
      </c>
      <c r="G721" s="3">
        <v>46011</v>
      </c>
      <c r="H721" s="34">
        <v>18.95</v>
      </c>
    </row>
    <row r="722" spans="1:8" x14ac:dyDescent="0.3">
      <c r="A722" s="4" t="s">
        <v>727</v>
      </c>
      <c r="B722" s="2" t="s">
        <v>1930</v>
      </c>
      <c r="C722" s="2" t="s">
        <v>1009</v>
      </c>
      <c r="D722" s="2">
        <v>3</v>
      </c>
      <c r="E722" s="30">
        <v>4.9800000000000004</v>
      </c>
      <c r="F722" s="2" t="s">
        <v>1013</v>
      </c>
      <c r="G722" s="3">
        <v>46012</v>
      </c>
      <c r="H722" s="34">
        <v>14.94</v>
      </c>
    </row>
    <row r="723" spans="1:8" x14ac:dyDescent="0.3">
      <c r="A723" s="4" t="s">
        <v>728</v>
      </c>
      <c r="B723" s="2" t="s">
        <v>1909</v>
      </c>
      <c r="C723" s="2" t="s">
        <v>1007</v>
      </c>
      <c r="D723" s="2">
        <v>5</v>
      </c>
      <c r="E723" s="30">
        <v>5.38</v>
      </c>
      <c r="F723" s="2" t="s">
        <v>1015</v>
      </c>
      <c r="G723" s="3">
        <v>46013</v>
      </c>
      <c r="H723" s="34">
        <v>26.9</v>
      </c>
    </row>
    <row r="724" spans="1:8" x14ac:dyDescent="0.3">
      <c r="A724" s="4" t="s">
        <v>729</v>
      </c>
      <c r="B724" s="2" t="s">
        <v>1486</v>
      </c>
      <c r="C724" s="2" t="s">
        <v>1007</v>
      </c>
      <c r="D724" s="2">
        <v>4</v>
      </c>
      <c r="E724" s="30">
        <v>3.43</v>
      </c>
      <c r="F724" s="2" t="s">
        <v>1016</v>
      </c>
      <c r="G724" s="3">
        <v>46014</v>
      </c>
      <c r="H724" s="34">
        <v>13.72</v>
      </c>
    </row>
    <row r="725" spans="1:8" x14ac:dyDescent="0.3">
      <c r="A725" s="4" t="s">
        <v>730</v>
      </c>
      <c r="B725" s="2" t="s">
        <v>1795</v>
      </c>
      <c r="C725" s="2" t="s">
        <v>1008</v>
      </c>
      <c r="D725" s="2">
        <v>4</v>
      </c>
      <c r="E725" s="30">
        <v>2.64</v>
      </c>
      <c r="F725" s="2" t="s">
        <v>1013</v>
      </c>
      <c r="G725" s="3">
        <v>46015</v>
      </c>
      <c r="H725" s="34">
        <v>10.56</v>
      </c>
    </row>
    <row r="726" spans="1:8" x14ac:dyDescent="0.3">
      <c r="A726" s="4" t="s">
        <v>731</v>
      </c>
      <c r="B726" s="2" t="s">
        <v>1170</v>
      </c>
      <c r="C726" s="2" t="s">
        <v>1012</v>
      </c>
      <c r="D726" s="2">
        <v>5</v>
      </c>
      <c r="E726" s="30">
        <v>2.75</v>
      </c>
      <c r="F726" s="2" t="s">
        <v>1016</v>
      </c>
      <c r="G726" s="3">
        <v>46016</v>
      </c>
      <c r="H726" s="34">
        <v>13.75</v>
      </c>
    </row>
    <row r="727" spans="1:8" x14ac:dyDescent="0.3">
      <c r="A727" s="4" t="s">
        <v>732</v>
      </c>
      <c r="B727" s="2" t="s">
        <v>1338</v>
      </c>
      <c r="C727" s="2" t="s">
        <v>1009</v>
      </c>
      <c r="D727" s="2">
        <v>2</v>
      </c>
      <c r="E727" s="30">
        <v>3.56</v>
      </c>
      <c r="F727" s="2" t="s">
        <v>1013</v>
      </c>
      <c r="G727" s="3">
        <v>46017</v>
      </c>
      <c r="H727" s="34">
        <v>7.12</v>
      </c>
    </row>
    <row r="728" spans="1:8" x14ac:dyDescent="0.3">
      <c r="A728" s="4" t="s">
        <v>733</v>
      </c>
      <c r="B728" s="2" t="s">
        <v>1893</v>
      </c>
      <c r="C728" s="2" t="s">
        <v>1012</v>
      </c>
      <c r="D728" s="2">
        <v>3</v>
      </c>
      <c r="E728" s="30">
        <v>5.81</v>
      </c>
      <c r="F728" s="2" t="s">
        <v>1015</v>
      </c>
      <c r="G728" s="3">
        <v>46018</v>
      </c>
      <c r="H728" s="34">
        <v>17.43</v>
      </c>
    </row>
    <row r="729" spans="1:8" x14ac:dyDescent="0.3">
      <c r="A729" s="4" t="s">
        <v>734</v>
      </c>
      <c r="B729" s="2" t="s">
        <v>1199</v>
      </c>
      <c r="C729" s="2" t="s">
        <v>1012</v>
      </c>
      <c r="D729" s="2">
        <v>4</v>
      </c>
      <c r="E729" s="30">
        <v>5.86</v>
      </c>
      <c r="F729" s="2" t="s">
        <v>1015</v>
      </c>
      <c r="G729" s="3">
        <v>46019</v>
      </c>
      <c r="H729" s="34">
        <v>23.44</v>
      </c>
    </row>
    <row r="730" spans="1:8" x14ac:dyDescent="0.3">
      <c r="A730" s="4" t="s">
        <v>735</v>
      </c>
      <c r="B730" s="2" t="s">
        <v>1427</v>
      </c>
      <c r="C730" s="2" t="s">
        <v>1011</v>
      </c>
      <c r="D730" s="2">
        <v>3</v>
      </c>
      <c r="E730" s="30">
        <v>2.84</v>
      </c>
      <c r="F730" s="2" t="s">
        <v>1013</v>
      </c>
      <c r="G730" s="3">
        <v>46020</v>
      </c>
      <c r="H730" s="34">
        <v>8.52</v>
      </c>
    </row>
    <row r="731" spans="1:8" x14ac:dyDescent="0.3">
      <c r="A731" s="4" t="s">
        <v>736</v>
      </c>
      <c r="B731" s="2" t="s">
        <v>1642</v>
      </c>
      <c r="C731" s="2" t="s">
        <v>1007</v>
      </c>
      <c r="D731" s="2">
        <v>3</v>
      </c>
      <c r="E731" s="30">
        <v>5.04</v>
      </c>
      <c r="F731" s="2" t="s">
        <v>1015</v>
      </c>
      <c r="G731" s="3">
        <v>46021</v>
      </c>
      <c r="H731" s="34">
        <v>15.12</v>
      </c>
    </row>
    <row r="732" spans="1:8" x14ac:dyDescent="0.3">
      <c r="A732" s="4" t="s">
        <v>737</v>
      </c>
      <c r="B732" s="2" t="s">
        <v>1942</v>
      </c>
      <c r="C732" s="2" t="s">
        <v>1008</v>
      </c>
      <c r="D732" s="2">
        <v>4</v>
      </c>
      <c r="E732" s="30">
        <v>4.3600000000000003</v>
      </c>
      <c r="F732" s="2" t="s">
        <v>1013</v>
      </c>
      <c r="G732" s="3">
        <v>46022</v>
      </c>
      <c r="H732" s="34">
        <v>17.440000000000001</v>
      </c>
    </row>
    <row r="733" spans="1:8" x14ac:dyDescent="0.3">
      <c r="A733" s="4" t="s">
        <v>738</v>
      </c>
      <c r="B733" s="2" t="s">
        <v>1625</v>
      </c>
      <c r="C733" s="2" t="s">
        <v>1009</v>
      </c>
      <c r="D733" s="2">
        <v>2</v>
      </c>
      <c r="E733" s="30">
        <v>3.16</v>
      </c>
      <c r="F733" s="2" t="s">
        <v>1014</v>
      </c>
      <c r="G733" s="3">
        <v>46023</v>
      </c>
      <c r="H733" s="34">
        <v>6.32</v>
      </c>
    </row>
    <row r="734" spans="1:8" x14ac:dyDescent="0.3">
      <c r="A734" s="4" t="s">
        <v>739</v>
      </c>
      <c r="B734" s="2" t="s">
        <v>1410</v>
      </c>
      <c r="C734" s="2" t="s">
        <v>1008</v>
      </c>
      <c r="D734" s="2">
        <v>2</v>
      </c>
      <c r="E734" s="30">
        <v>4.34</v>
      </c>
      <c r="F734" s="2" t="s">
        <v>1013</v>
      </c>
      <c r="G734" s="3">
        <v>46024</v>
      </c>
      <c r="H734" s="34">
        <v>8.68</v>
      </c>
    </row>
    <row r="735" spans="1:8" x14ac:dyDescent="0.3">
      <c r="A735" s="4" t="s">
        <v>740</v>
      </c>
      <c r="B735" s="2" t="s">
        <v>1770</v>
      </c>
      <c r="C735" s="2" t="s">
        <v>1007</v>
      </c>
      <c r="D735" s="2">
        <v>4</v>
      </c>
      <c r="E735" s="30">
        <v>3.37</v>
      </c>
      <c r="F735" s="2" t="s">
        <v>1016</v>
      </c>
      <c r="G735" s="3">
        <v>46025</v>
      </c>
      <c r="H735" s="34">
        <v>13.48</v>
      </c>
    </row>
    <row r="736" spans="1:8" x14ac:dyDescent="0.3">
      <c r="A736" s="4" t="s">
        <v>741</v>
      </c>
      <c r="B736" s="2" t="s">
        <v>1319</v>
      </c>
      <c r="C736" s="2" t="s">
        <v>1012</v>
      </c>
      <c r="D736" s="2">
        <v>5</v>
      </c>
      <c r="E736" s="30">
        <v>4.6900000000000004</v>
      </c>
      <c r="F736" s="2" t="s">
        <v>1015</v>
      </c>
      <c r="G736" s="3">
        <v>46026</v>
      </c>
      <c r="H736" s="34">
        <v>23.45</v>
      </c>
    </row>
    <row r="737" spans="1:8" x14ac:dyDescent="0.3">
      <c r="A737" s="4" t="s">
        <v>742</v>
      </c>
      <c r="B737" s="2" t="s">
        <v>1269</v>
      </c>
      <c r="C737" s="2" t="s">
        <v>1008</v>
      </c>
      <c r="D737" s="2">
        <v>5</v>
      </c>
      <c r="E737" s="30">
        <v>3.13</v>
      </c>
      <c r="F737" s="2" t="s">
        <v>1013</v>
      </c>
      <c r="G737" s="3">
        <v>46027</v>
      </c>
      <c r="H737" s="34">
        <v>15.65</v>
      </c>
    </row>
    <row r="738" spans="1:8" x14ac:dyDescent="0.3">
      <c r="A738" s="4" t="s">
        <v>743</v>
      </c>
      <c r="B738" s="2" t="s">
        <v>1181</v>
      </c>
      <c r="C738" s="2" t="s">
        <v>1009</v>
      </c>
      <c r="D738" s="2">
        <v>3</v>
      </c>
      <c r="E738" s="30">
        <v>5.12</v>
      </c>
      <c r="F738" s="2" t="s">
        <v>1013</v>
      </c>
      <c r="G738" s="3">
        <v>46028</v>
      </c>
      <c r="H738" s="34">
        <v>15.36</v>
      </c>
    </row>
    <row r="739" spans="1:8" x14ac:dyDescent="0.3">
      <c r="A739" s="4" t="s">
        <v>744</v>
      </c>
      <c r="B739" s="2" t="s">
        <v>1298</v>
      </c>
      <c r="C739" s="2" t="s">
        <v>1010</v>
      </c>
      <c r="D739" s="2">
        <v>5</v>
      </c>
      <c r="E739" s="30">
        <v>3.95</v>
      </c>
      <c r="F739" s="2" t="s">
        <v>1013</v>
      </c>
      <c r="G739" s="3">
        <v>46029</v>
      </c>
      <c r="H739" s="34">
        <v>19.75</v>
      </c>
    </row>
    <row r="740" spans="1:8" x14ac:dyDescent="0.3">
      <c r="A740" s="4" t="s">
        <v>745</v>
      </c>
      <c r="B740" s="2" t="s">
        <v>1287</v>
      </c>
      <c r="C740" s="2" t="s">
        <v>1011</v>
      </c>
      <c r="D740" s="2">
        <v>3</v>
      </c>
      <c r="E740" s="30">
        <v>2.87</v>
      </c>
      <c r="F740" s="2" t="s">
        <v>1016</v>
      </c>
      <c r="G740" s="3">
        <v>46030</v>
      </c>
      <c r="H740" s="34">
        <v>8.61</v>
      </c>
    </row>
    <row r="741" spans="1:8" x14ac:dyDescent="0.3">
      <c r="A741" s="4" t="s">
        <v>746</v>
      </c>
      <c r="B741" s="2" t="s">
        <v>1504</v>
      </c>
      <c r="C741" s="2" t="s">
        <v>1007</v>
      </c>
      <c r="D741" s="2">
        <v>5</v>
      </c>
      <c r="E741" s="30">
        <v>4.74</v>
      </c>
      <c r="F741" s="2" t="s">
        <v>1015</v>
      </c>
      <c r="G741" s="3">
        <v>46031</v>
      </c>
      <c r="H741" s="34">
        <v>23.7</v>
      </c>
    </row>
    <row r="742" spans="1:8" x14ac:dyDescent="0.3">
      <c r="A742" s="4" t="s">
        <v>747</v>
      </c>
      <c r="B742" s="2" t="s">
        <v>1659</v>
      </c>
      <c r="C742" s="2" t="s">
        <v>1012</v>
      </c>
      <c r="D742" s="2">
        <v>2</v>
      </c>
      <c r="E742" s="30">
        <v>3.75</v>
      </c>
      <c r="F742" s="2" t="s">
        <v>1013</v>
      </c>
      <c r="G742" s="3">
        <v>46032</v>
      </c>
      <c r="H742" s="34">
        <v>7.5</v>
      </c>
    </row>
    <row r="743" spans="1:8" x14ac:dyDescent="0.3">
      <c r="A743" s="4" t="s">
        <v>748</v>
      </c>
      <c r="B743" s="2" t="s">
        <v>1649</v>
      </c>
      <c r="C743" s="2" t="s">
        <v>1009</v>
      </c>
      <c r="D743" s="2">
        <v>2</v>
      </c>
      <c r="E743" s="30">
        <v>4.1100000000000003</v>
      </c>
      <c r="F743" s="2" t="s">
        <v>1015</v>
      </c>
      <c r="G743" s="3">
        <v>46033</v>
      </c>
      <c r="H743" s="34">
        <v>8.2200000000000006</v>
      </c>
    </row>
    <row r="744" spans="1:8" x14ac:dyDescent="0.3">
      <c r="A744" s="4" t="s">
        <v>749</v>
      </c>
      <c r="B744" s="2" t="s">
        <v>1358</v>
      </c>
      <c r="C744" s="2" t="s">
        <v>1009</v>
      </c>
      <c r="D744" s="2">
        <v>2</v>
      </c>
      <c r="E744" s="30">
        <v>4.83</v>
      </c>
      <c r="F744" s="2" t="s">
        <v>1016</v>
      </c>
      <c r="G744" s="3">
        <v>46034</v>
      </c>
      <c r="H744" s="34">
        <v>9.66</v>
      </c>
    </row>
    <row r="745" spans="1:8" x14ac:dyDescent="0.3">
      <c r="A745" s="4" t="s">
        <v>750</v>
      </c>
      <c r="B745" s="2" t="s">
        <v>1951</v>
      </c>
      <c r="C745" s="2" t="s">
        <v>1008</v>
      </c>
      <c r="D745" s="2">
        <v>5</v>
      </c>
      <c r="E745" s="30">
        <v>5.59</v>
      </c>
      <c r="F745" s="2" t="s">
        <v>1014</v>
      </c>
      <c r="G745" s="3">
        <v>46035</v>
      </c>
      <c r="H745" s="34">
        <v>27.95</v>
      </c>
    </row>
    <row r="746" spans="1:8" x14ac:dyDescent="0.3">
      <c r="A746" s="4" t="s">
        <v>751</v>
      </c>
      <c r="B746" s="2" t="s">
        <v>1132</v>
      </c>
      <c r="C746" s="2" t="s">
        <v>1007</v>
      </c>
      <c r="D746" s="2">
        <v>3</v>
      </c>
      <c r="E746" s="30">
        <v>3.08</v>
      </c>
      <c r="F746" s="2" t="s">
        <v>1016</v>
      </c>
      <c r="G746" s="3">
        <v>46036</v>
      </c>
      <c r="H746" s="34">
        <v>9.24</v>
      </c>
    </row>
    <row r="747" spans="1:8" x14ac:dyDescent="0.3">
      <c r="A747" s="4" t="s">
        <v>752</v>
      </c>
      <c r="B747" s="2" t="s">
        <v>1756</v>
      </c>
      <c r="C747" s="2" t="s">
        <v>1010</v>
      </c>
      <c r="D747" s="2">
        <v>3</v>
      </c>
      <c r="E747" s="30">
        <v>3.13</v>
      </c>
      <c r="F747" s="2" t="s">
        <v>1014</v>
      </c>
      <c r="G747" s="3">
        <v>46037</v>
      </c>
      <c r="H747" s="34">
        <v>9.39</v>
      </c>
    </row>
    <row r="748" spans="1:8" x14ac:dyDescent="0.3">
      <c r="A748" s="4" t="s">
        <v>753</v>
      </c>
      <c r="B748" s="2" t="s">
        <v>1831</v>
      </c>
      <c r="C748" s="2" t="s">
        <v>1010</v>
      </c>
      <c r="D748" s="2">
        <v>2</v>
      </c>
      <c r="E748" s="30">
        <v>3.91</v>
      </c>
      <c r="F748" s="2" t="s">
        <v>1013</v>
      </c>
      <c r="G748" s="3">
        <v>46038</v>
      </c>
      <c r="H748" s="34">
        <v>7.82</v>
      </c>
    </row>
    <row r="749" spans="1:8" x14ac:dyDescent="0.3">
      <c r="A749" s="4" t="s">
        <v>754</v>
      </c>
      <c r="B749" s="2" t="s">
        <v>1526</v>
      </c>
      <c r="C749" s="2" t="s">
        <v>1011</v>
      </c>
      <c r="D749" s="2">
        <v>2</v>
      </c>
      <c r="E749" s="30">
        <v>3.68</v>
      </c>
      <c r="F749" s="2" t="s">
        <v>1015</v>
      </c>
      <c r="G749" s="3">
        <v>46039</v>
      </c>
      <c r="H749" s="34">
        <v>7.36</v>
      </c>
    </row>
    <row r="750" spans="1:8" x14ac:dyDescent="0.3">
      <c r="A750" s="4" t="s">
        <v>755</v>
      </c>
      <c r="B750" s="2" t="s">
        <v>1187</v>
      </c>
      <c r="C750" s="2" t="s">
        <v>1012</v>
      </c>
      <c r="D750" s="2">
        <v>5</v>
      </c>
      <c r="E750" s="30">
        <v>3.05</v>
      </c>
      <c r="F750" s="2" t="s">
        <v>1014</v>
      </c>
      <c r="G750" s="3">
        <v>46040</v>
      </c>
      <c r="H750" s="34">
        <v>15.25</v>
      </c>
    </row>
    <row r="751" spans="1:8" x14ac:dyDescent="0.3">
      <c r="A751" s="4" t="s">
        <v>756</v>
      </c>
      <c r="B751" s="2" t="s">
        <v>1434</v>
      </c>
      <c r="C751" s="2" t="s">
        <v>1011</v>
      </c>
      <c r="D751" s="2">
        <v>5</v>
      </c>
      <c r="E751" s="30">
        <v>5.99</v>
      </c>
      <c r="F751" s="2" t="s">
        <v>1015</v>
      </c>
      <c r="G751" s="3">
        <v>46041</v>
      </c>
      <c r="H751" s="34">
        <v>29.95</v>
      </c>
    </row>
    <row r="752" spans="1:8" x14ac:dyDescent="0.3">
      <c r="A752" s="4" t="s">
        <v>757</v>
      </c>
      <c r="B752" s="2" t="s">
        <v>1892</v>
      </c>
      <c r="C752" s="2" t="s">
        <v>1008</v>
      </c>
      <c r="D752" s="2">
        <v>3</v>
      </c>
      <c r="E752" s="30">
        <v>4.05</v>
      </c>
      <c r="F752" s="2" t="s">
        <v>1013</v>
      </c>
      <c r="G752" s="3">
        <v>46042</v>
      </c>
      <c r="H752" s="34">
        <v>12.15</v>
      </c>
    </row>
    <row r="753" spans="1:8" x14ac:dyDescent="0.3">
      <c r="A753" s="4" t="s">
        <v>758</v>
      </c>
      <c r="B753" s="2" t="s">
        <v>1770</v>
      </c>
      <c r="C753" s="2" t="s">
        <v>1007</v>
      </c>
      <c r="D753" s="2">
        <v>1</v>
      </c>
      <c r="E753" s="30">
        <v>3.73</v>
      </c>
      <c r="F753" s="2" t="s">
        <v>1015</v>
      </c>
      <c r="G753" s="3">
        <v>46043</v>
      </c>
      <c r="H753" s="34">
        <v>3.73</v>
      </c>
    </row>
    <row r="754" spans="1:8" x14ac:dyDescent="0.3">
      <c r="A754" s="4" t="s">
        <v>759</v>
      </c>
      <c r="B754" s="2" t="s">
        <v>1740</v>
      </c>
      <c r="C754" s="2" t="s">
        <v>1010</v>
      </c>
      <c r="D754" s="2">
        <v>3</v>
      </c>
      <c r="E754" s="30">
        <v>3.6</v>
      </c>
      <c r="F754" s="2" t="s">
        <v>1014</v>
      </c>
      <c r="G754" s="3">
        <v>46044</v>
      </c>
      <c r="H754" s="34">
        <v>10.8</v>
      </c>
    </row>
    <row r="755" spans="1:8" x14ac:dyDescent="0.3">
      <c r="A755" s="4" t="s">
        <v>760</v>
      </c>
      <c r="B755" s="2" t="s">
        <v>1485</v>
      </c>
      <c r="C755" s="2" t="s">
        <v>1007</v>
      </c>
      <c r="D755" s="2">
        <v>5</v>
      </c>
      <c r="E755" s="30">
        <v>5.97</v>
      </c>
      <c r="F755" s="2" t="s">
        <v>1013</v>
      </c>
      <c r="G755" s="3">
        <v>46045</v>
      </c>
      <c r="H755" s="34">
        <v>29.85</v>
      </c>
    </row>
    <row r="756" spans="1:8" x14ac:dyDescent="0.3">
      <c r="A756" s="4" t="s">
        <v>761</v>
      </c>
      <c r="B756" s="2" t="s">
        <v>1483</v>
      </c>
      <c r="C756" s="2" t="s">
        <v>1008</v>
      </c>
      <c r="D756" s="2">
        <v>4</v>
      </c>
      <c r="E756" s="30">
        <v>3.64</v>
      </c>
      <c r="F756" s="2" t="s">
        <v>1013</v>
      </c>
      <c r="G756" s="3">
        <v>46046</v>
      </c>
      <c r="H756" s="34">
        <v>14.56</v>
      </c>
    </row>
    <row r="757" spans="1:8" x14ac:dyDescent="0.3">
      <c r="A757" s="4" t="s">
        <v>762</v>
      </c>
      <c r="B757" s="2" t="s">
        <v>1320</v>
      </c>
      <c r="C757" s="2" t="s">
        <v>1007</v>
      </c>
      <c r="D757" s="2">
        <v>5</v>
      </c>
      <c r="E757" s="30">
        <v>3.8</v>
      </c>
      <c r="F757" s="2" t="s">
        <v>1014</v>
      </c>
      <c r="G757" s="3">
        <v>46047</v>
      </c>
      <c r="H757" s="34">
        <v>19</v>
      </c>
    </row>
    <row r="758" spans="1:8" x14ac:dyDescent="0.3">
      <c r="A758" s="4" t="s">
        <v>763</v>
      </c>
      <c r="B758" s="2" t="s">
        <v>1699</v>
      </c>
      <c r="C758" s="2" t="s">
        <v>1007</v>
      </c>
      <c r="D758" s="2">
        <v>5</v>
      </c>
      <c r="E758" s="30">
        <v>5.17</v>
      </c>
      <c r="F758" s="2" t="s">
        <v>1015</v>
      </c>
      <c r="G758" s="3">
        <v>46048</v>
      </c>
      <c r="H758" s="34">
        <v>25.85</v>
      </c>
    </row>
    <row r="759" spans="1:8" x14ac:dyDescent="0.3">
      <c r="A759" s="4" t="s">
        <v>764</v>
      </c>
      <c r="B759" s="2" t="s">
        <v>1844</v>
      </c>
      <c r="C759" s="2" t="s">
        <v>1007</v>
      </c>
      <c r="D759" s="2">
        <v>4</v>
      </c>
      <c r="E759" s="30">
        <v>4.01</v>
      </c>
      <c r="F759" s="2" t="s">
        <v>1016</v>
      </c>
      <c r="G759" s="3">
        <v>46049</v>
      </c>
      <c r="H759" s="34">
        <v>16.04</v>
      </c>
    </row>
    <row r="760" spans="1:8" x14ac:dyDescent="0.3">
      <c r="A760" s="4" t="s">
        <v>765</v>
      </c>
      <c r="B760" s="2" t="s">
        <v>1598</v>
      </c>
      <c r="C760" s="2" t="s">
        <v>1008</v>
      </c>
      <c r="D760" s="2">
        <v>5</v>
      </c>
      <c r="E760" s="30">
        <v>5.04</v>
      </c>
      <c r="F760" s="2" t="s">
        <v>1015</v>
      </c>
      <c r="G760" s="3">
        <v>46050</v>
      </c>
      <c r="H760" s="34">
        <v>25.2</v>
      </c>
    </row>
    <row r="761" spans="1:8" x14ac:dyDescent="0.3">
      <c r="A761" s="4" t="s">
        <v>766</v>
      </c>
      <c r="B761" s="2" t="s">
        <v>1514</v>
      </c>
      <c r="C761" s="2" t="s">
        <v>1008</v>
      </c>
      <c r="D761" s="2">
        <v>3</v>
      </c>
      <c r="E761" s="30">
        <v>4.63</v>
      </c>
      <c r="F761" s="2" t="s">
        <v>1014</v>
      </c>
      <c r="G761" s="3">
        <v>46051</v>
      </c>
      <c r="H761" s="34">
        <v>13.89</v>
      </c>
    </row>
    <row r="762" spans="1:8" x14ac:dyDescent="0.3">
      <c r="A762" s="4" t="s">
        <v>767</v>
      </c>
      <c r="B762" s="2" t="s">
        <v>1072</v>
      </c>
      <c r="C762" s="2" t="s">
        <v>1008</v>
      </c>
      <c r="D762" s="2">
        <v>4</v>
      </c>
      <c r="E762" s="30">
        <v>4.47</v>
      </c>
      <c r="F762" s="2" t="s">
        <v>1015</v>
      </c>
      <c r="G762" s="3">
        <v>46052</v>
      </c>
      <c r="H762" s="34">
        <v>17.88</v>
      </c>
    </row>
    <row r="763" spans="1:8" x14ac:dyDescent="0.3">
      <c r="A763" s="4" t="s">
        <v>768</v>
      </c>
      <c r="B763" s="2" t="s">
        <v>1970</v>
      </c>
      <c r="C763" s="2" t="s">
        <v>1010</v>
      </c>
      <c r="D763" s="2">
        <v>1</v>
      </c>
      <c r="E763" s="30">
        <v>3.25</v>
      </c>
      <c r="F763" s="2" t="s">
        <v>1016</v>
      </c>
      <c r="G763" s="3">
        <v>46053</v>
      </c>
      <c r="H763" s="34">
        <v>3.25</v>
      </c>
    </row>
    <row r="764" spans="1:8" x14ac:dyDescent="0.3">
      <c r="A764" s="4" t="s">
        <v>769</v>
      </c>
      <c r="B764" s="2" t="s">
        <v>1954</v>
      </c>
      <c r="C764" s="2" t="s">
        <v>1009</v>
      </c>
      <c r="D764" s="2">
        <v>5</v>
      </c>
      <c r="E764" s="30">
        <v>5.18</v>
      </c>
      <c r="F764" s="2" t="s">
        <v>1015</v>
      </c>
      <c r="G764" s="3">
        <v>46054</v>
      </c>
      <c r="H764" s="34">
        <v>25.9</v>
      </c>
    </row>
    <row r="765" spans="1:8" x14ac:dyDescent="0.3">
      <c r="A765" s="4" t="s">
        <v>770</v>
      </c>
      <c r="B765" s="2" t="s">
        <v>1108</v>
      </c>
      <c r="C765" s="2" t="s">
        <v>1012</v>
      </c>
      <c r="D765" s="2">
        <v>1</v>
      </c>
      <c r="E765" s="30">
        <v>5.74</v>
      </c>
      <c r="F765" s="2" t="s">
        <v>1013</v>
      </c>
      <c r="G765" s="3">
        <v>46055</v>
      </c>
      <c r="H765" s="34">
        <v>5.74</v>
      </c>
    </row>
    <row r="766" spans="1:8" x14ac:dyDescent="0.3">
      <c r="A766" s="4" t="s">
        <v>771</v>
      </c>
      <c r="B766" s="2" t="s">
        <v>1995</v>
      </c>
      <c r="C766" s="2" t="s">
        <v>1012</v>
      </c>
      <c r="D766" s="2">
        <v>1</v>
      </c>
      <c r="E766" s="30">
        <v>3.39</v>
      </c>
      <c r="F766" s="2" t="s">
        <v>1015</v>
      </c>
      <c r="G766" s="3">
        <v>46056</v>
      </c>
      <c r="H766" s="34">
        <v>3.39</v>
      </c>
    </row>
    <row r="767" spans="1:8" x14ac:dyDescent="0.3">
      <c r="A767" s="4" t="s">
        <v>772</v>
      </c>
      <c r="B767" s="2" t="s">
        <v>1125</v>
      </c>
      <c r="C767" s="2" t="s">
        <v>1012</v>
      </c>
      <c r="D767" s="2">
        <v>4</v>
      </c>
      <c r="E767" s="30">
        <v>5.87</v>
      </c>
      <c r="F767" s="2" t="s">
        <v>1013</v>
      </c>
      <c r="G767" s="3">
        <v>46057</v>
      </c>
      <c r="H767" s="34">
        <v>23.48</v>
      </c>
    </row>
    <row r="768" spans="1:8" x14ac:dyDescent="0.3">
      <c r="A768" s="4" t="s">
        <v>773</v>
      </c>
      <c r="B768" s="2" t="s">
        <v>1467</v>
      </c>
      <c r="C768" s="2" t="s">
        <v>1007</v>
      </c>
      <c r="D768" s="2">
        <v>2</v>
      </c>
      <c r="E768" s="30">
        <v>4.07</v>
      </c>
      <c r="F768" s="2" t="s">
        <v>1016</v>
      </c>
      <c r="G768" s="3">
        <v>46058</v>
      </c>
      <c r="H768" s="34">
        <v>8.14</v>
      </c>
    </row>
    <row r="769" spans="1:8" x14ac:dyDescent="0.3">
      <c r="A769" s="4" t="s">
        <v>774</v>
      </c>
      <c r="B769" s="2" t="s">
        <v>1371</v>
      </c>
      <c r="C769" s="2" t="s">
        <v>1011</v>
      </c>
      <c r="D769" s="2">
        <v>1</v>
      </c>
      <c r="E769" s="30">
        <v>3.89</v>
      </c>
      <c r="F769" s="2" t="s">
        <v>1015</v>
      </c>
      <c r="G769" s="3">
        <v>46059</v>
      </c>
      <c r="H769" s="34">
        <v>3.89</v>
      </c>
    </row>
    <row r="770" spans="1:8" x14ac:dyDescent="0.3">
      <c r="A770" s="4" t="s">
        <v>775</v>
      </c>
      <c r="B770" s="2" t="s">
        <v>1796</v>
      </c>
      <c r="C770" s="2" t="s">
        <v>1011</v>
      </c>
      <c r="D770" s="2">
        <v>1</v>
      </c>
      <c r="E770" s="30">
        <v>5.04</v>
      </c>
      <c r="F770" s="2" t="s">
        <v>1013</v>
      </c>
      <c r="G770" s="3">
        <v>46060</v>
      </c>
      <c r="H770" s="34">
        <v>5.04</v>
      </c>
    </row>
    <row r="771" spans="1:8" x14ac:dyDescent="0.3">
      <c r="A771" s="4" t="s">
        <v>776</v>
      </c>
      <c r="B771" s="2" t="s">
        <v>1624</v>
      </c>
      <c r="C771" s="2" t="s">
        <v>1009</v>
      </c>
      <c r="D771" s="2">
        <v>2</v>
      </c>
      <c r="E771" s="30">
        <v>5.94</v>
      </c>
      <c r="F771" s="2" t="s">
        <v>1016</v>
      </c>
      <c r="G771" s="3">
        <v>46061</v>
      </c>
      <c r="H771" s="34">
        <v>11.88</v>
      </c>
    </row>
    <row r="772" spans="1:8" x14ac:dyDescent="0.3">
      <c r="A772" s="4" t="s">
        <v>777</v>
      </c>
      <c r="B772" s="2" t="s">
        <v>1590</v>
      </c>
      <c r="C772" s="2" t="s">
        <v>1007</v>
      </c>
      <c r="D772" s="2">
        <v>3</v>
      </c>
      <c r="E772" s="30">
        <v>4.59</v>
      </c>
      <c r="F772" s="2" t="s">
        <v>1013</v>
      </c>
      <c r="G772" s="3">
        <v>46062</v>
      </c>
      <c r="H772" s="34">
        <v>13.77</v>
      </c>
    </row>
    <row r="773" spans="1:8" x14ac:dyDescent="0.3">
      <c r="A773" s="4" t="s">
        <v>778</v>
      </c>
      <c r="B773" s="2" t="s">
        <v>1699</v>
      </c>
      <c r="C773" s="2" t="s">
        <v>1007</v>
      </c>
      <c r="D773" s="2">
        <v>2</v>
      </c>
      <c r="E773" s="30">
        <v>4.3099999999999996</v>
      </c>
      <c r="F773" s="2" t="s">
        <v>1013</v>
      </c>
      <c r="G773" s="3">
        <v>46063</v>
      </c>
      <c r="H773" s="34">
        <v>8.6199999999999992</v>
      </c>
    </row>
    <row r="774" spans="1:8" x14ac:dyDescent="0.3">
      <c r="A774" s="4" t="s">
        <v>779</v>
      </c>
      <c r="B774" s="2" t="s">
        <v>1276</v>
      </c>
      <c r="C774" s="2" t="s">
        <v>1007</v>
      </c>
      <c r="D774" s="2">
        <v>3</v>
      </c>
      <c r="E774" s="30">
        <v>5.98</v>
      </c>
      <c r="F774" s="2" t="s">
        <v>1013</v>
      </c>
      <c r="G774" s="3">
        <v>46064</v>
      </c>
      <c r="H774" s="34">
        <v>17.940000000000001</v>
      </c>
    </row>
    <row r="775" spans="1:8" x14ac:dyDescent="0.3">
      <c r="A775" s="4" t="s">
        <v>780</v>
      </c>
      <c r="B775" s="2" t="s">
        <v>1863</v>
      </c>
      <c r="C775" s="2" t="s">
        <v>1008</v>
      </c>
      <c r="D775" s="2">
        <v>3</v>
      </c>
      <c r="E775" s="30">
        <v>3.56</v>
      </c>
      <c r="F775" s="2" t="s">
        <v>1015</v>
      </c>
      <c r="G775" s="3">
        <v>46065</v>
      </c>
      <c r="H775" s="34">
        <v>10.68</v>
      </c>
    </row>
    <row r="776" spans="1:8" x14ac:dyDescent="0.3">
      <c r="A776" s="4" t="s">
        <v>781</v>
      </c>
      <c r="B776" s="2" t="s">
        <v>1350</v>
      </c>
      <c r="C776" s="2" t="s">
        <v>1012</v>
      </c>
      <c r="D776" s="2">
        <v>2</v>
      </c>
      <c r="E776" s="30">
        <v>3.55</v>
      </c>
      <c r="F776" s="2" t="s">
        <v>1013</v>
      </c>
      <c r="G776" s="3">
        <v>46066</v>
      </c>
      <c r="H776" s="34">
        <v>7.1</v>
      </c>
    </row>
    <row r="777" spans="1:8" x14ac:dyDescent="0.3">
      <c r="A777" s="4" t="s">
        <v>782</v>
      </c>
      <c r="B777" s="2" t="s">
        <v>1687</v>
      </c>
      <c r="C777" s="2" t="s">
        <v>1010</v>
      </c>
      <c r="D777" s="2">
        <v>1</v>
      </c>
      <c r="E777" s="30">
        <v>3.28</v>
      </c>
      <c r="F777" s="2" t="s">
        <v>1014</v>
      </c>
      <c r="G777" s="3">
        <v>46067</v>
      </c>
      <c r="H777" s="34">
        <v>3.28</v>
      </c>
    </row>
    <row r="778" spans="1:8" x14ac:dyDescent="0.3">
      <c r="A778" s="4" t="s">
        <v>783</v>
      </c>
      <c r="B778" s="2" t="s">
        <v>1614</v>
      </c>
      <c r="C778" s="2" t="s">
        <v>1008</v>
      </c>
      <c r="D778" s="2">
        <v>3</v>
      </c>
      <c r="E778" s="30">
        <v>5.5</v>
      </c>
      <c r="F778" s="2" t="s">
        <v>1016</v>
      </c>
      <c r="G778" s="3">
        <v>46068</v>
      </c>
      <c r="H778" s="34">
        <v>16.5</v>
      </c>
    </row>
    <row r="779" spans="1:8" x14ac:dyDescent="0.3">
      <c r="A779" s="4" t="s">
        <v>784</v>
      </c>
      <c r="B779" s="2" t="s">
        <v>1037</v>
      </c>
      <c r="C779" s="2" t="s">
        <v>1007</v>
      </c>
      <c r="D779" s="2">
        <v>2</v>
      </c>
      <c r="E779" s="30">
        <v>2.58</v>
      </c>
      <c r="F779" s="2" t="s">
        <v>1016</v>
      </c>
      <c r="G779" s="3">
        <v>46069</v>
      </c>
      <c r="H779" s="34">
        <v>5.16</v>
      </c>
    </row>
    <row r="780" spans="1:8" x14ac:dyDescent="0.3">
      <c r="A780" s="4" t="s">
        <v>785</v>
      </c>
      <c r="B780" s="2" t="s">
        <v>1632</v>
      </c>
      <c r="C780" s="2" t="s">
        <v>1009</v>
      </c>
      <c r="D780" s="2">
        <v>5</v>
      </c>
      <c r="E780" s="30">
        <v>5.38</v>
      </c>
      <c r="F780" s="2" t="s">
        <v>1015</v>
      </c>
      <c r="G780" s="3">
        <v>46070</v>
      </c>
      <c r="H780" s="34">
        <v>26.9</v>
      </c>
    </row>
    <row r="781" spans="1:8" x14ac:dyDescent="0.3">
      <c r="A781" s="4" t="s">
        <v>786</v>
      </c>
      <c r="B781" s="2" t="s">
        <v>1490</v>
      </c>
      <c r="C781" s="2" t="s">
        <v>1007</v>
      </c>
      <c r="D781" s="2">
        <v>1</v>
      </c>
      <c r="E781" s="30">
        <v>4.91</v>
      </c>
      <c r="F781" s="2" t="s">
        <v>1015</v>
      </c>
      <c r="G781" s="3">
        <v>46071</v>
      </c>
      <c r="H781" s="34">
        <v>4.91</v>
      </c>
    </row>
    <row r="782" spans="1:8" x14ac:dyDescent="0.3">
      <c r="A782" s="4" t="s">
        <v>787</v>
      </c>
      <c r="B782" s="2" t="s">
        <v>1583</v>
      </c>
      <c r="C782" s="2" t="s">
        <v>1007</v>
      </c>
      <c r="D782" s="2">
        <v>3</v>
      </c>
      <c r="E782" s="30">
        <v>3.47</v>
      </c>
      <c r="F782" s="2" t="s">
        <v>1015</v>
      </c>
      <c r="G782" s="3">
        <v>46072</v>
      </c>
      <c r="H782" s="34">
        <v>10.41</v>
      </c>
    </row>
    <row r="783" spans="1:8" x14ac:dyDescent="0.3">
      <c r="A783" s="4" t="s">
        <v>788</v>
      </c>
      <c r="B783" s="2" t="s">
        <v>1159</v>
      </c>
      <c r="C783" s="2" t="s">
        <v>1010</v>
      </c>
      <c r="D783" s="2">
        <v>4</v>
      </c>
      <c r="E783" s="30">
        <v>4.4400000000000004</v>
      </c>
      <c r="F783" s="2" t="s">
        <v>1014</v>
      </c>
      <c r="G783" s="3">
        <v>46073</v>
      </c>
      <c r="H783" s="34">
        <v>17.760000000000002</v>
      </c>
    </row>
    <row r="784" spans="1:8" x14ac:dyDescent="0.3">
      <c r="A784" s="4" t="s">
        <v>789</v>
      </c>
      <c r="B784" s="2" t="s">
        <v>1459</v>
      </c>
      <c r="C784" s="2" t="s">
        <v>1007</v>
      </c>
      <c r="D784" s="2">
        <v>1</v>
      </c>
      <c r="E784" s="30">
        <v>4.45</v>
      </c>
      <c r="F784" s="2" t="s">
        <v>1016</v>
      </c>
      <c r="G784" s="3">
        <v>46074</v>
      </c>
      <c r="H784" s="34">
        <v>4.45</v>
      </c>
    </row>
    <row r="785" spans="1:8" x14ac:dyDescent="0.3">
      <c r="A785" s="4" t="s">
        <v>790</v>
      </c>
      <c r="B785" s="2" t="s">
        <v>1509</v>
      </c>
      <c r="C785" s="2" t="s">
        <v>1008</v>
      </c>
      <c r="D785" s="2">
        <v>5</v>
      </c>
      <c r="E785" s="30">
        <v>5.74</v>
      </c>
      <c r="F785" s="2" t="s">
        <v>1016</v>
      </c>
      <c r="G785" s="3">
        <v>46075</v>
      </c>
      <c r="H785" s="34">
        <v>28.7</v>
      </c>
    </row>
    <row r="786" spans="1:8" x14ac:dyDescent="0.3">
      <c r="A786" s="4" t="s">
        <v>791</v>
      </c>
      <c r="B786" s="2" t="s">
        <v>1286</v>
      </c>
      <c r="C786" s="2" t="s">
        <v>1011</v>
      </c>
      <c r="D786" s="2">
        <v>5</v>
      </c>
      <c r="E786" s="30">
        <v>3.04</v>
      </c>
      <c r="F786" s="2" t="s">
        <v>1015</v>
      </c>
      <c r="G786" s="3">
        <v>46076</v>
      </c>
      <c r="H786" s="34">
        <v>15.2</v>
      </c>
    </row>
    <row r="787" spans="1:8" x14ac:dyDescent="0.3">
      <c r="A787" s="4" t="s">
        <v>792</v>
      </c>
      <c r="B787" s="2" t="s">
        <v>1284</v>
      </c>
      <c r="C787" s="2" t="s">
        <v>1010</v>
      </c>
      <c r="D787" s="2">
        <v>2</v>
      </c>
      <c r="E787" s="30">
        <v>2.63</v>
      </c>
      <c r="F787" s="2" t="s">
        <v>1015</v>
      </c>
      <c r="G787" s="3">
        <v>46077</v>
      </c>
      <c r="H787" s="34">
        <v>5.26</v>
      </c>
    </row>
    <row r="788" spans="1:8" x14ac:dyDescent="0.3">
      <c r="A788" s="4" t="s">
        <v>793</v>
      </c>
      <c r="B788" s="2" t="s">
        <v>1659</v>
      </c>
      <c r="C788" s="2" t="s">
        <v>1012</v>
      </c>
      <c r="D788" s="2">
        <v>5</v>
      </c>
      <c r="E788" s="30">
        <v>3.74</v>
      </c>
      <c r="F788" s="2" t="s">
        <v>1013</v>
      </c>
      <c r="G788" s="3">
        <v>46078</v>
      </c>
      <c r="H788" s="34">
        <v>18.7</v>
      </c>
    </row>
    <row r="789" spans="1:8" x14ac:dyDescent="0.3">
      <c r="A789" s="4" t="s">
        <v>794</v>
      </c>
      <c r="B789" s="2" t="s">
        <v>1949</v>
      </c>
      <c r="C789" s="2" t="s">
        <v>1010</v>
      </c>
      <c r="D789" s="2">
        <v>4</v>
      </c>
      <c r="E789" s="30">
        <v>2.98</v>
      </c>
      <c r="F789" s="2" t="s">
        <v>1015</v>
      </c>
      <c r="G789" s="3">
        <v>46079</v>
      </c>
      <c r="H789" s="34">
        <v>11.92</v>
      </c>
    </row>
    <row r="790" spans="1:8" x14ac:dyDescent="0.3">
      <c r="A790" s="4" t="s">
        <v>795</v>
      </c>
      <c r="B790" s="2" t="s">
        <v>1505</v>
      </c>
      <c r="C790" s="2" t="s">
        <v>1010</v>
      </c>
      <c r="D790" s="2">
        <v>2</v>
      </c>
      <c r="E790" s="30">
        <v>3.78</v>
      </c>
      <c r="F790" s="2" t="s">
        <v>1016</v>
      </c>
      <c r="G790" s="3">
        <v>46080</v>
      </c>
      <c r="H790" s="34">
        <v>7.56</v>
      </c>
    </row>
    <row r="791" spans="1:8" x14ac:dyDescent="0.3">
      <c r="A791" s="4" t="s">
        <v>796</v>
      </c>
      <c r="B791" s="2" t="s">
        <v>1757</v>
      </c>
      <c r="C791" s="2" t="s">
        <v>1007</v>
      </c>
      <c r="D791" s="2">
        <v>5</v>
      </c>
      <c r="E791" s="30">
        <v>4.54</v>
      </c>
      <c r="F791" s="2" t="s">
        <v>1013</v>
      </c>
      <c r="G791" s="3">
        <v>46081</v>
      </c>
      <c r="H791" s="34">
        <v>22.7</v>
      </c>
    </row>
    <row r="792" spans="1:8" x14ac:dyDescent="0.3">
      <c r="A792" s="4" t="s">
        <v>797</v>
      </c>
      <c r="B792" s="2" t="s">
        <v>1067</v>
      </c>
      <c r="C792" s="2" t="s">
        <v>1010</v>
      </c>
      <c r="D792" s="2">
        <v>3</v>
      </c>
      <c r="E792" s="30">
        <v>3.32</v>
      </c>
      <c r="F792" s="2" t="s">
        <v>1014</v>
      </c>
      <c r="G792" s="3">
        <v>46082</v>
      </c>
      <c r="H792" s="34">
        <v>9.9599999999999991</v>
      </c>
    </row>
    <row r="793" spans="1:8" x14ac:dyDescent="0.3">
      <c r="A793" s="4" t="s">
        <v>798</v>
      </c>
      <c r="B793" s="2" t="s">
        <v>1402</v>
      </c>
      <c r="C793" s="2" t="s">
        <v>1012</v>
      </c>
      <c r="D793" s="2">
        <v>1</v>
      </c>
      <c r="E793" s="30">
        <v>5.34</v>
      </c>
      <c r="F793" s="2" t="s">
        <v>1014</v>
      </c>
      <c r="G793" s="3">
        <v>46083</v>
      </c>
      <c r="H793" s="34">
        <v>5.34</v>
      </c>
    </row>
    <row r="794" spans="1:8" x14ac:dyDescent="0.3">
      <c r="A794" s="4" t="s">
        <v>799</v>
      </c>
      <c r="B794" s="2" t="s">
        <v>1142</v>
      </c>
      <c r="C794" s="2" t="s">
        <v>1010</v>
      </c>
      <c r="D794" s="2">
        <v>4</v>
      </c>
      <c r="E794" s="30">
        <v>2.82</v>
      </c>
      <c r="F794" s="2" t="s">
        <v>1016</v>
      </c>
      <c r="G794" s="3">
        <v>46084</v>
      </c>
      <c r="H794" s="34">
        <v>11.28</v>
      </c>
    </row>
    <row r="795" spans="1:8" x14ac:dyDescent="0.3">
      <c r="A795" s="4" t="s">
        <v>800</v>
      </c>
      <c r="B795" s="2" t="s">
        <v>1788</v>
      </c>
      <c r="C795" s="2" t="s">
        <v>1008</v>
      </c>
      <c r="D795" s="2">
        <v>4</v>
      </c>
      <c r="E795" s="30">
        <v>3.9</v>
      </c>
      <c r="F795" s="2" t="s">
        <v>1013</v>
      </c>
      <c r="G795" s="3">
        <v>46085</v>
      </c>
      <c r="H795" s="34">
        <v>15.6</v>
      </c>
    </row>
    <row r="796" spans="1:8" x14ac:dyDescent="0.3">
      <c r="A796" s="4" t="s">
        <v>801</v>
      </c>
      <c r="B796" s="2" t="s">
        <v>1786</v>
      </c>
      <c r="C796" s="2" t="s">
        <v>1009</v>
      </c>
      <c r="D796" s="2">
        <v>4</v>
      </c>
      <c r="E796" s="30">
        <v>5.71</v>
      </c>
      <c r="F796" s="2" t="s">
        <v>1015</v>
      </c>
      <c r="G796" s="3">
        <v>46086</v>
      </c>
      <c r="H796" s="34">
        <v>22.84</v>
      </c>
    </row>
    <row r="797" spans="1:8" x14ac:dyDescent="0.3">
      <c r="A797" s="4" t="s">
        <v>802</v>
      </c>
      <c r="B797" s="2" t="s">
        <v>1653</v>
      </c>
      <c r="C797" s="2" t="s">
        <v>1008</v>
      </c>
      <c r="D797" s="2">
        <v>3</v>
      </c>
      <c r="E797" s="30">
        <v>5.07</v>
      </c>
      <c r="F797" s="2" t="s">
        <v>1015</v>
      </c>
      <c r="G797" s="3">
        <v>46087</v>
      </c>
      <c r="H797" s="34">
        <v>15.21</v>
      </c>
    </row>
    <row r="798" spans="1:8" x14ac:dyDescent="0.3">
      <c r="A798" s="4" t="s">
        <v>803</v>
      </c>
      <c r="B798" s="2" t="s">
        <v>1557</v>
      </c>
      <c r="C798" s="2" t="s">
        <v>1008</v>
      </c>
      <c r="D798" s="2">
        <v>5</v>
      </c>
      <c r="E798" s="30">
        <v>5.03</v>
      </c>
      <c r="F798" s="2" t="s">
        <v>1013</v>
      </c>
      <c r="G798" s="3">
        <v>46088</v>
      </c>
      <c r="H798" s="34">
        <v>25.15</v>
      </c>
    </row>
    <row r="799" spans="1:8" x14ac:dyDescent="0.3">
      <c r="A799" s="4" t="s">
        <v>804</v>
      </c>
      <c r="B799" s="2" t="s">
        <v>1671</v>
      </c>
      <c r="C799" s="2" t="s">
        <v>1009</v>
      </c>
      <c r="D799" s="2">
        <v>1</v>
      </c>
      <c r="E799" s="30">
        <v>5.28</v>
      </c>
      <c r="F799" s="2" t="s">
        <v>1013</v>
      </c>
      <c r="G799" s="3">
        <v>46089</v>
      </c>
      <c r="H799" s="34">
        <v>5.28</v>
      </c>
    </row>
    <row r="800" spans="1:8" x14ac:dyDescent="0.3">
      <c r="A800" s="4" t="s">
        <v>805</v>
      </c>
      <c r="B800" s="2" t="s">
        <v>1174</v>
      </c>
      <c r="C800" s="2" t="s">
        <v>1009</v>
      </c>
      <c r="D800" s="2">
        <v>1</v>
      </c>
      <c r="E800" s="30">
        <v>3.11</v>
      </c>
      <c r="F800" s="2" t="s">
        <v>1014</v>
      </c>
      <c r="G800" s="3">
        <v>46090</v>
      </c>
      <c r="H800" s="34">
        <v>3.11</v>
      </c>
    </row>
    <row r="801" spans="1:8" x14ac:dyDescent="0.3">
      <c r="A801" s="4" t="s">
        <v>806</v>
      </c>
      <c r="B801" s="2" t="s">
        <v>1284</v>
      </c>
      <c r="C801" s="2" t="s">
        <v>1010</v>
      </c>
      <c r="D801" s="2">
        <v>3</v>
      </c>
      <c r="E801" s="30">
        <v>5.39</v>
      </c>
      <c r="F801" s="2" t="s">
        <v>1015</v>
      </c>
      <c r="G801" s="3">
        <v>46091</v>
      </c>
      <c r="H801" s="34">
        <v>16.170000000000002</v>
      </c>
    </row>
    <row r="802" spans="1:8" x14ac:dyDescent="0.3">
      <c r="A802" s="4" t="s">
        <v>807</v>
      </c>
      <c r="B802" s="2" t="s">
        <v>1464</v>
      </c>
      <c r="C802" s="2" t="s">
        <v>1008</v>
      </c>
      <c r="D802" s="2">
        <v>2</v>
      </c>
      <c r="E802" s="30">
        <v>4.91</v>
      </c>
      <c r="F802" s="2" t="s">
        <v>1016</v>
      </c>
      <c r="G802" s="3">
        <v>46092</v>
      </c>
      <c r="H802" s="34">
        <v>9.82</v>
      </c>
    </row>
    <row r="803" spans="1:8" x14ac:dyDescent="0.3">
      <c r="A803" s="4" t="s">
        <v>808</v>
      </c>
      <c r="B803" s="2" t="s">
        <v>1874</v>
      </c>
      <c r="C803" s="2" t="s">
        <v>1007</v>
      </c>
      <c r="D803" s="2">
        <v>5</v>
      </c>
      <c r="E803" s="30">
        <v>4.5199999999999996</v>
      </c>
      <c r="F803" s="2" t="s">
        <v>1015</v>
      </c>
      <c r="G803" s="3">
        <v>46093</v>
      </c>
      <c r="H803" s="34">
        <v>22.6</v>
      </c>
    </row>
    <row r="804" spans="1:8" x14ac:dyDescent="0.3">
      <c r="A804" s="4" t="s">
        <v>809</v>
      </c>
      <c r="B804" s="2" t="s">
        <v>1083</v>
      </c>
      <c r="C804" s="2" t="s">
        <v>1011</v>
      </c>
      <c r="D804" s="2">
        <v>4</v>
      </c>
      <c r="E804" s="30">
        <v>5.68</v>
      </c>
      <c r="F804" s="2" t="s">
        <v>1014</v>
      </c>
      <c r="G804" s="3">
        <v>46094</v>
      </c>
      <c r="H804" s="34">
        <v>22.72</v>
      </c>
    </row>
    <row r="805" spans="1:8" x14ac:dyDescent="0.3">
      <c r="A805" s="4" t="s">
        <v>810</v>
      </c>
      <c r="B805" s="2" t="s">
        <v>1508</v>
      </c>
      <c r="C805" s="2" t="s">
        <v>1011</v>
      </c>
      <c r="D805" s="2">
        <v>2</v>
      </c>
      <c r="E805" s="30">
        <v>4.58</v>
      </c>
      <c r="F805" s="2" t="s">
        <v>1013</v>
      </c>
      <c r="G805" s="3">
        <v>46095</v>
      </c>
      <c r="H805" s="34">
        <v>9.16</v>
      </c>
    </row>
    <row r="806" spans="1:8" x14ac:dyDescent="0.3">
      <c r="A806" s="4" t="s">
        <v>811</v>
      </c>
      <c r="B806" s="2" t="s">
        <v>1592</v>
      </c>
      <c r="C806" s="2" t="s">
        <v>1011</v>
      </c>
      <c r="D806" s="2">
        <v>3</v>
      </c>
      <c r="E806" s="30">
        <v>3.55</v>
      </c>
      <c r="F806" s="2" t="s">
        <v>1015</v>
      </c>
      <c r="G806" s="3">
        <v>46096</v>
      </c>
      <c r="H806" s="34">
        <v>10.65</v>
      </c>
    </row>
    <row r="807" spans="1:8" x14ac:dyDescent="0.3">
      <c r="A807" s="4" t="s">
        <v>812</v>
      </c>
      <c r="B807" s="2" t="s">
        <v>1977</v>
      </c>
      <c r="C807" s="2" t="s">
        <v>1008</v>
      </c>
      <c r="D807" s="2">
        <v>5</v>
      </c>
      <c r="E807" s="30">
        <v>5.0599999999999996</v>
      </c>
      <c r="F807" s="2" t="s">
        <v>1013</v>
      </c>
      <c r="G807" s="3">
        <v>46097</v>
      </c>
      <c r="H807" s="34">
        <v>25.3</v>
      </c>
    </row>
    <row r="808" spans="1:8" x14ac:dyDescent="0.3">
      <c r="A808" s="4" t="s">
        <v>813</v>
      </c>
      <c r="B808" s="2" t="s">
        <v>1800</v>
      </c>
      <c r="C808" s="2" t="s">
        <v>1012</v>
      </c>
      <c r="D808" s="2">
        <v>5</v>
      </c>
      <c r="E808" s="30">
        <v>4.5199999999999996</v>
      </c>
      <c r="F808" s="2" t="s">
        <v>1015</v>
      </c>
      <c r="G808" s="3">
        <v>46098</v>
      </c>
      <c r="H808" s="34">
        <v>22.6</v>
      </c>
    </row>
    <row r="809" spans="1:8" x14ac:dyDescent="0.3">
      <c r="A809" s="4" t="s">
        <v>814</v>
      </c>
      <c r="B809" s="2" t="s">
        <v>1530</v>
      </c>
      <c r="C809" s="2" t="s">
        <v>1009</v>
      </c>
      <c r="D809" s="2">
        <v>5</v>
      </c>
      <c r="E809" s="30">
        <v>2.77</v>
      </c>
      <c r="F809" s="2" t="s">
        <v>1016</v>
      </c>
      <c r="G809" s="3">
        <v>46099</v>
      </c>
      <c r="H809" s="34">
        <v>13.85</v>
      </c>
    </row>
    <row r="810" spans="1:8" x14ac:dyDescent="0.3">
      <c r="A810" s="4" t="s">
        <v>815</v>
      </c>
      <c r="B810" s="2" t="s">
        <v>1706</v>
      </c>
      <c r="C810" s="2" t="s">
        <v>1010</v>
      </c>
      <c r="D810" s="2">
        <v>2</v>
      </c>
      <c r="E810" s="30">
        <v>2.7</v>
      </c>
      <c r="F810" s="2" t="s">
        <v>1016</v>
      </c>
      <c r="G810" s="3">
        <v>46100</v>
      </c>
      <c r="H810" s="34">
        <v>5.4</v>
      </c>
    </row>
    <row r="811" spans="1:8" x14ac:dyDescent="0.3">
      <c r="A811" s="4" t="s">
        <v>816</v>
      </c>
      <c r="B811" s="2" t="s">
        <v>1058</v>
      </c>
      <c r="C811" s="2" t="s">
        <v>1010</v>
      </c>
      <c r="D811" s="2">
        <v>2</v>
      </c>
      <c r="E811" s="30">
        <v>5.2</v>
      </c>
      <c r="F811" s="2" t="s">
        <v>1015</v>
      </c>
      <c r="G811" s="3">
        <v>46101</v>
      </c>
      <c r="H811" s="34">
        <v>10.4</v>
      </c>
    </row>
    <row r="812" spans="1:8" x14ac:dyDescent="0.3">
      <c r="A812" s="4" t="s">
        <v>817</v>
      </c>
      <c r="B812" s="2" t="s">
        <v>1076</v>
      </c>
      <c r="C812" s="2" t="s">
        <v>1011</v>
      </c>
      <c r="D812" s="2">
        <v>3</v>
      </c>
      <c r="E812" s="30">
        <v>3.72</v>
      </c>
      <c r="F812" s="2" t="s">
        <v>1015</v>
      </c>
      <c r="G812" s="3">
        <v>46102</v>
      </c>
      <c r="H812" s="34">
        <v>11.16</v>
      </c>
    </row>
    <row r="813" spans="1:8" x14ac:dyDescent="0.3">
      <c r="A813" s="4" t="s">
        <v>818</v>
      </c>
      <c r="B813" s="2" t="s">
        <v>1967</v>
      </c>
      <c r="C813" s="2" t="s">
        <v>1010</v>
      </c>
      <c r="D813" s="2">
        <v>4</v>
      </c>
      <c r="E813" s="30">
        <v>5.36</v>
      </c>
      <c r="F813" s="2" t="s">
        <v>1013</v>
      </c>
      <c r="G813" s="3">
        <v>46103</v>
      </c>
      <c r="H813" s="34">
        <v>21.44</v>
      </c>
    </row>
    <row r="814" spans="1:8" x14ac:dyDescent="0.3">
      <c r="A814" s="4" t="s">
        <v>819</v>
      </c>
      <c r="B814" s="2" t="s">
        <v>1399</v>
      </c>
      <c r="C814" s="2" t="s">
        <v>1007</v>
      </c>
      <c r="D814" s="2">
        <v>2</v>
      </c>
      <c r="E814" s="30">
        <v>3.96</v>
      </c>
      <c r="F814" s="2" t="s">
        <v>1013</v>
      </c>
      <c r="G814" s="3">
        <v>46104</v>
      </c>
      <c r="H814" s="34">
        <v>7.92</v>
      </c>
    </row>
    <row r="815" spans="1:8" x14ac:dyDescent="0.3">
      <c r="A815" s="4" t="s">
        <v>820</v>
      </c>
      <c r="B815" s="2" t="s">
        <v>1793</v>
      </c>
      <c r="C815" s="2" t="s">
        <v>1007</v>
      </c>
      <c r="D815" s="2">
        <v>1</v>
      </c>
      <c r="E815" s="30">
        <v>5.54</v>
      </c>
      <c r="F815" s="2" t="s">
        <v>1014</v>
      </c>
      <c r="G815" s="3">
        <v>46105</v>
      </c>
      <c r="H815" s="34">
        <v>5.54</v>
      </c>
    </row>
    <row r="816" spans="1:8" x14ac:dyDescent="0.3">
      <c r="A816" s="4" t="s">
        <v>821</v>
      </c>
      <c r="B816" s="2" t="s">
        <v>1203</v>
      </c>
      <c r="C816" s="2" t="s">
        <v>1009</v>
      </c>
      <c r="D816" s="2">
        <v>2</v>
      </c>
      <c r="E816" s="30">
        <v>5.54</v>
      </c>
      <c r="F816" s="2" t="s">
        <v>1014</v>
      </c>
      <c r="G816" s="3">
        <v>46106</v>
      </c>
      <c r="H816" s="34">
        <v>11.08</v>
      </c>
    </row>
    <row r="817" spans="1:8" x14ac:dyDescent="0.3">
      <c r="A817" s="4" t="s">
        <v>822</v>
      </c>
      <c r="B817" s="2" t="s">
        <v>1021</v>
      </c>
      <c r="C817" s="2" t="s">
        <v>1010</v>
      </c>
      <c r="D817" s="2">
        <v>2</v>
      </c>
      <c r="E817" s="30">
        <v>3.29</v>
      </c>
      <c r="F817" s="2" t="s">
        <v>1015</v>
      </c>
      <c r="G817" s="3">
        <v>46107</v>
      </c>
      <c r="H817" s="34">
        <v>6.58</v>
      </c>
    </row>
    <row r="818" spans="1:8" x14ac:dyDescent="0.3">
      <c r="A818" s="4" t="s">
        <v>823</v>
      </c>
      <c r="B818" s="2" t="s">
        <v>1641</v>
      </c>
      <c r="C818" s="2" t="s">
        <v>1008</v>
      </c>
      <c r="D818" s="2">
        <v>5</v>
      </c>
      <c r="E818" s="30">
        <v>4.78</v>
      </c>
      <c r="F818" s="2" t="s">
        <v>1016</v>
      </c>
      <c r="G818" s="3">
        <v>46108</v>
      </c>
      <c r="H818" s="34">
        <v>23.9</v>
      </c>
    </row>
    <row r="819" spans="1:8" x14ac:dyDescent="0.3">
      <c r="A819" s="4" t="s">
        <v>824</v>
      </c>
      <c r="B819" s="2" t="s">
        <v>1346</v>
      </c>
      <c r="C819" s="2" t="s">
        <v>1010</v>
      </c>
      <c r="D819" s="2">
        <v>1</v>
      </c>
      <c r="E819" s="30">
        <v>4.6100000000000003</v>
      </c>
      <c r="F819" s="2" t="s">
        <v>1014</v>
      </c>
      <c r="G819" s="3">
        <v>46109</v>
      </c>
      <c r="H819" s="34">
        <v>4.6100000000000003</v>
      </c>
    </row>
    <row r="820" spans="1:8" x14ac:dyDescent="0.3">
      <c r="A820" s="4" t="s">
        <v>825</v>
      </c>
      <c r="B820" s="2" t="s">
        <v>1514</v>
      </c>
      <c r="C820" s="2" t="s">
        <v>1008</v>
      </c>
      <c r="D820" s="2">
        <v>4</v>
      </c>
      <c r="E820" s="30">
        <v>2.54</v>
      </c>
      <c r="F820" s="2" t="s">
        <v>1014</v>
      </c>
      <c r="G820" s="3">
        <v>46110</v>
      </c>
      <c r="H820" s="34">
        <v>10.16</v>
      </c>
    </row>
    <row r="821" spans="1:8" x14ac:dyDescent="0.3">
      <c r="A821" s="4" t="s">
        <v>826</v>
      </c>
      <c r="B821" s="2" t="s">
        <v>1457</v>
      </c>
      <c r="C821" s="2" t="s">
        <v>1012</v>
      </c>
      <c r="D821" s="2">
        <v>1</v>
      </c>
      <c r="E821" s="30">
        <v>5.22</v>
      </c>
      <c r="F821" s="2" t="s">
        <v>1016</v>
      </c>
      <c r="G821" s="3">
        <v>46111</v>
      </c>
      <c r="H821" s="34">
        <v>5.22</v>
      </c>
    </row>
    <row r="822" spans="1:8" x14ac:dyDescent="0.3">
      <c r="A822" s="4" t="s">
        <v>827</v>
      </c>
      <c r="B822" s="2" t="s">
        <v>1820</v>
      </c>
      <c r="C822" s="2" t="s">
        <v>1011</v>
      </c>
      <c r="D822" s="2">
        <v>4</v>
      </c>
      <c r="E822" s="30">
        <v>3.84</v>
      </c>
      <c r="F822" s="2" t="s">
        <v>1013</v>
      </c>
      <c r="G822" s="3">
        <v>46112</v>
      </c>
      <c r="H822" s="34">
        <v>15.36</v>
      </c>
    </row>
    <row r="823" spans="1:8" x14ac:dyDescent="0.3">
      <c r="A823" s="4" t="s">
        <v>828</v>
      </c>
      <c r="B823" s="2" t="s">
        <v>1182</v>
      </c>
      <c r="C823" s="2" t="s">
        <v>1008</v>
      </c>
      <c r="D823" s="2">
        <v>3</v>
      </c>
      <c r="E823" s="30">
        <v>3.57</v>
      </c>
      <c r="F823" s="2" t="s">
        <v>1013</v>
      </c>
      <c r="G823" s="3">
        <v>46113</v>
      </c>
      <c r="H823" s="34">
        <v>10.71</v>
      </c>
    </row>
    <row r="824" spans="1:8" x14ac:dyDescent="0.3">
      <c r="A824" s="4" t="s">
        <v>829</v>
      </c>
      <c r="B824" s="2" t="s">
        <v>1187</v>
      </c>
      <c r="C824" s="2" t="s">
        <v>1012</v>
      </c>
      <c r="D824" s="2">
        <v>5</v>
      </c>
      <c r="E824" s="30">
        <v>2.64</v>
      </c>
      <c r="F824" s="2" t="s">
        <v>1013</v>
      </c>
      <c r="G824" s="3">
        <v>46114</v>
      </c>
      <c r="H824" s="34">
        <v>13.2</v>
      </c>
    </row>
    <row r="825" spans="1:8" x14ac:dyDescent="0.3">
      <c r="A825" s="4" t="s">
        <v>830</v>
      </c>
      <c r="B825" s="2" t="s">
        <v>1193</v>
      </c>
      <c r="C825" s="2" t="s">
        <v>1011</v>
      </c>
      <c r="D825" s="2">
        <v>3</v>
      </c>
      <c r="E825" s="30">
        <v>4.3899999999999997</v>
      </c>
      <c r="F825" s="2" t="s">
        <v>1015</v>
      </c>
      <c r="G825" s="3">
        <v>46115</v>
      </c>
      <c r="H825" s="34">
        <v>13.17</v>
      </c>
    </row>
    <row r="826" spans="1:8" x14ac:dyDescent="0.3">
      <c r="A826" s="4" t="s">
        <v>831</v>
      </c>
      <c r="B826" s="2" t="s">
        <v>1485</v>
      </c>
      <c r="C826" s="2" t="s">
        <v>1007</v>
      </c>
      <c r="D826" s="2">
        <v>2</v>
      </c>
      <c r="E826" s="30">
        <v>3.02</v>
      </c>
      <c r="F826" s="2" t="s">
        <v>1015</v>
      </c>
      <c r="G826" s="3">
        <v>46116</v>
      </c>
      <c r="H826" s="34">
        <v>6.04</v>
      </c>
    </row>
    <row r="827" spans="1:8" x14ac:dyDescent="0.3">
      <c r="A827" s="4" t="s">
        <v>832</v>
      </c>
      <c r="B827" s="2" t="s">
        <v>1814</v>
      </c>
      <c r="C827" s="2" t="s">
        <v>1010</v>
      </c>
      <c r="D827" s="2">
        <v>2</v>
      </c>
      <c r="E827" s="30">
        <v>4.26</v>
      </c>
      <c r="F827" s="2" t="s">
        <v>1013</v>
      </c>
      <c r="G827" s="3">
        <v>46117</v>
      </c>
      <c r="H827" s="34">
        <v>8.52</v>
      </c>
    </row>
    <row r="828" spans="1:8" x14ac:dyDescent="0.3">
      <c r="A828" s="4" t="s">
        <v>833</v>
      </c>
      <c r="B828" s="2" t="s">
        <v>1978</v>
      </c>
      <c r="C828" s="2" t="s">
        <v>1012</v>
      </c>
      <c r="D828" s="2">
        <v>5</v>
      </c>
      <c r="E828" s="30">
        <v>3.27</v>
      </c>
      <c r="F828" s="2" t="s">
        <v>1016</v>
      </c>
      <c r="G828" s="3">
        <v>46118</v>
      </c>
      <c r="H828" s="34">
        <v>16.350000000000001</v>
      </c>
    </row>
    <row r="829" spans="1:8" x14ac:dyDescent="0.3">
      <c r="A829" s="4" t="s">
        <v>834</v>
      </c>
      <c r="B829" s="2" t="s">
        <v>1196</v>
      </c>
      <c r="C829" s="2" t="s">
        <v>1009</v>
      </c>
      <c r="D829" s="2">
        <v>3</v>
      </c>
      <c r="E829" s="30">
        <v>2.68</v>
      </c>
      <c r="F829" s="2" t="s">
        <v>1013</v>
      </c>
      <c r="G829" s="3">
        <v>46119</v>
      </c>
      <c r="H829" s="34">
        <v>8.0400000000000009</v>
      </c>
    </row>
    <row r="830" spans="1:8" x14ac:dyDescent="0.3">
      <c r="A830" s="4" t="s">
        <v>835</v>
      </c>
      <c r="B830" s="2" t="s">
        <v>1908</v>
      </c>
      <c r="C830" s="2" t="s">
        <v>1010</v>
      </c>
      <c r="D830" s="2">
        <v>1</v>
      </c>
      <c r="E830" s="30">
        <v>5.0599999999999996</v>
      </c>
      <c r="F830" s="2" t="s">
        <v>1013</v>
      </c>
      <c r="G830" s="3">
        <v>46120</v>
      </c>
      <c r="H830" s="34">
        <v>5.0599999999999996</v>
      </c>
    </row>
    <row r="831" spans="1:8" x14ac:dyDescent="0.3">
      <c r="A831" s="4" t="s">
        <v>836</v>
      </c>
      <c r="B831" s="2" t="s">
        <v>2001</v>
      </c>
      <c r="C831" s="2" t="s">
        <v>1011</v>
      </c>
      <c r="D831" s="2">
        <v>3</v>
      </c>
      <c r="E831" s="30">
        <v>3.88</v>
      </c>
      <c r="F831" s="2" t="s">
        <v>1015</v>
      </c>
      <c r="G831" s="3">
        <v>46121</v>
      </c>
      <c r="H831" s="34">
        <v>11.64</v>
      </c>
    </row>
    <row r="832" spans="1:8" x14ac:dyDescent="0.3">
      <c r="A832" s="4" t="s">
        <v>837</v>
      </c>
      <c r="B832" s="2" t="s">
        <v>1636</v>
      </c>
      <c r="C832" s="2" t="s">
        <v>1010</v>
      </c>
      <c r="D832" s="2">
        <v>4</v>
      </c>
      <c r="E832" s="30">
        <v>4.0599999999999996</v>
      </c>
      <c r="F832" s="2" t="s">
        <v>1016</v>
      </c>
      <c r="G832" s="3">
        <v>46122</v>
      </c>
      <c r="H832" s="34">
        <v>16.239999999999998</v>
      </c>
    </row>
    <row r="833" spans="1:8" x14ac:dyDescent="0.3">
      <c r="A833" s="4" t="s">
        <v>838</v>
      </c>
      <c r="B833" s="2" t="s">
        <v>1523</v>
      </c>
      <c r="C833" s="2" t="s">
        <v>1009</v>
      </c>
      <c r="D833" s="2">
        <v>2</v>
      </c>
      <c r="E833" s="30">
        <v>4.58</v>
      </c>
      <c r="F833" s="2" t="s">
        <v>1014</v>
      </c>
      <c r="G833" s="3">
        <v>46123</v>
      </c>
      <c r="H833" s="34">
        <v>9.16</v>
      </c>
    </row>
    <row r="834" spans="1:8" x14ac:dyDescent="0.3">
      <c r="A834" s="4" t="s">
        <v>839</v>
      </c>
      <c r="B834" s="2" t="s">
        <v>1645</v>
      </c>
      <c r="C834" s="2" t="s">
        <v>1011</v>
      </c>
      <c r="D834" s="2">
        <v>1</v>
      </c>
      <c r="E834" s="30">
        <v>4.2699999999999996</v>
      </c>
      <c r="F834" s="2" t="s">
        <v>1016</v>
      </c>
      <c r="G834" s="3">
        <v>46124</v>
      </c>
      <c r="H834" s="34">
        <v>4.2699999999999996</v>
      </c>
    </row>
    <row r="835" spans="1:8" x14ac:dyDescent="0.3">
      <c r="A835" s="4" t="s">
        <v>840</v>
      </c>
      <c r="B835" s="2" t="s">
        <v>1696</v>
      </c>
      <c r="C835" s="2" t="s">
        <v>1011</v>
      </c>
      <c r="D835" s="2">
        <v>2</v>
      </c>
      <c r="E835" s="30">
        <v>3.28</v>
      </c>
      <c r="F835" s="2" t="s">
        <v>1015</v>
      </c>
      <c r="G835" s="3">
        <v>46125</v>
      </c>
      <c r="H835" s="34">
        <v>6.56</v>
      </c>
    </row>
    <row r="836" spans="1:8" x14ac:dyDescent="0.3">
      <c r="A836" s="4" t="s">
        <v>841</v>
      </c>
      <c r="B836" s="2" t="s">
        <v>1203</v>
      </c>
      <c r="C836" s="2" t="s">
        <v>1009</v>
      </c>
      <c r="D836" s="2">
        <v>3</v>
      </c>
      <c r="E836" s="30">
        <v>3.51</v>
      </c>
      <c r="F836" s="2" t="s">
        <v>1014</v>
      </c>
      <c r="G836" s="3">
        <v>46126</v>
      </c>
      <c r="H836" s="34">
        <v>10.53</v>
      </c>
    </row>
    <row r="837" spans="1:8" x14ac:dyDescent="0.3">
      <c r="A837" s="4" t="s">
        <v>842</v>
      </c>
      <c r="B837" s="2" t="s">
        <v>1430</v>
      </c>
      <c r="C837" s="2" t="s">
        <v>1010</v>
      </c>
      <c r="D837" s="2">
        <v>5</v>
      </c>
      <c r="E837" s="30">
        <v>3.88</v>
      </c>
      <c r="F837" s="2" t="s">
        <v>1015</v>
      </c>
      <c r="G837" s="3">
        <v>46127</v>
      </c>
      <c r="H837" s="34">
        <v>19.399999999999999</v>
      </c>
    </row>
    <row r="838" spans="1:8" x14ac:dyDescent="0.3">
      <c r="A838" s="4" t="s">
        <v>843</v>
      </c>
      <c r="B838" s="2" t="s">
        <v>1256</v>
      </c>
      <c r="C838" s="2" t="s">
        <v>1009</v>
      </c>
      <c r="D838" s="2">
        <v>1</v>
      </c>
      <c r="E838" s="30">
        <v>2.96</v>
      </c>
      <c r="F838" s="2" t="s">
        <v>1013</v>
      </c>
      <c r="G838" s="3">
        <v>46128</v>
      </c>
      <c r="H838" s="34">
        <v>2.96</v>
      </c>
    </row>
    <row r="839" spans="1:8" x14ac:dyDescent="0.3">
      <c r="A839" s="4" t="s">
        <v>844</v>
      </c>
      <c r="B839" s="2" t="s">
        <v>1959</v>
      </c>
      <c r="C839" s="2" t="s">
        <v>1008</v>
      </c>
      <c r="D839" s="2">
        <v>5</v>
      </c>
      <c r="E839" s="30">
        <v>2.79</v>
      </c>
      <c r="F839" s="2" t="s">
        <v>1014</v>
      </c>
      <c r="G839" s="3">
        <v>46129</v>
      </c>
      <c r="H839" s="34">
        <v>13.95</v>
      </c>
    </row>
    <row r="840" spans="1:8" x14ac:dyDescent="0.3">
      <c r="A840" s="4" t="s">
        <v>845</v>
      </c>
      <c r="B840" s="2" t="s">
        <v>1637</v>
      </c>
      <c r="C840" s="2" t="s">
        <v>1007</v>
      </c>
      <c r="D840" s="2">
        <v>3</v>
      </c>
      <c r="E840" s="30">
        <v>4.5</v>
      </c>
      <c r="F840" s="2" t="s">
        <v>1015</v>
      </c>
      <c r="G840" s="3">
        <v>46130</v>
      </c>
      <c r="H840" s="34">
        <v>13.5</v>
      </c>
    </row>
    <row r="841" spans="1:8" x14ac:dyDescent="0.3">
      <c r="A841" s="4" t="s">
        <v>846</v>
      </c>
      <c r="B841" s="2" t="s">
        <v>1439</v>
      </c>
      <c r="C841" s="2" t="s">
        <v>1009</v>
      </c>
      <c r="D841" s="2">
        <v>4</v>
      </c>
      <c r="E841" s="30">
        <v>2.67</v>
      </c>
      <c r="F841" s="2" t="s">
        <v>1013</v>
      </c>
      <c r="G841" s="3">
        <v>46131</v>
      </c>
      <c r="H841" s="34">
        <v>10.68</v>
      </c>
    </row>
    <row r="842" spans="1:8" x14ac:dyDescent="0.3">
      <c r="A842" s="4" t="s">
        <v>847</v>
      </c>
      <c r="B842" s="2" t="s">
        <v>1263</v>
      </c>
      <c r="C842" s="2" t="s">
        <v>1011</v>
      </c>
      <c r="D842" s="2">
        <v>5</v>
      </c>
      <c r="E842" s="30">
        <v>3.9</v>
      </c>
      <c r="F842" s="2" t="s">
        <v>1015</v>
      </c>
      <c r="G842" s="3">
        <v>46132</v>
      </c>
      <c r="H842" s="34">
        <v>19.5</v>
      </c>
    </row>
    <row r="843" spans="1:8" x14ac:dyDescent="0.3">
      <c r="A843" s="4" t="s">
        <v>848</v>
      </c>
      <c r="B843" s="2" t="s">
        <v>1182</v>
      </c>
      <c r="C843" s="2" t="s">
        <v>1008</v>
      </c>
      <c r="D843" s="2">
        <v>5</v>
      </c>
      <c r="E843" s="30">
        <v>2.8</v>
      </c>
      <c r="F843" s="2" t="s">
        <v>1016</v>
      </c>
      <c r="G843" s="3">
        <v>46133</v>
      </c>
      <c r="H843" s="34">
        <v>14</v>
      </c>
    </row>
    <row r="844" spans="1:8" x14ac:dyDescent="0.3">
      <c r="A844" s="4" t="s">
        <v>849</v>
      </c>
      <c r="B844" s="2" t="s">
        <v>1762</v>
      </c>
      <c r="C844" s="2" t="s">
        <v>1007</v>
      </c>
      <c r="D844" s="2">
        <v>3</v>
      </c>
      <c r="E844" s="30">
        <v>4.26</v>
      </c>
      <c r="F844" s="2" t="s">
        <v>1015</v>
      </c>
      <c r="G844" s="3">
        <v>46134</v>
      </c>
      <c r="H844" s="34">
        <v>12.78</v>
      </c>
    </row>
    <row r="845" spans="1:8" x14ac:dyDescent="0.3">
      <c r="A845" s="4" t="s">
        <v>850</v>
      </c>
      <c r="B845" s="2" t="s">
        <v>1616</v>
      </c>
      <c r="C845" s="2" t="s">
        <v>1009</v>
      </c>
      <c r="D845" s="2">
        <v>1</v>
      </c>
      <c r="E845" s="30">
        <v>5.21</v>
      </c>
      <c r="F845" s="2" t="s">
        <v>1016</v>
      </c>
      <c r="G845" s="3">
        <v>46135</v>
      </c>
      <c r="H845" s="34">
        <v>5.21</v>
      </c>
    </row>
    <row r="846" spans="1:8" x14ac:dyDescent="0.3">
      <c r="A846" s="4" t="s">
        <v>851</v>
      </c>
      <c r="B846" s="2" t="s">
        <v>1388</v>
      </c>
      <c r="C846" s="2" t="s">
        <v>1007</v>
      </c>
      <c r="D846" s="2">
        <v>3</v>
      </c>
      <c r="E846" s="30">
        <v>2.96</v>
      </c>
      <c r="F846" s="2" t="s">
        <v>1015</v>
      </c>
      <c r="G846" s="3">
        <v>46136</v>
      </c>
      <c r="H846" s="34">
        <v>8.879999999999999</v>
      </c>
    </row>
    <row r="847" spans="1:8" x14ac:dyDescent="0.3">
      <c r="A847" s="4" t="s">
        <v>852</v>
      </c>
      <c r="B847" s="2" t="s">
        <v>1618</v>
      </c>
      <c r="C847" s="2" t="s">
        <v>1010</v>
      </c>
      <c r="D847" s="2">
        <v>5</v>
      </c>
      <c r="E847" s="30">
        <v>2.97</v>
      </c>
      <c r="F847" s="2" t="s">
        <v>1013</v>
      </c>
      <c r="G847" s="3">
        <v>46137</v>
      </c>
      <c r="H847" s="34">
        <v>14.85</v>
      </c>
    </row>
    <row r="848" spans="1:8" x14ac:dyDescent="0.3">
      <c r="A848" s="4" t="s">
        <v>853</v>
      </c>
      <c r="B848" s="2" t="s">
        <v>1532</v>
      </c>
      <c r="C848" s="2" t="s">
        <v>1011</v>
      </c>
      <c r="D848" s="2">
        <v>2</v>
      </c>
      <c r="E848" s="30">
        <v>4.46</v>
      </c>
      <c r="F848" s="2" t="s">
        <v>1016</v>
      </c>
      <c r="G848" s="3">
        <v>46138</v>
      </c>
      <c r="H848" s="34">
        <v>8.92</v>
      </c>
    </row>
    <row r="849" spans="1:8" x14ac:dyDescent="0.3">
      <c r="A849" s="4" t="s">
        <v>854</v>
      </c>
      <c r="B849" s="2" t="s">
        <v>1925</v>
      </c>
      <c r="C849" s="2" t="s">
        <v>1009</v>
      </c>
      <c r="D849" s="2">
        <v>2</v>
      </c>
      <c r="E849" s="30">
        <v>4.21</v>
      </c>
      <c r="F849" s="2" t="s">
        <v>1016</v>
      </c>
      <c r="G849" s="3">
        <v>46139</v>
      </c>
      <c r="H849" s="34">
        <v>8.42</v>
      </c>
    </row>
    <row r="850" spans="1:8" x14ac:dyDescent="0.3">
      <c r="A850" s="4" t="s">
        <v>855</v>
      </c>
      <c r="B850" s="2" t="s">
        <v>1311</v>
      </c>
      <c r="C850" s="2" t="s">
        <v>1011</v>
      </c>
      <c r="D850" s="2">
        <v>5</v>
      </c>
      <c r="E850" s="30">
        <v>4.78</v>
      </c>
      <c r="F850" s="2" t="s">
        <v>1013</v>
      </c>
      <c r="G850" s="3">
        <v>46140</v>
      </c>
      <c r="H850" s="34">
        <v>23.9</v>
      </c>
    </row>
    <row r="851" spans="1:8" x14ac:dyDescent="0.3">
      <c r="A851" s="4" t="s">
        <v>856</v>
      </c>
      <c r="B851" s="2" t="s">
        <v>1072</v>
      </c>
      <c r="C851" s="2" t="s">
        <v>1008</v>
      </c>
      <c r="D851" s="2">
        <v>1</v>
      </c>
      <c r="E851" s="30">
        <v>3.19</v>
      </c>
      <c r="F851" s="2" t="s">
        <v>1016</v>
      </c>
      <c r="G851" s="3">
        <v>46141</v>
      </c>
      <c r="H851" s="34">
        <v>3.19</v>
      </c>
    </row>
    <row r="852" spans="1:8" x14ac:dyDescent="0.3">
      <c r="A852" s="4" t="s">
        <v>857</v>
      </c>
      <c r="B852" s="2" t="s">
        <v>1072</v>
      </c>
      <c r="C852" s="2" t="s">
        <v>1008</v>
      </c>
      <c r="D852" s="2">
        <v>5</v>
      </c>
      <c r="E852" s="30">
        <v>4.66</v>
      </c>
      <c r="F852" s="2" t="s">
        <v>1015</v>
      </c>
      <c r="G852" s="3">
        <v>46142</v>
      </c>
      <c r="H852" s="34">
        <v>23.3</v>
      </c>
    </row>
    <row r="853" spans="1:8" x14ac:dyDescent="0.3">
      <c r="A853" s="4" t="s">
        <v>858</v>
      </c>
      <c r="B853" s="2" t="s">
        <v>2004</v>
      </c>
      <c r="C853" s="2" t="s">
        <v>1007</v>
      </c>
      <c r="D853" s="2">
        <v>2</v>
      </c>
      <c r="E853" s="30">
        <v>5.07</v>
      </c>
      <c r="F853" s="2" t="s">
        <v>1015</v>
      </c>
      <c r="G853" s="3">
        <v>46143</v>
      </c>
      <c r="H853" s="34">
        <v>10.14</v>
      </c>
    </row>
    <row r="854" spans="1:8" x14ac:dyDescent="0.3">
      <c r="A854" s="4" t="s">
        <v>859</v>
      </c>
      <c r="B854" s="2" t="s">
        <v>1983</v>
      </c>
      <c r="C854" s="2" t="s">
        <v>1008</v>
      </c>
      <c r="D854" s="2">
        <v>4</v>
      </c>
      <c r="E854" s="30">
        <v>3.36</v>
      </c>
      <c r="F854" s="2" t="s">
        <v>1016</v>
      </c>
      <c r="G854" s="3">
        <v>46144</v>
      </c>
      <c r="H854" s="34">
        <v>13.44</v>
      </c>
    </row>
    <row r="855" spans="1:8" x14ac:dyDescent="0.3">
      <c r="A855" s="4" t="s">
        <v>860</v>
      </c>
      <c r="B855" s="2" t="s">
        <v>1948</v>
      </c>
      <c r="C855" s="2" t="s">
        <v>1012</v>
      </c>
      <c r="D855" s="2">
        <v>5</v>
      </c>
      <c r="E855" s="30">
        <v>2.75</v>
      </c>
      <c r="F855" s="2" t="s">
        <v>1015</v>
      </c>
      <c r="G855" s="3">
        <v>46145</v>
      </c>
      <c r="H855" s="34">
        <v>13.75</v>
      </c>
    </row>
    <row r="856" spans="1:8" x14ac:dyDescent="0.3">
      <c r="A856" s="4" t="s">
        <v>861</v>
      </c>
      <c r="B856" s="2" t="s">
        <v>1395</v>
      </c>
      <c r="C856" s="2" t="s">
        <v>1008</v>
      </c>
      <c r="D856" s="2">
        <v>5</v>
      </c>
      <c r="E856" s="30">
        <v>5.22</v>
      </c>
      <c r="F856" s="2" t="s">
        <v>1016</v>
      </c>
      <c r="G856" s="3">
        <v>46146</v>
      </c>
      <c r="H856" s="34">
        <v>26.1</v>
      </c>
    </row>
    <row r="857" spans="1:8" x14ac:dyDescent="0.3">
      <c r="A857" s="4" t="s">
        <v>862</v>
      </c>
      <c r="B857" s="2" t="s">
        <v>1162</v>
      </c>
      <c r="C857" s="2" t="s">
        <v>1009</v>
      </c>
      <c r="D857" s="2">
        <v>4</v>
      </c>
      <c r="E857" s="30">
        <v>3.63</v>
      </c>
      <c r="F857" s="2" t="s">
        <v>1014</v>
      </c>
      <c r="G857" s="3">
        <v>46147</v>
      </c>
      <c r="H857" s="34">
        <v>14.52</v>
      </c>
    </row>
    <row r="858" spans="1:8" x14ac:dyDescent="0.3">
      <c r="A858" s="4" t="s">
        <v>863</v>
      </c>
      <c r="B858" s="2" t="s">
        <v>1658</v>
      </c>
      <c r="C858" s="2" t="s">
        <v>1011</v>
      </c>
      <c r="D858" s="2">
        <v>1</v>
      </c>
      <c r="E858" s="30">
        <v>5.73</v>
      </c>
      <c r="F858" s="2" t="s">
        <v>1015</v>
      </c>
      <c r="G858" s="3">
        <v>46148</v>
      </c>
      <c r="H858" s="34">
        <v>5.73</v>
      </c>
    </row>
    <row r="859" spans="1:8" x14ac:dyDescent="0.3">
      <c r="A859" s="4" t="s">
        <v>864</v>
      </c>
      <c r="B859" s="2" t="s">
        <v>1299</v>
      </c>
      <c r="C859" s="2" t="s">
        <v>1012</v>
      </c>
      <c r="D859" s="2">
        <v>3</v>
      </c>
      <c r="E859" s="30">
        <v>2.81</v>
      </c>
      <c r="F859" s="2" t="s">
        <v>1016</v>
      </c>
      <c r="G859" s="3">
        <v>46149</v>
      </c>
      <c r="H859" s="34">
        <v>8.43</v>
      </c>
    </row>
    <row r="860" spans="1:8" x14ac:dyDescent="0.3">
      <c r="A860" s="4" t="s">
        <v>865</v>
      </c>
      <c r="B860" s="2" t="s">
        <v>1494</v>
      </c>
      <c r="C860" s="2" t="s">
        <v>1007</v>
      </c>
      <c r="D860" s="2">
        <v>2</v>
      </c>
      <c r="E860" s="30">
        <v>4.8499999999999996</v>
      </c>
      <c r="F860" s="2" t="s">
        <v>1015</v>
      </c>
      <c r="G860" s="3">
        <v>46150</v>
      </c>
      <c r="H860" s="34">
        <v>9.6999999999999993</v>
      </c>
    </row>
    <row r="861" spans="1:8" x14ac:dyDescent="0.3">
      <c r="A861" s="4" t="s">
        <v>866</v>
      </c>
      <c r="B861" s="2" t="s">
        <v>1310</v>
      </c>
      <c r="C861" s="2" t="s">
        <v>1008</v>
      </c>
      <c r="D861" s="2">
        <v>2</v>
      </c>
      <c r="E861" s="30">
        <v>3.98</v>
      </c>
      <c r="F861" s="2" t="s">
        <v>1014</v>
      </c>
      <c r="G861" s="3">
        <v>46151</v>
      </c>
      <c r="H861" s="34">
        <v>7.96</v>
      </c>
    </row>
    <row r="862" spans="1:8" x14ac:dyDescent="0.3">
      <c r="A862" s="4" t="s">
        <v>867</v>
      </c>
      <c r="B862" s="2" t="s">
        <v>1068</v>
      </c>
      <c r="C862" s="2" t="s">
        <v>1011</v>
      </c>
      <c r="D862" s="2">
        <v>3</v>
      </c>
      <c r="E862" s="30">
        <v>3.72</v>
      </c>
      <c r="F862" s="2" t="s">
        <v>1014</v>
      </c>
      <c r="G862" s="3">
        <v>46152</v>
      </c>
      <c r="H862" s="34">
        <v>11.16</v>
      </c>
    </row>
    <row r="863" spans="1:8" x14ac:dyDescent="0.3">
      <c r="A863" s="4" t="s">
        <v>868</v>
      </c>
      <c r="B863" s="2" t="s">
        <v>1627</v>
      </c>
      <c r="C863" s="2" t="s">
        <v>1010</v>
      </c>
      <c r="D863" s="2">
        <v>3</v>
      </c>
      <c r="E863" s="30">
        <v>3.62</v>
      </c>
      <c r="F863" s="2" t="s">
        <v>1015</v>
      </c>
      <c r="G863" s="3">
        <v>46153</v>
      </c>
      <c r="H863" s="34">
        <v>10.86</v>
      </c>
    </row>
    <row r="864" spans="1:8" x14ac:dyDescent="0.3">
      <c r="A864" s="4" t="s">
        <v>869</v>
      </c>
      <c r="B864" s="2" t="s">
        <v>1979</v>
      </c>
      <c r="C864" s="2" t="s">
        <v>1009</v>
      </c>
      <c r="D864" s="2">
        <v>3</v>
      </c>
      <c r="E864" s="30">
        <v>4.58</v>
      </c>
      <c r="F864" s="2" t="s">
        <v>1014</v>
      </c>
      <c r="G864" s="3">
        <v>46154</v>
      </c>
      <c r="H864" s="34">
        <v>13.74</v>
      </c>
    </row>
    <row r="865" spans="1:8" x14ac:dyDescent="0.3">
      <c r="A865" s="4" t="s">
        <v>870</v>
      </c>
      <c r="B865" s="2" t="s">
        <v>1673</v>
      </c>
      <c r="C865" s="2" t="s">
        <v>1008</v>
      </c>
      <c r="D865" s="2">
        <v>3</v>
      </c>
      <c r="E865" s="30">
        <v>2.58</v>
      </c>
      <c r="F865" s="2" t="s">
        <v>1015</v>
      </c>
      <c r="G865" s="3">
        <v>46155</v>
      </c>
      <c r="H865" s="34">
        <v>7.74</v>
      </c>
    </row>
    <row r="866" spans="1:8" x14ac:dyDescent="0.3">
      <c r="A866" s="4" t="s">
        <v>871</v>
      </c>
      <c r="B866" s="2" t="s">
        <v>1969</v>
      </c>
      <c r="C866" s="2" t="s">
        <v>1008</v>
      </c>
      <c r="D866" s="2">
        <v>2</v>
      </c>
      <c r="E866" s="30">
        <v>3.57</v>
      </c>
      <c r="F866" s="2" t="s">
        <v>1013</v>
      </c>
      <c r="G866" s="3">
        <v>46156</v>
      </c>
      <c r="H866" s="34">
        <v>7.14</v>
      </c>
    </row>
    <row r="867" spans="1:8" x14ac:dyDescent="0.3">
      <c r="A867" s="4" t="s">
        <v>872</v>
      </c>
      <c r="B867" s="2" t="s">
        <v>1464</v>
      </c>
      <c r="C867" s="2" t="s">
        <v>1008</v>
      </c>
      <c r="D867" s="2">
        <v>5</v>
      </c>
      <c r="E867" s="30">
        <v>5.96</v>
      </c>
      <c r="F867" s="2" t="s">
        <v>1013</v>
      </c>
      <c r="G867" s="3">
        <v>46157</v>
      </c>
      <c r="H867" s="34">
        <v>29.8</v>
      </c>
    </row>
    <row r="868" spans="1:8" x14ac:dyDescent="0.3">
      <c r="A868" s="4" t="s">
        <v>873</v>
      </c>
      <c r="B868" s="2" t="s">
        <v>1175</v>
      </c>
      <c r="C868" s="2" t="s">
        <v>1011</v>
      </c>
      <c r="D868" s="2">
        <v>5</v>
      </c>
      <c r="E868" s="30">
        <v>4.66</v>
      </c>
      <c r="F868" s="2" t="s">
        <v>1014</v>
      </c>
      <c r="G868" s="3">
        <v>46158</v>
      </c>
      <c r="H868" s="34">
        <v>23.3</v>
      </c>
    </row>
    <row r="869" spans="1:8" x14ac:dyDescent="0.3">
      <c r="A869" s="4" t="s">
        <v>874</v>
      </c>
      <c r="B869" s="2" t="s">
        <v>1162</v>
      </c>
      <c r="C869" s="2" t="s">
        <v>1009</v>
      </c>
      <c r="D869" s="2">
        <v>4</v>
      </c>
      <c r="E869" s="30">
        <v>5.97</v>
      </c>
      <c r="F869" s="2" t="s">
        <v>1015</v>
      </c>
      <c r="G869" s="3">
        <v>46159</v>
      </c>
      <c r="H869" s="34">
        <v>23.88</v>
      </c>
    </row>
    <row r="870" spans="1:8" x14ac:dyDescent="0.3">
      <c r="A870" s="4" t="s">
        <v>875</v>
      </c>
      <c r="B870" s="2" t="s">
        <v>1537</v>
      </c>
      <c r="C870" s="2" t="s">
        <v>1012</v>
      </c>
      <c r="D870" s="2">
        <v>5</v>
      </c>
      <c r="E870" s="30">
        <v>4.05</v>
      </c>
      <c r="F870" s="2" t="s">
        <v>1013</v>
      </c>
      <c r="G870" s="3">
        <v>46160</v>
      </c>
      <c r="H870" s="34">
        <v>20.25</v>
      </c>
    </row>
    <row r="871" spans="1:8" x14ac:dyDescent="0.3">
      <c r="A871" s="4" t="s">
        <v>876</v>
      </c>
      <c r="B871" s="2" t="s">
        <v>1257</v>
      </c>
      <c r="C871" s="2" t="s">
        <v>1012</v>
      </c>
      <c r="D871" s="2">
        <v>1</v>
      </c>
      <c r="E871" s="30">
        <v>3.01</v>
      </c>
      <c r="F871" s="2" t="s">
        <v>1016</v>
      </c>
      <c r="G871" s="3">
        <v>46161</v>
      </c>
      <c r="H871" s="34">
        <v>3.01</v>
      </c>
    </row>
    <row r="872" spans="1:8" x14ac:dyDescent="0.3">
      <c r="A872" s="4" t="s">
        <v>877</v>
      </c>
      <c r="B872" s="2" t="s">
        <v>1922</v>
      </c>
      <c r="C872" s="2" t="s">
        <v>1009</v>
      </c>
      <c r="D872" s="2">
        <v>1</v>
      </c>
      <c r="E872" s="30">
        <v>2.66</v>
      </c>
      <c r="F872" s="2" t="s">
        <v>1016</v>
      </c>
      <c r="G872" s="3">
        <v>46162</v>
      </c>
      <c r="H872" s="34">
        <v>2.66</v>
      </c>
    </row>
    <row r="873" spans="1:8" x14ac:dyDescent="0.3">
      <c r="A873" s="4" t="s">
        <v>878</v>
      </c>
      <c r="B873" s="2" t="s">
        <v>1133</v>
      </c>
      <c r="C873" s="2" t="s">
        <v>1011</v>
      </c>
      <c r="D873" s="2">
        <v>3</v>
      </c>
      <c r="E873" s="30">
        <v>5.36</v>
      </c>
      <c r="F873" s="2" t="s">
        <v>1016</v>
      </c>
      <c r="G873" s="3">
        <v>46163</v>
      </c>
      <c r="H873" s="34">
        <v>16.079999999999998</v>
      </c>
    </row>
    <row r="874" spans="1:8" x14ac:dyDescent="0.3">
      <c r="A874" s="4" t="s">
        <v>879</v>
      </c>
      <c r="B874" s="2" t="s">
        <v>1039</v>
      </c>
      <c r="C874" s="2" t="s">
        <v>1007</v>
      </c>
      <c r="D874" s="2">
        <v>4</v>
      </c>
      <c r="E874" s="30">
        <v>3.2</v>
      </c>
      <c r="F874" s="2" t="s">
        <v>1015</v>
      </c>
      <c r="G874" s="3">
        <v>46164</v>
      </c>
      <c r="H874" s="34">
        <v>12.8</v>
      </c>
    </row>
    <row r="875" spans="1:8" x14ac:dyDescent="0.3">
      <c r="A875" s="4" t="s">
        <v>880</v>
      </c>
      <c r="B875" s="2" t="s">
        <v>1760</v>
      </c>
      <c r="C875" s="2" t="s">
        <v>1012</v>
      </c>
      <c r="D875" s="2">
        <v>2</v>
      </c>
      <c r="E875" s="30">
        <v>3.81</v>
      </c>
      <c r="F875" s="2" t="s">
        <v>1014</v>
      </c>
      <c r="G875" s="3">
        <v>46165</v>
      </c>
      <c r="H875" s="34">
        <v>7.62</v>
      </c>
    </row>
    <row r="876" spans="1:8" x14ac:dyDescent="0.3">
      <c r="A876" s="4" t="s">
        <v>881</v>
      </c>
      <c r="B876" s="2" t="s">
        <v>1647</v>
      </c>
      <c r="C876" s="2" t="s">
        <v>1012</v>
      </c>
      <c r="D876" s="2">
        <v>5</v>
      </c>
      <c r="E876" s="30">
        <v>5.15</v>
      </c>
      <c r="F876" s="2" t="s">
        <v>1015</v>
      </c>
      <c r="G876" s="3">
        <v>46166</v>
      </c>
      <c r="H876" s="34">
        <v>25.75</v>
      </c>
    </row>
    <row r="877" spans="1:8" x14ac:dyDescent="0.3">
      <c r="A877" s="4" t="s">
        <v>882</v>
      </c>
      <c r="B877" s="2" t="s">
        <v>1745</v>
      </c>
      <c r="C877" s="2" t="s">
        <v>1009</v>
      </c>
      <c r="D877" s="2">
        <v>5</v>
      </c>
      <c r="E877" s="30">
        <v>5.48</v>
      </c>
      <c r="F877" s="2" t="s">
        <v>1014</v>
      </c>
      <c r="G877" s="3">
        <v>46167</v>
      </c>
      <c r="H877" s="34">
        <v>27.4</v>
      </c>
    </row>
    <row r="878" spans="1:8" x14ac:dyDescent="0.3">
      <c r="A878" s="4" t="s">
        <v>883</v>
      </c>
      <c r="B878" s="2" t="s">
        <v>1993</v>
      </c>
      <c r="C878" s="2" t="s">
        <v>1011</v>
      </c>
      <c r="D878" s="2">
        <v>2</v>
      </c>
      <c r="E878" s="30">
        <v>2.89</v>
      </c>
      <c r="F878" s="2" t="s">
        <v>1015</v>
      </c>
      <c r="G878" s="3">
        <v>46168</v>
      </c>
      <c r="H878" s="34">
        <v>5.78</v>
      </c>
    </row>
    <row r="879" spans="1:8" x14ac:dyDescent="0.3">
      <c r="A879" s="4" t="s">
        <v>884</v>
      </c>
      <c r="B879" s="2" t="s">
        <v>1710</v>
      </c>
      <c r="C879" s="2" t="s">
        <v>1011</v>
      </c>
      <c r="D879" s="2">
        <v>1</v>
      </c>
      <c r="E879" s="30">
        <v>2.69</v>
      </c>
      <c r="F879" s="2" t="s">
        <v>1015</v>
      </c>
      <c r="G879" s="3">
        <v>46169</v>
      </c>
      <c r="H879" s="34">
        <v>2.69</v>
      </c>
    </row>
    <row r="880" spans="1:8" x14ac:dyDescent="0.3">
      <c r="A880" s="4" t="s">
        <v>885</v>
      </c>
      <c r="B880" s="2" t="s">
        <v>1235</v>
      </c>
      <c r="C880" s="2" t="s">
        <v>1008</v>
      </c>
      <c r="D880" s="2">
        <v>3</v>
      </c>
      <c r="E880" s="30">
        <v>5.82</v>
      </c>
      <c r="F880" s="2" t="s">
        <v>1015</v>
      </c>
      <c r="G880" s="3">
        <v>46170</v>
      </c>
      <c r="H880" s="34">
        <v>17.46</v>
      </c>
    </row>
    <row r="881" spans="1:8" x14ac:dyDescent="0.3">
      <c r="A881" s="4" t="s">
        <v>886</v>
      </c>
      <c r="B881" s="2" t="s">
        <v>1311</v>
      </c>
      <c r="C881" s="2" t="s">
        <v>1011</v>
      </c>
      <c r="D881" s="2">
        <v>4</v>
      </c>
      <c r="E881" s="30">
        <v>5.74</v>
      </c>
      <c r="F881" s="2" t="s">
        <v>1013</v>
      </c>
      <c r="G881" s="3">
        <v>46171</v>
      </c>
      <c r="H881" s="34">
        <v>22.96</v>
      </c>
    </row>
    <row r="882" spans="1:8" x14ac:dyDescent="0.3">
      <c r="A882" s="4" t="s">
        <v>887</v>
      </c>
      <c r="B882" s="2" t="s">
        <v>1362</v>
      </c>
      <c r="C882" s="2" t="s">
        <v>1008</v>
      </c>
      <c r="D882" s="2">
        <v>1</v>
      </c>
      <c r="E882" s="30">
        <v>5.54</v>
      </c>
      <c r="F882" s="2" t="s">
        <v>1016</v>
      </c>
      <c r="G882" s="3">
        <v>46172</v>
      </c>
      <c r="H882" s="34">
        <v>5.54</v>
      </c>
    </row>
    <row r="883" spans="1:8" x14ac:dyDescent="0.3">
      <c r="A883" s="4" t="s">
        <v>888</v>
      </c>
      <c r="B883" s="2" t="s">
        <v>1323</v>
      </c>
      <c r="C883" s="2" t="s">
        <v>1010</v>
      </c>
      <c r="D883" s="2">
        <v>4</v>
      </c>
      <c r="E883" s="30">
        <v>5.37</v>
      </c>
      <c r="F883" s="2" t="s">
        <v>1016</v>
      </c>
      <c r="G883" s="3">
        <v>46173</v>
      </c>
      <c r="H883" s="34">
        <v>21.48</v>
      </c>
    </row>
    <row r="884" spans="1:8" x14ac:dyDescent="0.3">
      <c r="A884" s="4" t="s">
        <v>889</v>
      </c>
      <c r="B884" s="2" t="s">
        <v>1382</v>
      </c>
      <c r="C884" s="2" t="s">
        <v>1011</v>
      </c>
      <c r="D884" s="2">
        <v>3</v>
      </c>
      <c r="E884" s="30">
        <v>2.5499999999999998</v>
      </c>
      <c r="F884" s="2" t="s">
        <v>1015</v>
      </c>
      <c r="G884" s="3">
        <v>46174</v>
      </c>
      <c r="H884" s="34">
        <v>7.6499999999999986</v>
      </c>
    </row>
    <row r="885" spans="1:8" x14ac:dyDescent="0.3">
      <c r="A885" s="4" t="s">
        <v>890</v>
      </c>
      <c r="B885" s="2" t="s">
        <v>1447</v>
      </c>
      <c r="C885" s="2" t="s">
        <v>1009</v>
      </c>
      <c r="D885" s="2">
        <v>5</v>
      </c>
      <c r="E885" s="30">
        <v>4.93</v>
      </c>
      <c r="F885" s="2" t="s">
        <v>1016</v>
      </c>
      <c r="G885" s="3">
        <v>46175</v>
      </c>
      <c r="H885" s="34">
        <v>24.65</v>
      </c>
    </row>
    <row r="886" spans="1:8" x14ac:dyDescent="0.3">
      <c r="A886" s="4" t="s">
        <v>891</v>
      </c>
      <c r="B886" s="2" t="s">
        <v>1790</v>
      </c>
      <c r="C886" s="2" t="s">
        <v>1008</v>
      </c>
      <c r="D886" s="2">
        <v>3</v>
      </c>
      <c r="E886" s="30">
        <v>2.89</v>
      </c>
      <c r="F886" s="2" t="s">
        <v>1016</v>
      </c>
      <c r="G886" s="3">
        <v>46176</v>
      </c>
      <c r="H886" s="34">
        <v>8.67</v>
      </c>
    </row>
    <row r="887" spans="1:8" x14ac:dyDescent="0.3">
      <c r="A887" s="4" t="s">
        <v>892</v>
      </c>
      <c r="B887" s="2" t="s">
        <v>1597</v>
      </c>
      <c r="C887" s="2" t="s">
        <v>1010</v>
      </c>
      <c r="D887" s="2">
        <v>1</v>
      </c>
      <c r="E887" s="30">
        <v>4.08</v>
      </c>
      <c r="F887" s="2" t="s">
        <v>1014</v>
      </c>
      <c r="G887" s="3">
        <v>46177</v>
      </c>
      <c r="H887" s="34">
        <v>4.08</v>
      </c>
    </row>
    <row r="888" spans="1:8" x14ac:dyDescent="0.3">
      <c r="A888" s="4" t="s">
        <v>893</v>
      </c>
      <c r="B888" s="2" t="s">
        <v>1281</v>
      </c>
      <c r="C888" s="2" t="s">
        <v>1007</v>
      </c>
      <c r="D888" s="2">
        <v>5</v>
      </c>
      <c r="E888" s="30">
        <v>2.58</v>
      </c>
      <c r="F888" s="2" t="s">
        <v>1013</v>
      </c>
      <c r="G888" s="3">
        <v>46178</v>
      </c>
      <c r="H888" s="34">
        <v>12.9</v>
      </c>
    </row>
    <row r="889" spans="1:8" x14ac:dyDescent="0.3">
      <c r="A889" s="4" t="s">
        <v>894</v>
      </c>
      <c r="B889" s="2" t="s">
        <v>1778</v>
      </c>
      <c r="C889" s="2" t="s">
        <v>1007</v>
      </c>
      <c r="D889" s="2">
        <v>3</v>
      </c>
      <c r="E889" s="30">
        <v>3.23</v>
      </c>
      <c r="F889" s="2" t="s">
        <v>1016</v>
      </c>
      <c r="G889" s="3">
        <v>46179</v>
      </c>
      <c r="H889" s="34">
        <v>9.69</v>
      </c>
    </row>
    <row r="890" spans="1:8" x14ac:dyDescent="0.3">
      <c r="A890" s="4" t="s">
        <v>895</v>
      </c>
      <c r="B890" s="2" t="s">
        <v>1424</v>
      </c>
      <c r="C890" s="2" t="s">
        <v>1007</v>
      </c>
      <c r="D890" s="2">
        <v>5</v>
      </c>
      <c r="E890" s="30">
        <v>4.38</v>
      </c>
      <c r="F890" s="2" t="s">
        <v>1015</v>
      </c>
      <c r="G890" s="3">
        <v>46180</v>
      </c>
      <c r="H890" s="34">
        <v>21.9</v>
      </c>
    </row>
    <row r="891" spans="1:8" x14ac:dyDescent="0.3">
      <c r="A891" s="4" t="s">
        <v>896</v>
      </c>
      <c r="B891" s="2" t="s">
        <v>1969</v>
      </c>
      <c r="C891" s="2" t="s">
        <v>1008</v>
      </c>
      <c r="D891" s="2">
        <v>5</v>
      </c>
      <c r="E891" s="30">
        <v>3.21</v>
      </c>
      <c r="F891" s="2" t="s">
        <v>1015</v>
      </c>
      <c r="G891" s="3">
        <v>46181</v>
      </c>
      <c r="H891" s="34">
        <v>16.05</v>
      </c>
    </row>
    <row r="892" spans="1:8" x14ac:dyDescent="0.3">
      <c r="A892" s="4" t="s">
        <v>897</v>
      </c>
      <c r="B892" s="2" t="s">
        <v>1290</v>
      </c>
      <c r="C892" s="2" t="s">
        <v>1011</v>
      </c>
      <c r="D892" s="2">
        <v>4</v>
      </c>
      <c r="E892" s="30">
        <v>4.33</v>
      </c>
      <c r="F892" s="2" t="s">
        <v>1014</v>
      </c>
      <c r="G892" s="3">
        <v>46182</v>
      </c>
      <c r="H892" s="34">
        <v>17.32</v>
      </c>
    </row>
    <row r="893" spans="1:8" x14ac:dyDescent="0.3">
      <c r="A893" s="4" t="s">
        <v>898</v>
      </c>
      <c r="B893" s="2" t="s">
        <v>1491</v>
      </c>
      <c r="C893" s="2" t="s">
        <v>1008</v>
      </c>
      <c r="D893" s="2">
        <v>4</v>
      </c>
      <c r="E893" s="30">
        <v>3.41</v>
      </c>
      <c r="F893" s="2" t="s">
        <v>1016</v>
      </c>
      <c r="G893" s="3">
        <v>46183</v>
      </c>
      <c r="H893" s="34">
        <v>13.64</v>
      </c>
    </row>
    <row r="894" spans="1:8" x14ac:dyDescent="0.3">
      <c r="A894" s="4" t="s">
        <v>899</v>
      </c>
      <c r="B894" s="2" t="s">
        <v>1405</v>
      </c>
      <c r="C894" s="2" t="s">
        <v>1007</v>
      </c>
      <c r="D894" s="2">
        <v>1</v>
      </c>
      <c r="E894" s="30">
        <v>4.1900000000000004</v>
      </c>
      <c r="F894" s="2" t="s">
        <v>1015</v>
      </c>
      <c r="G894" s="3">
        <v>46184</v>
      </c>
      <c r="H894" s="34">
        <v>4.1900000000000004</v>
      </c>
    </row>
    <row r="895" spans="1:8" x14ac:dyDescent="0.3">
      <c r="A895" s="4" t="s">
        <v>900</v>
      </c>
      <c r="B895" s="2" t="s">
        <v>1592</v>
      </c>
      <c r="C895" s="2" t="s">
        <v>1011</v>
      </c>
      <c r="D895" s="2">
        <v>3</v>
      </c>
      <c r="E895" s="30">
        <v>5.05</v>
      </c>
      <c r="F895" s="2" t="s">
        <v>1015</v>
      </c>
      <c r="G895" s="3">
        <v>46185</v>
      </c>
      <c r="H895" s="34">
        <v>15.15</v>
      </c>
    </row>
    <row r="896" spans="1:8" x14ac:dyDescent="0.3">
      <c r="A896" s="4" t="s">
        <v>901</v>
      </c>
      <c r="B896" s="2" t="s">
        <v>1314</v>
      </c>
      <c r="C896" s="2" t="s">
        <v>1010</v>
      </c>
      <c r="D896" s="2">
        <v>2</v>
      </c>
      <c r="E896" s="30">
        <v>2.99</v>
      </c>
      <c r="F896" s="2" t="s">
        <v>1013</v>
      </c>
      <c r="G896" s="3">
        <v>46186</v>
      </c>
      <c r="H896" s="34">
        <v>5.98</v>
      </c>
    </row>
    <row r="897" spans="1:8" x14ac:dyDescent="0.3">
      <c r="A897" s="4" t="s">
        <v>902</v>
      </c>
      <c r="B897" s="2" t="s">
        <v>1757</v>
      </c>
      <c r="C897" s="2" t="s">
        <v>1007</v>
      </c>
      <c r="D897" s="2">
        <v>3</v>
      </c>
      <c r="E897" s="30">
        <v>4.95</v>
      </c>
      <c r="F897" s="2" t="s">
        <v>1016</v>
      </c>
      <c r="G897" s="3">
        <v>46187</v>
      </c>
      <c r="H897" s="34">
        <v>14.85</v>
      </c>
    </row>
    <row r="898" spans="1:8" x14ac:dyDescent="0.3">
      <c r="A898" s="4" t="s">
        <v>903</v>
      </c>
      <c r="B898" s="2" t="s">
        <v>1210</v>
      </c>
      <c r="C898" s="2" t="s">
        <v>1009</v>
      </c>
      <c r="D898" s="2">
        <v>5</v>
      </c>
      <c r="E898" s="30">
        <v>2.56</v>
      </c>
      <c r="F898" s="2" t="s">
        <v>1013</v>
      </c>
      <c r="G898" s="3">
        <v>46188</v>
      </c>
      <c r="H898" s="34">
        <v>12.8</v>
      </c>
    </row>
    <row r="899" spans="1:8" x14ac:dyDescent="0.3">
      <c r="A899" s="4" t="s">
        <v>904</v>
      </c>
      <c r="B899" s="2" t="s">
        <v>1052</v>
      </c>
      <c r="C899" s="2" t="s">
        <v>1011</v>
      </c>
      <c r="D899" s="2">
        <v>1</v>
      </c>
      <c r="E899" s="30">
        <v>4.54</v>
      </c>
      <c r="F899" s="2" t="s">
        <v>1013</v>
      </c>
      <c r="G899" s="3">
        <v>46189</v>
      </c>
      <c r="H899" s="34">
        <v>4.54</v>
      </c>
    </row>
    <row r="900" spans="1:8" x14ac:dyDescent="0.3">
      <c r="A900" s="4" t="s">
        <v>905</v>
      </c>
      <c r="B900" s="2" t="s">
        <v>1502</v>
      </c>
      <c r="C900" s="2" t="s">
        <v>1008</v>
      </c>
      <c r="D900" s="2">
        <v>1</v>
      </c>
      <c r="E900" s="30">
        <v>4.82</v>
      </c>
      <c r="F900" s="2" t="s">
        <v>1016</v>
      </c>
      <c r="G900" s="3">
        <v>46190</v>
      </c>
      <c r="H900" s="34">
        <v>4.82</v>
      </c>
    </row>
    <row r="901" spans="1:8" x14ac:dyDescent="0.3">
      <c r="A901" s="4" t="s">
        <v>906</v>
      </c>
      <c r="B901" s="2" t="s">
        <v>1466</v>
      </c>
      <c r="C901" s="2" t="s">
        <v>1008</v>
      </c>
      <c r="D901" s="2">
        <v>2</v>
      </c>
      <c r="E901" s="30">
        <v>2.65</v>
      </c>
      <c r="F901" s="2" t="s">
        <v>1013</v>
      </c>
      <c r="G901" s="3">
        <v>46191</v>
      </c>
      <c r="H901" s="34">
        <v>5.3</v>
      </c>
    </row>
    <row r="902" spans="1:8" x14ac:dyDescent="0.3">
      <c r="A902" s="4" t="s">
        <v>907</v>
      </c>
      <c r="B902" s="2" t="s">
        <v>1338</v>
      </c>
      <c r="C902" s="2" t="s">
        <v>1009</v>
      </c>
      <c r="D902" s="2">
        <v>5</v>
      </c>
      <c r="E902" s="30">
        <v>3.1</v>
      </c>
      <c r="F902" s="2" t="s">
        <v>1016</v>
      </c>
      <c r="G902" s="3">
        <v>46192</v>
      </c>
      <c r="H902" s="34">
        <v>15.5</v>
      </c>
    </row>
    <row r="903" spans="1:8" x14ac:dyDescent="0.3">
      <c r="A903" s="4" t="s">
        <v>908</v>
      </c>
      <c r="B903" s="2" t="s">
        <v>1946</v>
      </c>
      <c r="C903" s="2" t="s">
        <v>1012</v>
      </c>
      <c r="D903" s="2">
        <v>5</v>
      </c>
      <c r="E903" s="30">
        <v>3.49</v>
      </c>
      <c r="F903" s="2" t="s">
        <v>1016</v>
      </c>
      <c r="G903" s="3">
        <v>46193</v>
      </c>
      <c r="H903" s="34">
        <v>17.45</v>
      </c>
    </row>
    <row r="904" spans="1:8" x14ac:dyDescent="0.3">
      <c r="A904" s="4" t="s">
        <v>909</v>
      </c>
      <c r="B904" s="2" t="s">
        <v>1724</v>
      </c>
      <c r="C904" s="2" t="s">
        <v>1008</v>
      </c>
      <c r="D904" s="2">
        <v>1</v>
      </c>
      <c r="E904" s="30">
        <v>5.26</v>
      </c>
      <c r="F904" s="2" t="s">
        <v>1016</v>
      </c>
      <c r="G904" s="3">
        <v>46194</v>
      </c>
      <c r="H904" s="34">
        <v>5.26</v>
      </c>
    </row>
    <row r="905" spans="1:8" x14ac:dyDescent="0.3">
      <c r="A905" s="4" t="s">
        <v>910</v>
      </c>
      <c r="B905" s="2" t="s">
        <v>1353</v>
      </c>
      <c r="C905" s="2" t="s">
        <v>1009</v>
      </c>
      <c r="D905" s="2">
        <v>1</v>
      </c>
      <c r="E905" s="30">
        <v>4.66</v>
      </c>
      <c r="F905" s="2" t="s">
        <v>1013</v>
      </c>
      <c r="G905" s="3">
        <v>46195</v>
      </c>
      <c r="H905" s="34">
        <v>4.66</v>
      </c>
    </row>
    <row r="906" spans="1:8" x14ac:dyDescent="0.3">
      <c r="A906" s="4" t="s">
        <v>911</v>
      </c>
      <c r="B906" s="2" t="s">
        <v>1708</v>
      </c>
      <c r="C906" s="2" t="s">
        <v>1007</v>
      </c>
      <c r="D906" s="2">
        <v>2</v>
      </c>
      <c r="E906" s="30">
        <v>2.69</v>
      </c>
      <c r="F906" s="2" t="s">
        <v>1016</v>
      </c>
      <c r="G906" s="3">
        <v>46196</v>
      </c>
      <c r="H906" s="34">
        <v>5.38</v>
      </c>
    </row>
    <row r="907" spans="1:8" x14ac:dyDescent="0.3">
      <c r="A907" s="4" t="s">
        <v>912</v>
      </c>
      <c r="B907" s="2" t="s">
        <v>1816</v>
      </c>
      <c r="C907" s="2" t="s">
        <v>1007</v>
      </c>
      <c r="D907" s="2">
        <v>2</v>
      </c>
      <c r="E907" s="30">
        <v>4.79</v>
      </c>
      <c r="F907" s="2" t="s">
        <v>1016</v>
      </c>
      <c r="G907" s="3">
        <v>46197</v>
      </c>
      <c r="H907" s="34">
        <v>9.58</v>
      </c>
    </row>
    <row r="908" spans="1:8" x14ac:dyDescent="0.3">
      <c r="A908" s="4" t="s">
        <v>913</v>
      </c>
      <c r="B908" s="2" t="s">
        <v>1182</v>
      </c>
      <c r="C908" s="2" t="s">
        <v>1008</v>
      </c>
      <c r="D908" s="2">
        <v>4</v>
      </c>
      <c r="E908" s="30">
        <v>2.5299999999999998</v>
      </c>
      <c r="F908" s="2" t="s">
        <v>1015</v>
      </c>
      <c r="G908" s="3">
        <v>46198</v>
      </c>
      <c r="H908" s="34">
        <v>10.119999999999999</v>
      </c>
    </row>
    <row r="909" spans="1:8" x14ac:dyDescent="0.3">
      <c r="A909" s="4" t="s">
        <v>914</v>
      </c>
      <c r="B909" s="2" t="s">
        <v>1040</v>
      </c>
      <c r="C909" s="2" t="s">
        <v>1011</v>
      </c>
      <c r="D909" s="2">
        <v>1</v>
      </c>
      <c r="E909" s="30">
        <v>3.86</v>
      </c>
      <c r="F909" s="2" t="s">
        <v>1013</v>
      </c>
      <c r="G909" s="3">
        <v>46199</v>
      </c>
      <c r="H909" s="34">
        <v>3.86</v>
      </c>
    </row>
    <row r="910" spans="1:8" x14ac:dyDescent="0.3">
      <c r="A910" s="4" t="s">
        <v>915</v>
      </c>
      <c r="B910" s="2" t="s">
        <v>1684</v>
      </c>
      <c r="C910" s="2" t="s">
        <v>1012</v>
      </c>
      <c r="D910" s="2">
        <v>2</v>
      </c>
      <c r="E910" s="30">
        <v>3.45</v>
      </c>
      <c r="F910" s="2" t="s">
        <v>1013</v>
      </c>
      <c r="G910" s="3">
        <v>46200</v>
      </c>
      <c r="H910" s="34">
        <v>6.9</v>
      </c>
    </row>
    <row r="911" spans="1:8" x14ac:dyDescent="0.3">
      <c r="A911" s="4" t="s">
        <v>916</v>
      </c>
      <c r="B911" s="2" t="s">
        <v>1262</v>
      </c>
      <c r="C911" s="2" t="s">
        <v>1008</v>
      </c>
      <c r="D911" s="2">
        <v>5</v>
      </c>
      <c r="E911" s="30">
        <v>5.48</v>
      </c>
      <c r="F911" s="2" t="s">
        <v>1016</v>
      </c>
      <c r="G911" s="3">
        <v>46201</v>
      </c>
      <c r="H911" s="34">
        <v>27.4</v>
      </c>
    </row>
    <row r="912" spans="1:8" x14ac:dyDescent="0.3">
      <c r="A912" s="4" t="s">
        <v>917</v>
      </c>
      <c r="B912" s="2" t="s">
        <v>1629</v>
      </c>
      <c r="C912" s="2" t="s">
        <v>1007</v>
      </c>
      <c r="D912" s="2">
        <v>4</v>
      </c>
      <c r="E912" s="30">
        <v>4.8099999999999996</v>
      </c>
      <c r="F912" s="2" t="s">
        <v>1015</v>
      </c>
      <c r="G912" s="3">
        <v>46202</v>
      </c>
      <c r="H912" s="34">
        <v>19.239999999999998</v>
      </c>
    </row>
    <row r="913" spans="1:8" x14ac:dyDescent="0.3">
      <c r="A913" s="4" t="s">
        <v>918</v>
      </c>
      <c r="B913" s="2" t="s">
        <v>2012</v>
      </c>
      <c r="C913" s="2" t="s">
        <v>1011</v>
      </c>
      <c r="D913" s="2">
        <v>1</v>
      </c>
      <c r="E913" s="30">
        <v>5.52</v>
      </c>
      <c r="F913" s="2" t="s">
        <v>1015</v>
      </c>
      <c r="G913" s="3">
        <v>46203</v>
      </c>
      <c r="H913" s="34">
        <v>5.52</v>
      </c>
    </row>
    <row r="914" spans="1:8" x14ac:dyDescent="0.3">
      <c r="A914" s="4" t="s">
        <v>919</v>
      </c>
      <c r="B914" s="2" t="s">
        <v>1634</v>
      </c>
      <c r="C914" s="2" t="s">
        <v>1009</v>
      </c>
      <c r="D914" s="2">
        <v>2</v>
      </c>
      <c r="E914" s="30">
        <v>2.57</v>
      </c>
      <c r="F914" s="2" t="s">
        <v>1014</v>
      </c>
      <c r="G914" s="3">
        <v>46204</v>
      </c>
      <c r="H914" s="34">
        <v>5.14</v>
      </c>
    </row>
    <row r="915" spans="1:8" x14ac:dyDescent="0.3">
      <c r="A915" s="4" t="s">
        <v>920</v>
      </c>
      <c r="B915" s="2" t="s">
        <v>1429</v>
      </c>
      <c r="C915" s="2" t="s">
        <v>1007</v>
      </c>
      <c r="D915" s="2">
        <v>1</v>
      </c>
      <c r="E915" s="30">
        <v>5.54</v>
      </c>
      <c r="F915" s="2" t="s">
        <v>1014</v>
      </c>
      <c r="G915" s="3">
        <v>46205</v>
      </c>
      <c r="H915" s="34">
        <v>5.54</v>
      </c>
    </row>
    <row r="916" spans="1:8" x14ac:dyDescent="0.3">
      <c r="A916" s="4" t="s">
        <v>921</v>
      </c>
      <c r="B916" s="2" t="s">
        <v>1624</v>
      </c>
      <c r="C916" s="2" t="s">
        <v>1009</v>
      </c>
      <c r="D916" s="2">
        <v>4</v>
      </c>
      <c r="E916" s="30">
        <v>4.7699999999999996</v>
      </c>
      <c r="F916" s="2" t="s">
        <v>1015</v>
      </c>
      <c r="G916" s="3">
        <v>46206</v>
      </c>
      <c r="H916" s="34">
        <v>19.079999999999998</v>
      </c>
    </row>
    <row r="917" spans="1:8" x14ac:dyDescent="0.3">
      <c r="A917" s="4" t="s">
        <v>922</v>
      </c>
      <c r="B917" s="2" t="s">
        <v>1621</v>
      </c>
      <c r="C917" s="2" t="s">
        <v>1012</v>
      </c>
      <c r="D917" s="2">
        <v>3</v>
      </c>
      <c r="E917" s="30">
        <v>3.31</v>
      </c>
      <c r="F917" s="2" t="s">
        <v>1013</v>
      </c>
      <c r="G917" s="3">
        <v>46207</v>
      </c>
      <c r="H917" s="34">
        <v>9.93</v>
      </c>
    </row>
    <row r="918" spans="1:8" x14ac:dyDescent="0.3">
      <c r="A918" s="4" t="s">
        <v>923</v>
      </c>
      <c r="B918" s="2" t="s">
        <v>1887</v>
      </c>
      <c r="C918" s="2" t="s">
        <v>1012</v>
      </c>
      <c r="D918" s="2">
        <v>1</v>
      </c>
      <c r="E918" s="30">
        <v>3.83</v>
      </c>
      <c r="F918" s="2" t="s">
        <v>1013</v>
      </c>
      <c r="G918" s="3">
        <v>46208</v>
      </c>
      <c r="H918" s="34">
        <v>3.83</v>
      </c>
    </row>
    <row r="919" spans="1:8" x14ac:dyDescent="0.3">
      <c r="A919" s="4" t="s">
        <v>924</v>
      </c>
      <c r="B919" s="2" t="s">
        <v>1422</v>
      </c>
      <c r="C919" s="2" t="s">
        <v>1010</v>
      </c>
      <c r="D919" s="2">
        <v>1</v>
      </c>
      <c r="E919" s="30">
        <v>5.92</v>
      </c>
      <c r="F919" s="2" t="s">
        <v>1016</v>
      </c>
      <c r="G919" s="3">
        <v>46209</v>
      </c>
      <c r="H919" s="34">
        <v>5.92</v>
      </c>
    </row>
    <row r="920" spans="1:8" x14ac:dyDescent="0.3">
      <c r="A920" s="4" t="s">
        <v>925</v>
      </c>
      <c r="B920" s="2" t="s">
        <v>1090</v>
      </c>
      <c r="C920" s="2" t="s">
        <v>1011</v>
      </c>
      <c r="D920" s="2">
        <v>1</v>
      </c>
      <c r="E920" s="30">
        <v>2.85</v>
      </c>
      <c r="F920" s="2" t="s">
        <v>1014</v>
      </c>
      <c r="G920" s="3">
        <v>46210</v>
      </c>
      <c r="H920" s="34">
        <v>2.85</v>
      </c>
    </row>
    <row r="921" spans="1:8" x14ac:dyDescent="0.3">
      <c r="A921" s="4" t="s">
        <v>926</v>
      </c>
      <c r="B921" s="2" t="s">
        <v>1237</v>
      </c>
      <c r="C921" s="2" t="s">
        <v>1007</v>
      </c>
      <c r="D921" s="2">
        <v>1</v>
      </c>
      <c r="E921" s="30">
        <v>3.6</v>
      </c>
      <c r="F921" s="2" t="s">
        <v>1015</v>
      </c>
      <c r="G921" s="3">
        <v>46211</v>
      </c>
      <c r="H921" s="34">
        <v>3.6</v>
      </c>
    </row>
    <row r="922" spans="1:8" x14ac:dyDescent="0.3">
      <c r="A922" s="4" t="s">
        <v>927</v>
      </c>
      <c r="B922" s="2" t="s">
        <v>1907</v>
      </c>
      <c r="C922" s="2" t="s">
        <v>1009</v>
      </c>
      <c r="D922" s="2">
        <v>2</v>
      </c>
      <c r="E922" s="30">
        <v>5.53</v>
      </c>
      <c r="F922" s="2" t="s">
        <v>1016</v>
      </c>
      <c r="G922" s="3">
        <v>46212</v>
      </c>
      <c r="H922" s="34">
        <v>11.06</v>
      </c>
    </row>
    <row r="923" spans="1:8" x14ac:dyDescent="0.3">
      <c r="A923" s="4" t="s">
        <v>928</v>
      </c>
      <c r="B923" s="2" t="s">
        <v>1098</v>
      </c>
      <c r="C923" s="2" t="s">
        <v>1009</v>
      </c>
      <c r="D923" s="2">
        <v>3</v>
      </c>
      <c r="E923" s="30">
        <v>4.3600000000000003</v>
      </c>
      <c r="F923" s="2" t="s">
        <v>1013</v>
      </c>
      <c r="G923" s="3">
        <v>46213</v>
      </c>
      <c r="H923" s="34">
        <v>13.08</v>
      </c>
    </row>
    <row r="924" spans="1:8" x14ac:dyDescent="0.3">
      <c r="A924" s="4" t="s">
        <v>929</v>
      </c>
      <c r="B924" s="2" t="s">
        <v>1089</v>
      </c>
      <c r="C924" s="2" t="s">
        <v>1009</v>
      </c>
      <c r="D924" s="2">
        <v>5</v>
      </c>
      <c r="E924" s="30">
        <v>3.15</v>
      </c>
      <c r="F924" s="2" t="s">
        <v>1016</v>
      </c>
      <c r="G924" s="3">
        <v>46214</v>
      </c>
      <c r="H924" s="34">
        <v>15.75</v>
      </c>
    </row>
    <row r="925" spans="1:8" x14ac:dyDescent="0.3">
      <c r="A925" s="4" t="s">
        <v>930</v>
      </c>
      <c r="B925" s="2" t="s">
        <v>1557</v>
      </c>
      <c r="C925" s="2" t="s">
        <v>1008</v>
      </c>
      <c r="D925" s="2">
        <v>1</v>
      </c>
      <c r="E925" s="30">
        <v>4.25</v>
      </c>
      <c r="F925" s="2" t="s">
        <v>1016</v>
      </c>
      <c r="G925" s="3">
        <v>46215</v>
      </c>
      <c r="H925" s="34">
        <v>4.25</v>
      </c>
    </row>
    <row r="926" spans="1:8" x14ac:dyDescent="0.3">
      <c r="A926" s="4" t="s">
        <v>931</v>
      </c>
      <c r="B926" s="2" t="s">
        <v>1410</v>
      </c>
      <c r="C926" s="2" t="s">
        <v>1008</v>
      </c>
      <c r="D926" s="2">
        <v>5</v>
      </c>
      <c r="E926" s="30">
        <v>4.0999999999999996</v>
      </c>
      <c r="F926" s="2" t="s">
        <v>1015</v>
      </c>
      <c r="G926" s="3">
        <v>46216</v>
      </c>
      <c r="H926" s="34">
        <v>20.5</v>
      </c>
    </row>
    <row r="927" spans="1:8" x14ac:dyDescent="0.3">
      <c r="A927" s="4" t="s">
        <v>932</v>
      </c>
      <c r="B927" s="2" t="s">
        <v>1684</v>
      </c>
      <c r="C927" s="2" t="s">
        <v>1012</v>
      </c>
      <c r="D927" s="2">
        <v>2</v>
      </c>
      <c r="E927" s="30">
        <v>5.74</v>
      </c>
      <c r="F927" s="2" t="s">
        <v>1016</v>
      </c>
      <c r="G927" s="3">
        <v>46217</v>
      </c>
      <c r="H927" s="34">
        <v>11.48</v>
      </c>
    </row>
    <row r="928" spans="1:8" x14ac:dyDescent="0.3">
      <c r="A928" s="4" t="s">
        <v>933</v>
      </c>
      <c r="B928" s="2" t="s">
        <v>1556</v>
      </c>
      <c r="C928" s="2" t="s">
        <v>1010</v>
      </c>
      <c r="D928" s="2">
        <v>3</v>
      </c>
      <c r="E928" s="30">
        <v>2.58</v>
      </c>
      <c r="F928" s="2" t="s">
        <v>1015</v>
      </c>
      <c r="G928" s="3">
        <v>46218</v>
      </c>
      <c r="H928" s="34">
        <v>7.74</v>
      </c>
    </row>
    <row r="929" spans="1:8" x14ac:dyDescent="0.3">
      <c r="A929" s="4" t="s">
        <v>934</v>
      </c>
      <c r="B929" s="2" t="s">
        <v>1914</v>
      </c>
      <c r="C929" s="2" t="s">
        <v>1012</v>
      </c>
      <c r="D929" s="2">
        <v>4</v>
      </c>
      <c r="E929" s="30">
        <v>3.37</v>
      </c>
      <c r="F929" s="2" t="s">
        <v>1014</v>
      </c>
      <c r="G929" s="3">
        <v>46219</v>
      </c>
      <c r="H929" s="34">
        <v>13.48</v>
      </c>
    </row>
    <row r="930" spans="1:8" x14ac:dyDescent="0.3">
      <c r="A930" s="4" t="s">
        <v>935</v>
      </c>
      <c r="B930" s="2" t="s">
        <v>1990</v>
      </c>
      <c r="C930" s="2" t="s">
        <v>1010</v>
      </c>
      <c r="D930" s="2">
        <v>4</v>
      </c>
      <c r="E930" s="30">
        <v>4.3499999999999996</v>
      </c>
      <c r="F930" s="2" t="s">
        <v>1016</v>
      </c>
      <c r="G930" s="3">
        <v>46220</v>
      </c>
      <c r="H930" s="34">
        <v>17.399999999999999</v>
      </c>
    </row>
    <row r="931" spans="1:8" x14ac:dyDescent="0.3">
      <c r="A931" s="4" t="s">
        <v>936</v>
      </c>
      <c r="B931" s="2" t="s">
        <v>1893</v>
      </c>
      <c r="C931" s="2" t="s">
        <v>1012</v>
      </c>
      <c r="D931" s="2">
        <v>4</v>
      </c>
      <c r="E931" s="30">
        <v>3.67</v>
      </c>
      <c r="F931" s="2" t="s">
        <v>1013</v>
      </c>
      <c r="G931" s="3">
        <v>46221</v>
      </c>
      <c r="H931" s="34">
        <v>14.68</v>
      </c>
    </row>
    <row r="932" spans="1:8" x14ac:dyDescent="0.3">
      <c r="A932" s="4" t="s">
        <v>937</v>
      </c>
      <c r="B932" s="2" t="s">
        <v>1082</v>
      </c>
      <c r="C932" s="2" t="s">
        <v>1009</v>
      </c>
      <c r="D932" s="2">
        <v>4</v>
      </c>
      <c r="E932" s="30">
        <v>3.88</v>
      </c>
      <c r="F932" s="2" t="s">
        <v>1013</v>
      </c>
      <c r="G932" s="3">
        <v>46222</v>
      </c>
      <c r="H932" s="34">
        <v>15.52</v>
      </c>
    </row>
    <row r="933" spans="1:8" x14ac:dyDescent="0.3">
      <c r="A933" s="4" t="s">
        <v>938</v>
      </c>
      <c r="B933" s="2" t="s">
        <v>1042</v>
      </c>
      <c r="C933" s="2" t="s">
        <v>1008</v>
      </c>
      <c r="D933" s="2">
        <v>4</v>
      </c>
      <c r="E933" s="30">
        <v>3.05</v>
      </c>
      <c r="F933" s="2" t="s">
        <v>1016</v>
      </c>
      <c r="G933" s="3">
        <v>46223</v>
      </c>
      <c r="H933" s="34">
        <v>12.2</v>
      </c>
    </row>
    <row r="934" spans="1:8" x14ac:dyDescent="0.3">
      <c r="A934" s="4" t="s">
        <v>939</v>
      </c>
      <c r="B934" s="2" t="s">
        <v>1366</v>
      </c>
      <c r="C934" s="2" t="s">
        <v>1012</v>
      </c>
      <c r="D934" s="2">
        <v>3</v>
      </c>
      <c r="E934" s="30">
        <v>3.71</v>
      </c>
      <c r="F934" s="2" t="s">
        <v>1014</v>
      </c>
      <c r="G934" s="3">
        <v>46224</v>
      </c>
      <c r="H934" s="34">
        <v>11.13</v>
      </c>
    </row>
    <row r="935" spans="1:8" x14ac:dyDescent="0.3">
      <c r="A935" s="4" t="s">
        <v>940</v>
      </c>
      <c r="B935" s="2" t="s">
        <v>1720</v>
      </c>
      <c r="C935" s="2" t="s">
        <v>1011</v>
      </c>
      <c r="D935" s="2">
        <v>1</v>
      </c>
      <c r="E935" s="30">
        <v>3.73</v>
      </c>
      <c r="F935" s="2" t="s">
        <v>1013</v>
      </c>
      <c r="G935" s="3">
        <v>46225</v>
      </c>
      <c r="H935" s="34">
        <v>3.73</v>
      </c>
    </row>
    <row r="936" spans="1:8" x14ac:dyDescent="0.3">
      <c r="A936" s="4" t="s">
        <v>941</v>
      </c>
      <c r="B936" s="2" t="s">
        <v>1946</v>
      </c>
      <c r="C936" s="2" t="s">
        <v>1012</v>
      </c>
      <c r="D936" s="2">
        <v>4</v>
      </c>
      <c r="E936" s="30">
        <v>4.6900000000000004</v>
      </c>
      <c r="F936" s="2" t="s">
        <v>1014</v>
      </c>
      <c r="G936" s="3">
        <v>46226</v>
      </c>
      <c r="H936" s="34">
        <v>18.760000000000002</v>
      </c>
    </row>
    <row r="937" spans="1:8" x14ac:dyDescent="0.3">
      <c r="A937" s="4" t="s">
        <v>942</v>
      </c>
      <c r="B937" s="2" t="s">
        <v>1533</v>
      </c>
      <c r="C937" s="2" t="s">
        <v>1011</v>
      </c>
      <c r="D937" s="2">
        <v>1</v>
      </c>
      <c r="E937" s="30">
        <v>3.33</v>
      </c>
      <c r="F937" s="2" t="s">
        <v>1016</v>
      </c>
      <c r="G937" s="3">
        <v>46227</v>
      </c>
      <c r="H937" s="34">
        <v>3.33</v>
      </c>
    </row>
    <row r="938" spans="1:8" x14ac:dyDescent="0.3">
      <c r="A938" s="4" t="s">
        <v>943</v>
      </c>
      <c r="B938" s="2" t="s">
        <v>1482</v>
      </c>
      <c r="C938" s="2" t="s">
        <v>1009</v>
      </c>
      <c r="D938" s="2">
        <v>5</v>
      </c>
      <c r="E938" s="30">
        <v>5.92</v>
      </c>
      <c r="F938" s="2" t="s">
        <v>1014</v>
      </c>
      <c r="G938" s="3">
        <v>46228</v>
      </c>
      <c r="H938" s="34">
        <v>29.6</v>
      </c>
    </row>
    <row r="939" spans="1:8" x14ac:dyDescent="0.3">
      <c r="A939" s="4" t="s">
        <v>944</v>
      </c>
      <c r="B939" s="2" t="s">
        <v>1639</v>
      </c>
      <c r="C939" s="2" t="s">
        <v>1008</v>
      </c>
      <c r="D939" s="2">
        <v>1</v>
      </c>
      <c r="E939" s="30">
        <v>4.25</v>
      </c>
      <c r="F939" s="2" t="s">
        <v>1015</v>
      </c>
      <c r="G939" s="3">
        <v>46229</v>
      </c>
      <c r="H939" s="34">
        <v>4.25</v>
      </c>
    </row>
    <row r="940" spans="1:8" x14ac:dyDescent="0.3">
      <c r="A940" s="4" t="s">
        <v>945</v>
      </c>
      <c r="B940" s="2" t="s">
        <v>2003</v>
      </c>
      <c r="C940" s="2" t="s">
        <v>1012</v>
      </c>
      <c r="D940" s="2">
        <v>5</v>
      </c>
      <c r="E940" s="30">
        <v>5.34</v>
      </c>
      <c r="F940" s="2" t="s">
        <v>1013</v>
      </c>
      <c r="G940" s="3">
        <v>46230</v>
      </c>
      <c r="H940" s="34">
        <v>26.7</v>
      </c>
    </row>
    <row r="941" spans="1:8" x14ac:dyDescent="0.3">
      <c r="A941" s="4" t="s">
        <v>946</v>
      </c>
      <c r="B941" s="2" t="s">
        <v>1519</v>
      </c>
      <c r="C941" s="2" t="s">
        <v>1011</v>
      </c>
      <c r="D941" s="2">
        <v>1</v>
      </c>
      <c r="E941" s="30">
        <v>4.6900000000000004</v>
      </c>
      <c r="F941" s="2" t="s">
        <v>1014</v>
      </c>
      <c r="G941" s="3">
        <v>46231</v>
      </c>
      <c r="H941" s="34">
        <v>4.6900000000000004</v>
      </c>
    </row>
    <row r="942" spans="1:8" x14ac:dyDescent="0.3">
      <c r="A942" s="4" t="s">
        <v>947</v>
      </c>
      <c r="B942" s="2" t="s">
        <v>1253</v>
      </c>
      <c r="C942" s="2" t="s">
        <v>1008</v>
      </c>
      <c r="D942" s="2">
        <v>5</v>
      </c>
      <c r="E942" s="30">
        <v>5.58</v>
      </c>
      <c r="F942" s="2" t="s">
        <v>1013</v>
      </c>
      <c r="G942" s="3">
        <v>46232</v>
      </c>
      <c r="H942" s="34">
        <v>27.9</v>
      </c>
    </row>
    <row r="943" spans="1:8" x14ac:dyDescent="0.3">
      <c r="A943" s="4" t="s">
        <v>948</v>
      </c>
      <c r="B943" s="2" t="s">
        <v>1867</v>
      </c>
      <c r="C943" s="2" t="s">
        <v>1010</v>
      </c>
      <c r="D943" s="2">
        <v>1</v>
      </c>
      <c r="E943" s="30">
        <v>5.62</v>
      </c>
      <c r="F943" s="2" t="s">
        <v>1014</v>
      </c>
      <c r="G943" s="3">
        <v>46233</v>
      </c>
      <c r="H943" s="34">
        <v>5.62</v>
      </c>
    </row>
    <row r="944" spans="1:8" x14ac:dyDescent="0.3">
      <c r="A944" s="4" t="s">
        <v>949</v>
      </c>
      <c r="B944" s="2" t="s">
        <v>1074</v>
      </c>
      <c r="C944" s="2" t="s">
        <v>1009</v>
      </c>
      <c r="D944" s="2">
        <v>1</v>
      </c>
      <c r="E944" s="30">
        <v>5.35</v>
      </c>
      <c r="F944" s="2" t="s">
        <v>1013</v>
      </c>
      <c r="G944" s="3">
        <v>46234</v>
      </c>
      <c r="H944" s="34">
        <v>5.35</v>
      </c>
    </row>
    <row r="945" spans="1:8" x14ac:dyDescent="0.3">
      <c r="A945" s="4" t="s">
        <v>950</v>
      </c>
      <c r="B945" s="2" t="s">
        <v>1842</v>
      </c>
      <c r="C945" s="2" t="s">
        <v>1012</v>
      </c>
      <c r="D945" s="2">
        <v>3</v>
      </c>
      <c r="E945" s="30">
        <v>2.6</v>
      </c>
      <c r="F945" s="2" t="s">
        <v>1013</v>
      </c>
      <c r="G945" s="3">
        <v>46235</v>
      </c>
      <c r="H945" s="34">
        <v>7.8000000000000007</v>
      </c>
    </row>
    <row r="946" spans="1:8" x14ac:dyDescent="0.3">
      <c r="A946" s="4" t="s">
        <v>951</v>
      </c>
      <c r="B946" s="2" t="s">
        <v>1264</v>
      </c>
      <c r="C946" s="2" t="s">
        <v>1012</v>
      </c>
      <c r="D946" s="2">
        <v>5</v>
      </c>
      <c r="E946" s="30">
        <v>4.4400000000000004</v>
      </c>
      <c r="F946" s="2" t="s">
        <v>1016</v>
      </c>
      <c r="G946" s="3">
        <v>46236</v>
      </c>
      <c r="H946" s="34">
        <v>22.2</v>
      </c>
    </row>
    <row r="947" spans="1:8" x14ac:dyDescent="0.3">
      <c r="A947" s="4" t="s">
        <v>952</v>
      </c>
      <c r="B947" s="2" t="s">
        <v>1368</v>
      </c>
      <c r="C947" s="2" t="s">
        <v>1009</v>
      </c>
      <c r="D947" s="2">
        <v>1</v>
      </c>
      <c r="E947" s="30">
        <v>3.48</v>
      </c>
      <c r="F947" s="2" t="s">
        <v>1014</v>
      </c>
      <c r="G947" s="3">
        <v>46237</v>
      </c>
      <c r="H947" s="34">
        <v>3.48</v>
      </c>
    </row>
    <row r="948" spans="1:8" x14ac:dyDescent="0.3">
      <c r="A948" s="4" t="s">
        <v>953</v>
      </c>
      <c r="B948" s="2" t="s">
        <v>1310</v>
      </c>
      <c r="C948" s="2" t="s">
        <v>1008</v>
      </c>
      <c r="D948" s="2">
        <v>3</v>
      </c>
      <c r="E948" s="30">
        <v>3.03</v>
      </c>
      <c r="F948" s="2" t="s">
        <v>1016</v>
      </c>
      <c r="G948" s="3">
        <v>46238</v>
      </c>
      <c r="H948" s="34">
        <v>9.09</v>
      </c>
    </row>
    <row r="949" spans="1:8" x14ac:dyDescent="0.3">
      <c r="A949" s="4" t="s">
        <v>954</v>
      </c>
      <c r="B949" s="2" t="s">
        <v>1797</v>
      </c>
      <c r="C949" s="2" t="s">
        <v>1008</v>
      </c>
      <c r="D949" s="2">
        <v>3</v>
      </c>
      <c r="E949" s="30">
        <v>5.64</v>
      </c>
      <c r="F949" s="2" t="s">
        <v>1013</v>
      </c>
      <c r="G949" s="3">
        <v>46239</v>
      </c>
      <c r="H949" s="34">
        <v>16.920000000000002</v>
      </c>
    </row>
    <row r="950" spans="1:8" x14ac:dyDescent="0.3">
      <c r="A950" s="4" t="s">
        <v>955</v>
      </c>
      <c r="B950" s="2" t="s">
        <v>1715</v>
      </c>
      <c r="C950" s="2" t="s">
        <v>1012</v>
      </c>
      <c r="D950" s="2">
        <v>5</v>
      </c>
      <c r="E950" s="30">
        <v>4.8</v>
      </c>
      <c r="F950" s="2" t="s">
        <v>1014</v>
      </c>
      <c r="G950" s="3">
        <v>46240</v>
      </c>
      <c r="H950" s="34">
        <v>24</v>
      </c>
    </row>
    <row r="951" spans="1:8" x14ac:dyDescent="0.3">
      <c r="A951" s="4" t="s">
        <v>956</v>
      </c>
      <c r="B951" s="2" t="s">
        <v>1682</v>
      </c>
      <c r="C951" s="2" t="s">
        <v>1007</v>
      </c>
      <c r="D951" s="2">
        <v>1</v>
      </c>
      <c r="E951" s="30">
        <v>2.81</v>
      </c>
      <c r="F951" s="2" t="s">
        <v>1014</v>
      </c>
      <c r="G951" s="3">
        <v>46241</v>
      </c>
      <c r="H951" s="34">
        <v>2.81</v>
      </c>
    </row>
    <row r="952" spans="1:8" x14ac:dyDescent="0.3">
      <c r="A952" s="4" t="s">
        <v>957</v>
      </c>
      <c r="B952" s="2" t="s">
        <v>1679</v>
      </c>
      <c r="C952" s="2" t="s">
        <v>1012</v>
      </c>
      <c r="D952" s="2">
        <v>3</v>
      </c>
      <c r="E952" s="30">
        <v>3.84</v>
      </c>
      <c r="F952" s="2" t="s">
        <v>1015</v>
      </c>
      <c r="G952" s="3">
        <v>46242</v>
      </c>
      <c r="H952" s="34">
        <v>11.52</v>
      </c>
    </row>
    <row r="953" spans="1:8" x14ac:dyDescent="0.3">
      <c r="A953" s="4" t="s">
        <v>958</v>
      </c>
      <c r="B953" s="2" t="s">
        <v>1154</v>
      </c>
      <c r="C953" s="2" t="s">
        <v>1011</v>
      </c>
      <c r="D953" s="2">
        <v>4</v>
      </c>
      <c r="E953" s="30">
        <v>5.86</v>
      </c>
      <c r="F953" s="2" t="s">
        <v>1013</v>
      </c>
      <c r="G953" s="3">
        <v>46243</v>
      </c>
      <c r="H953" s="34">
        <v>23.44</v>
      </c>
    </row>
    <row r="954" spans="1:8" x14ac:dyDescent="0.3">
      <c r="A954" s="4" t="s">
        <v>959</v>
      </c>
      <c r="B954" s="2" t="s">
        <v>1148</v>
      </c>
      <c r="C954" s="2" t="s">
        <v>1010</v>
      </c>
      <c r="D954" s="2">
        <v>4</v>
      </c>
      <c r="E954" s="30">
        <v>4.6399999999999997</v>
      </c>
      <c r="F954" s="2" t="s">
        <v>1015</v>
      </c>
      <c r="G954" s="3">
        <v>46244</v>
      </c>
      <c r="H954" s="34">
        <v>18.559999999999999</v>
      </c>
    </row>
    <row r="955" spans="1:8" x14ac:dyDescent="0.3">
      <c r="A955" s="4" t="s">
        <v>960</v>
      </c>
      <c r="B955" s="2" t="s">
        <v>1434</v>
      </c>
      <c r="C955" s="2" t="s">
        <v>1011</v>
      </c>
      <c r="D955" s="2">
        <v>4</v>
      </c>
      <c r="E955" s="30">
        <v>4.6900000000000004</v>
      </c>
      <c r="F955" s="2" t="s">
        <v>1015</v>
      </c>
      <c r="G955" s="3">
        <v>46245</v>
      </c>
      <c r="H955" s="34">
        <v>18.760000000000002</v>
      </c>
    </row>
    <row r="956" spans="1:8" x14ac:dyDescent="0.3">
      <c r="A956" s="4" t="s">
        <v>961</v>
      </c>
      <c r="B956" s="2" t="s">
        <v>1920</v>
      </c>
      <c r="C956" s="2" t="s">
        <v>1007</v>
      </c>
      <c r="D956" s="2">
        <v>1</v>
      </c>
      <c r="E956" s="30">
        <v>3.3</v>
      </c>
      <c r="F956" s="2" t="s">
        <v>1014</v>
      </c>
      <c r="G956" s="3">
        <v>46246</v>
      </c>
      <c r="H956" s="34">
        <v>3.3</v>
      </c>
    </row>
    <row r="957" spans="1:8" x14ac:dyDescent="0.3">
      <c r="A957" s="4" t="s">
        <v>962</v>
      </c>
      <c r="B957" s="2" t="s">
        <v>1677</v>
      </c>
      <c r="C957" s="2" t="s">
        <v>1008</v>
      </c>
      <c r="D957" s="2">
        <v>4</v>
      </c>
      <c r="E957" s="30">
        <v>3.34</v>
      </c>
      <c r="F957" s="2" t="s">
        <v>1015</v>
      </c>
      <c r="G957" s="3">
        <v>46247</v>
      </c>
      <c r="H957" s="34">
        <v>13.36</v>
      </c>
    </row>
    <row r="958" spans="1:8" x14ac:dyDescent="0.3">
      <c r="A958" s="4" t="s">
        <v>963</v>
      </c>
      <c r="B958" s="2" t="s">
        <v>1165</v>
      </c>
      <c r="C958" s="2" t="s">
        <v>1011</v>
      </c>
      <c r="D958" s="2">
        <v>2</v>
      </c>
      <c r="E958" s="30">
        <v>3.03</v>
      </c>
      <c r="F958" s="2" t="s">
        <v>1013</v>
      </c>
      <c r="G958" s="3">
        <v>46248</v>
      </c>
      <c r="H958" s="34">
        <v>6.06</v>
      </c>
    </row>
    <row r="959" spans="1:8" x14ac:dyDescent="0.3">
      <c r="A959" s="4" t="s">
        <v>964</v>
      </c>
      <c r="B959" s="2" t="s">
        <v>1368</v>
      </c>
      <c r="C959" s="2" t="s">
        <v>1009</v>
      </c>
      <c r="D959" s="2">
        <v>5</v>
      </c>
      <c r="E959" s="30">
        <v>5.9</v>
      </c>
      <c r="F959" s="2" t="s">
        <v>1016</v>
      </c>
      <c r="G959" s="3">
        <v>46249</v>
      </c>
      <c r="H959" s="34">
        <v>29.5</v>
      </c>
    </row>
    <row r="960" spans="1:8" x14ac:dyDescent="0.3">
      <c r="A960" s="4" t="s">
        <v>965</v>
      </c>
      <c r="B960" s="2" t="s">
        <v>1127</v>
      </c>
      <c r="C960" s="2" t="s">
        <v>1011</v>
      </c>
      <c r="D960" s="2">
        <v>2</v>
      </c>
      <c r="E960" s="30">
        <v>5.68</v>
      </c>
      <c r="F960" s="2" t="s">
        <v>1015</v>
      </c>
      <c r="G960" s="3">
        <v>46250</v>
      </c>
      <c r="H960" s="34">
        <v>11.36</v>
      </c>
    </row>
    <row r="961" spans="1:8" x14ac:dyDescent="0.3">
      <c r="A961" s="4" t="s">
        <v>966</v>
      </c>
      <c r="B961" s="2" t="s">
        <v>1524</v>
      </c>
      <c r="C961" s="2" t="s">
        <v>1008</v>
      </c>
      <c r="D961" s="2">
        <v>2</v>
      </c>
      <c r="E961" s="30">
        <v>3.65</v>
      </c>
      <c r="F961" s="2" t="s">
        <v>1015</v>
      </c>
      <c r="G961" s="3">
        <v>46251</v>
      </c>
      <c r="H961" s="34">
        <v>7.3</v>
      </c>
    </row>
    <row r="962" spans="1:8" x14ac:dyDescent="0.3">
      <c r="A962" s="4" t="s">
        <v>967</v>
      </c>
      <c r="B962" s="2" t="s">
        <v>1115</v>
      </c>
      <c r="C962" s="2" t="s">
        <v>1012</v>
      </c>
      <c r="D962" s="2">
        <v>4</v>
      </c>
      <c r="E962" s="30">
        <v>4.4000000000000004</v>
      </c>
      <c r="F962" s="2" t="s">
        <v>1014</v>
      </c>
      <c r="G962" s="3">
        <v>46252</v>
      </c>
      <c r="H962" s="34">
        <v>17.600000000000001</v>
      </c>
    </row>
    <row r="963" spans="1:8" x14ac:dyDescent="0.3">
      <c r="A963" s="4" t="s">
        <v>968</v>
      </c>
      <c r="B963" s="2" t="s">
        <v>1147</v>
      </c>
      <c r="C963" s="2" t="s">
        <v>1011</v>
      </c>
      <c r="D963" s="2">
        <v>5</v>
      </c>
      <c r="E963" s="30">
        <v>3.22</v>
      </c>
      <c r="F963" s="2" t="s">
        <v>1014</v>
      </c>
      <c r="G963" s="3">
        <v>46253</v>
      </c>
      <c r="H963" s="34">
        <v>16.100000000000001</v>
      </c>
    </row>
    <row r="964" spans="1:8" x14ac:dyDescent="0.3">
      <c r="A964" s="4" t="s">
        <v>969</v>
      </c>
      <c r="B964" s="2" t="s">
        <v>1872</v>
      </c>
      <c r="C964" s="2" t="s">
        <v>1007</v>
      </c>
      <c r="D964" s="2">
        <v>3</v>
      </c>
      <c r="E964" s="30">
        <v>2.99</v>
      </c>
      <c r="F964" s="2" t="s">
        <v>1014</v>
      </c>
      <c r="G964" s="3">
        <v>46254</v>
      </c>
      <c r="H964" s="34">
        <v>8.9700000000000006</v>
      </c>
    </row>
    <row r="965" spans="1:8" x14ac:dyDescent="0.3">
      <c r="A965" s="4" t="s">
        <v>970</v>
      </c>
      <c r="B965" s="2" t="s">
        <v>1449</v>
      </c>
      <c r="C965" s="2" t="s">
        <v>1010</v>
      </c>
      <c r="D965" s="2">
        <v>2</v>
      </c>
      <c r="E965" s="30">
        <v>4.3899999999999997</v>
      </c>
      <c r="F965" s="2" t="s">
        <v>1016</v>
      </c>
      <c r="G965" s="3">
        <v>46255</v>
      </c>
      <c r="H965" s="34">
        <v>8.7799999999999994</v>
      </c>
    </row>
    <row r="966" spans="1:8" x14ac:dyDescent="0.3">
      <c r="A966" s="4" t="s">
        <v>971</v>
      </c>
      <c r="B966" s="2" t="s">
        <v>1591</v>
      </c>
      <c r="C966" s="2" t="s">
        <v>1008</v>
      </c>
      <c r="D966" s="2">
        <v>3</v>
      </c>
      <c r="E966" s="30">
        <v>5.3</v>
      </c>
      <c r="F966" s="2" t="s">
        <v>1014</v>
      </c>
      <c r="G966" s="3">
        <v>46256</v>
      </c>
      <c r="H966" s="34">
        <v>15.9</v>
      </c>
    </row>
    <row r="967" spans="1:8" x14ac:dyDescent="0.3">
      <c r="A967" s="4" t="s">
        <v>972</v>
      </c>
      <c r="B967" s="2" t="s">
        <v>1716</v>
      </c>
      <c r="C967" s="2" t="s">
        <v>1009</v>
      </c>
      <c r="D967" s="2">
        <v>3</v>
      </c>
      <c r="E967" s="30">
        <v>5.52</v>
      </c>
      <c r="F967" s="2" t="s">
        <v>1013</v>
      </c>
      <c r="G967" s="3">
        <v>46257</v>
      </c>
      <c r="H967" s="34">
        <v>16.559999999999999</v>
      </c>
    </row>
    <row r="968" spans="1:8" x14ac:dyDescent="0.3">
      <c r="A968" s="4" t="s">
        <v>973</v>
      </c>
      <c r="B968" s="2" t="s">
        <v>1420</v>
      </c>
      <c r="C968" s="2" t="s">
        <v>1012</v>
      </c>
      <c r="D968" s="2">
        <v>1</v>
      </c>
      <c r="E968" s="30">
        <v>3.58</v>
      </c>
      <c r="F968" s="2" t="s">
        <v>1013</v>
      </c>
      <c r="G968" s="3">
        <v>46258</v>
      </c>
      <c r="H968" s="34">
        <v>3.58</v>
      </c>
    </row>
    <row r="969" spans="1:8" x14ac:dyDescent="0.3">
      <c r="A969" s="4" t="s">
        <v>974</v>
      </c>
      <c r="B969" s="2" t="s">
        <v>1494</v>
      </c>
      <c r="C969" s="2" t="s">
        <v>1007</v>
      </c>
      <c r="D969" s="2">
        <v>5</v>
      </c>
      <c r="E969" s="30">
        <v>4.97</v>
      </c>
      <c r="F969" s="2" t="s">
        <v>1014</v>
      </c>
      <c r="G969" s="3">
        <v>46259</v>
      </c>
      <c r="H969" s="34">
        <v>24.85</v>
      </c>
    </row>
    <row r="970" spans="1:8" x14ac:dyDescent="0.3">
      <c r="A970" s="4" t="s">
        <v>975</v>
      </c>
      <c r="B970" s="2" t="s">
        <v>1983</v>
      </c>
      <c r="C970" s="2" t="s">
        <v>1008</v>
      </c>
      <c r="D970" s="2">
        <v>5</v>
      </c>
      <c r="E970" s="30">
        <v>4.33</v>
      </c>
      <c r="F970" s="2" t="s">
        <v>1014</v>
      </c>
      <c r="G970" s="3">
        <v>46260</v>
      </c>
      <c r="H970" s="34">
        <v>21.65</v>
      </c>
    </row>
    <row r="971" spans="1:8" x14ac:dyDescent="0.3">
      <c r="A971" s="4" t="s">
        <v>976</v>
      </c>
      <c r="B971" s="2" t="s">
        <v>1384</v>
      </c>
      <c r="C971" s="2" t="s">
        <v>1009</v>
      </c>
      <c r="D971" s="2">
        <v>2</v>
      </c>
      <c r="E971" s="30">
        <v>2.97</v>
      </c>
      <c r="F971" s="2" t="s">
        <v>1016</v>
      </c>
      <c r="G971" s="3">
        <v>46261</v>
      </c>
      <c r="H971" s="34">
        <v>5.94</v>
      </c>
    </row>
    <row r="972" spans="1:8" x14ac:dyDescent="0.3">
      <c r="A972" s="4" t="s">
        <v>977</v>
      </c>
      <c r="B972" s="2" t="s">
        <v>1858</v>
      </c>
      <c r="C972" s="2" t="s">
        <v>1009</v>
      </c>
      <c r="D972" s="2">
        <v>1</v>
      </c>
      <c r="E972" s="30">
        <v>5.98</v>
      </c>
      <c r="F972" s="2" t="s">
        <v>1016</v>
      </c>
      <c r="G972" s="3">
        <v>46262</v>
      </c>
      <c r="H972" s="34">
        <v>5.98</v>
      </c>
    </row>
    <row r="973" spans="1:8" x14ac:dyDescent="0.3">
      <c r="A973" s="4" t="s">
        <v>978</v>
      </c>
      <c r="B973" s="2" t="s">
        <v>1524</v>
      </c>
      <c r="C973" s="2" t="s">
        <v>1008</v>
      </c>
      <c r="D973" s="2">
        <v>1</v>
      </c>
      <c r="E973" s="30">
        <v>5.92</v>
      </c>
      <c r="F973" s="2" t="s">
        <v>1013</v>
      </c>
      <c r="G973" s="3">
        <v>46263</v>
      </c>
      <c r="H973" s="34">
        <v>5.92</v>
      </c>
    </row>
    <row r="974" spans="1:8" x14ac:dyDescent="0.3">
      <c r="A974" s="4" t="s">
        <v>979</v>
      </c>
      <c r="B974" s="2" t="s">
        <v>1647</v>
      </c>
      <c r="C974" s="2" t="s">
        <v>1012</v>
      </c>
      <c r="D974" s="2">
        <v>1</v>
      </c>
      <c r="E974" s="30">
        <v>3.01</v>
      </c>
      <c r="F974" s="2" t="s">
        <v>1016</v>
      </c>
      <c r="G974" s="3">
        <v>46264</v>
      </c>
      <c r="H974" s="34">
        <v>3.01</v>
      </c>
    </row>
    <row r="975" spans="1:8" x14ac:dyDescent="0.3">
      <c r="A975" s="4" t="s">
        <v>980</v>
      </c>
      <c r="B975" s="2" t="s">
        <v>1355</v>
      </c>
      <c r="C975" s="2" t="s">
        <v>1007</v>
      </c>
      <c r="D975" s="2">
        <v>5</v>
      </c>
      <c r="E975" s="30">
        <v>5.77</v>
      </c>
      <c r="F975" s="2" t="s">
        <v>1014</v>
      </c>
      <c r="G975" s="3">
        <v>46265</v>
      </c>
      <c r="H975" s="34">
        <v>28.85</v>
      </c>
    </row>
    <row r="976" spans="1:8" x14ac:dyDescent="0.3">
      <c r="A976" s="4" t="s">
        <v>981</v>
      </c>
      <c r="B976" s="2" t="s">
        <v>1457</v>
      </c>
      <c r="C976" s="2" t="s">
        <v>1012</v>
      </c>
      <c r="D976" s="2">
        <v>5</v>
      </c>
      <c r="E976" s="30">
        <v>5.71</v>
      </c>
      <c r="F976" s="2" t="s">
        <v>1016</v>
      </c>
      <c r="G976" s="3">
        <v>46266</v>
      </c>
      <c r="H976" s="34">
        <v>28.55</v>
      </c>
    </row>
    <row r="977" spans="1:8" x14ac:dyDescent="0.3">
      <c r="A977" s="4" t="s">
        <v>982</v>
      </c>
      <c r="B977" s="2" t="s">
        <v>1705</v>
      </c>
      <c r="C977" s="2" t="s">
        <v>1012</v>
      </c>
      <c r="D977" s="2">
        <v>4</v>
      </c>
      <c r="E977" s="30">
        <v>3.61</v>
      </c>
      <c r="F977" s="2" t="s">
        <v>1014</v>
      </c>
      <c r="G977" s="3">
        <v>46267</v>
      </c>
      <c r="H977" s="34">
        <v>14.44</v>
      </c>
    </row>
    <row r="978" spans="1:8" x14ac:dyDescent="0.3">
      <c r="A978" s="4" t="s">
        <v>983</v>
      </c>
      <c r="B978" s="2" t="s">
        <v>1234</v>
      </c>
      <c r="C978" s="2" t="s">
        <v>1012</v>
      </c>
      <c r="D978" s="2">
        <v>5</v>
      </c>
      <c r="E978" s="30">
        <v>4.45</v>
      </c>
      <c r="F978" s="2" t="s">
        <v>1013</v>
      </c>
      <c r="G978" s="3">
        <v>46268</v>
      </c>
      <c r="H978" s="34">
        <v>22.25</v>
      </c>
    </row>
    <row r="979" spans="1:8" x14ac:dyDescent="0.3">
      <c r="A979" s="4" t="s">
        <v>984</v>
      </c>
      <c r="B979" s="2" t="s">
        <v>1806</v>
      </c>
      <c r="C979" s="2" t="s">
        <v>1012</v>
      </c>
      <c r="D979" s="2">
        <v>5</v>
      </c>
      <c r="E979" s="30">
        <v>5.82</v>
      </c>
      <c r="F979" s="2" t="s">
        <v>1015</v>
      </c>
      <c r="G979" s="3">
        <v>46269</v>
      </c>
      <c r="H979" s="34">
        <v>29.1</v>
      </c>
    </row>
    <row r="980" spans="1:8" x14ac:dyDescent="0.3">
      <c r="A980" s="4" t="s">
        <v>985</v>
      </c>
      <c r="B980" s="2" t="s">
        <v>2019</v>
      </c>
      <c r="C980" s="2" t="s">
        <v>1009</v>
      </c>
      <c r="D980" s="2">
        <v>1</v>
      </c>
      <c r="E980" s="30">
        <v>2.91</v>
      </c>
      <c r="F980" s="2" t="s">
        <v>1016</v>
      </c>
      <c r="G980" s="3">
        <v>46270</v>
      </c>
      <c r="H980" s="34">
        <v>2.91</v>
      </c>
    </row>
    <row r="981" spans="1:8" x14ac:dyDescent="0.3">
      <c r="A981" s="4" t="s">
        <v>986</v>
      </c>
      <c r="B981" s="2" t="s">
        <v>1676</v>
      </c>
      <c r="C981" s="2" t="s">
        <v>1010</v>
      </c>
      <c r="D981" s="2">
        <v>3</v>
      </c>
      <c r="E981" s="30">
        <v>3.61</v>
      </c>
      <c r="F981" s="2" t="s">
        <v>1013</v>
      </c>
      <c r="G981" s="3">
        <v>46271</v>
      </c>
      <c r="H981" s="34">
        <v>10.83</v>
      </c>
    </row>
    <row r="982" spans="1:8" x14ac:dyDescent="0.3">
      <c r="A982" s="4" t="s">
        <v>987</v>
      </c>
      <c r="B982" s="2" t="s">
        <v>1120</v>
      </c>
      <c r="C982" s="2" t="s">
        <v>1007</v>
      </c>
      <c r="D982" s="2">
        <v>2</v>
      </c>
      <c r="E982" s="30">
        <v>5.58</v>
      </c>
      <c r="F982" s="2" t="s">
        <v>1013</v>
      </c>
      <c r="G982" s="3">
        <v>46272</v>
      </c>
      <c r="H982" s="34">
        <v>11.16</v>
      </c>
    </row>
    <row r="983" spans="1:8" x14ac:dyDescent="0.3">
      <c r="A983" s="4" t="s">
        <v>988</v>
      </c>
      <c r="B983" s="2" t="s">
        <v>1283</v>
      </c>
      <c r="C983" s="2" t="s">
        <v>1009</v>
      </c>
      <c r="D983" s="2">
        <v>3</v>
      </c>
      <c r="E983" s="30">
        <v>5.04</v>
      </c>
      <c r="F983" s="2" t="s">
        <v>1016</v>
      </c>
      <c r="G983" s="3">
        <v>46273</v>
      </c>
      <c r="H983" s="34">
        <v>15.12</v>
      </c>
    </row>
    <row r="984" spans="1:8" x14ac:dyDescent="0.3">
      <c r="A984" s="4" t="s">
        <v>989</v>
      </c>
      <c r="B984" s="2" t="s">
        <v>1289</v>
      </c>
      <c r="C984" s="2" t="s">
        <v>1008</v>
      </c>
      <c r="D984" s="2">
        <v>2</v>
      </c>
      <c r="E984" s="30">
        <v>5.18</v>
      </c>
      <c r="F984" s="2" t="s">
        <v>1015</v>
      </c>
      <c r="G984" s="3">
        <v>46274</v>
      </c>
      <c r="H984" s="34">
        <v>10.36</v>
      </c>
    </row>
    <row r="985" spans="1:8" x14ac:dyDescent="0.3">
      <c r="A985" s="4" t="s">
        <v>990</v>
      </c>
      <c r="B985" s="2" t="s">
        <v>1136</v>
      </c>
      <c r="C985" s="2" t="s">
        <v>1008</v>
      </c>
      <c r="D985" s="2">
        <v>4</v>
      </c>
      <c r="E985" s="30">
        <v>5.58</v>
      </c>
      <c r="F985" s="2" t="s">
        <v>1014</v>
      </c>
      <c r="G985" s="3">
        <v>46275</v>
      </c>
      <c r="H985" s="34">
        <v>22.32</v>
      </c>
    </row>
    <row r="986" spans="1:8" x14ac:dyDescent="0.3">
      <c r="A986" s="4" t="s">
        <v>991</v>
      </c>
      <c r="B986" s="2" t="s">
        <v>1341</v>
      </c>
      <c r="C986" s="2" t="s">
        <v>1012</v>
      </c>
      <c r="D986" s="2">
        <v>5</v>
      </c>
      <c r="E986" s="30">
        <v>3.95</v>
      </c>
      <c r="F986" s="2" t="s">
        <v>1013</v>
      </c>
      <c r="G986" s="3">
        <v>46276</v>
      </c>
      <c r="H986" s="34">
        <v>19.75</v>
      </c>
    </row>
    <row r="987" spans="1:8" x14ac:dyDescent="0.3">
      <c r="A987" s="4" t="s">
        <v>992</v>
      </c>
      <c r="B987" s="2" t="s">
        <v>1388</v>
      </c>
      <c r="C987" s="2" t="s">
        <v>1007</v>
      </c>
      <c r="D987" s="2">
        <v>2</v>
      </c>
      <c r="E987" s="30">
        <v>3.94</v>
      </c>
      <c r="F987" s="2" t="s">
        <v>1013</v>
      </c>
      <c r="G987" s="3">
        <v>46277</v>
      </c>
      <c r="H987" s="34">
        <v>7.88</v>
      </c>
    </row>
    <row r="988" spans="1:8" x14ac:dyDescent="0.3">
      <c r="A988" s="4" t="s">
        <v>993</v>
      </c>
      <c r="B988" s="2" t="s">
        <v>1062</v>
      </c>
      <c r="C988" s="2" t="s">
        <v>1009</v>
      </c>
      <c r="D988" s="2">
        <v>2</v>
      </c>
      <c r="E988" s="30">
        <v>4.05</v>
      </c>
      <c r="F988" s="2" t="s">
        <v>1015</v>
      </c>
      <c r="G988" s="3">
        <v>46278</v>
      </c>
      <c r="H988" s="34">
        <v>8.1</v>
      </c>
    </row>
    <row r="989" spans="1:8" x14ac:dyDescent="0.3">
      <c r="A989" s="4" t="s">
        <v>994</v>
      </c>
      <c r="B989" s="2" t="s">
        <v>1786</v>
      </c>
      <c r="C989" s="2" t="s">
        <v>1009</v>
      </c>
      <c r="D989" s="2">
        <v>2</v>
      </c>
      <c r="E989" s="30">
        <v>5.77</v>
      </c>
      <c r="F989" s="2" t="s">
        <v>1014</v>
      </c>
      <c r="G989" s="3">
        <v>46279</v>
      </c>
      <c r="H989" s="34">
        <v>11.54</v>
      </c>
    </row>
    <row r="990" spans="1:8" x14ac:dyDescent="0.3">
      <c r="A990" s="4" t="s">
        <v>995</v>
      </c>
      <c r="B990" s="2" t="s">
        <v>1493</v>
      </c>
      <c r="C990" s="2" t="s">
        <v>1007</v>
      </c>
      <c r="D990" s="2">
        <v>2</v>
      </c>
      <c r="E990" s="30">
        <v>5.63</v>
      </c>
      <c r="F990" s="2" t="s">
        <v>1013</v>
      </c>
      <c r="G990" s="3">
        <v>46280</v>
      </c>
      <c r="H990" s="34">
        <v>11.26</v>
      </c>
    </row>
    <row r="991" spans="1:8" x14ac:dyDescent="0.3">
      <c r="A991" s="4" t="s">
        <v>996</v>
      </c>
      <c r="B991" s="2" t="s">
        <v>1249</v>
      </c>
      <c r="C991" s="2" t="s">
        <v>1012</v>
      </c>
      <c r="D991" s="2">
        <v>5</v>
      </c>
      <c r="E991" s="30">
        <v>5.77</v>
      </c>
      <c r="F991" s="2" t="s">
        <v>1015</v>
      </c>
      <c r="G991" s="3">
        <v>46281</v>
      </c>
      <c r="H991" s="34">
        <v>28.85</v>
      </c>
    </row>
    <row r="992" spans="1:8" x14ac:dyDescent="0.3">
      <c r="A992" s="4" t="s">
        <v>997</v>
      </c>
      <c r="B992" s="2" t="s">
        <v>1838</v>
      </c>
      <c r="C992" s="2" t="s">
        <v>1007</v>
      </c>
      <c r="D992" s="2">
        <v>3</v>
      </c>
      <c r="E992" s="30">
        <v>3.46</v>
      </c>
      <c r="F992" s="2" t="s">
        <v>1016</v>
      </c>
      <c r="G992" s="3">
        <v>46282</v>
      </c>
      <c r="H992" s="34">
        <v>10.38</v>
      </c>
    </row>
    <row r="993" spans="1:8" x14ac:dyDescent="0.3">
      <c r="A993" s="4" t="s">
        <v>998</v>
      </c>
      <c r="B993" s="2" t="s">
        <v>1784</v>
      </c>
      <c r="C993" s="2" t="s">
        <v>1007</v>
      </c>
      <c r="D993" s="2">
        <v>2</v>
      </c>
      <c r="E993" s="30">
        <v>5.23</v>
      </c>
      <c r="F993" s="2" t="s">
        <v>1015</v>
      </c>
      <c r="G993" s="3">
        <v>46283</v>
      </c>
      <c r="H993" s="34">
        <v>10.46</v>
      </c>
    </row>
    <row r="994" spans="1:8" x14ac:dyDescent="0.3">
      <c r="A994" s="4" t="s">
        <v>999</v>
      </c>
      <c r="B994" s="2" t="s">
        <v>1201</v>
      </c>
      <c r="C994" s="2" t="s">
        <v>1010</v>
      </c>
      <c r="D994" s="2">
        <v>1</v>
      </c>
      <c r="E994" s="30">
        <v>2.87</v>
      </c>
      <c r="F994" s="2" t="s">
        <v>1015</v>
      </c>
      <c r="G994" s="3">
        <v>46284</v>
      </c>
      <c r="H994" s="34">
        <v>2.87</v>
      </c>
    </row>
    <row r="995" spans="1:8" x14ac:dyDescent="0.3">
      <c r="A995" s="4" t="s">
        <v>1000</v>
      </c>
      <c r="B995" s="2" t="s">
        <v>1763</v>
      </c>
      <c r="C995" s="2" t="s">
        <v>1010</v>
      </c>
      <c r="D995" s="2">
        <v>2</v>
      </c>
      <c r="E995" s="30">
        <v>3.15</v>
      </c>
      <c r="F995" s="2" t="s">
        <v>1013</v>
      </c>
      <c r="G995" s="3">
        <v>46285</v>
      </c>
      <c r="H995" s="34">
        <v>6.3</v>
      </c>
    </row>
    <row r="996" spans="1:8" x14ac:dyDescent="0.3">
      <c r="A996" s="4" t="s">
        <v>1001</v>
      </c>
      <c r="B996" s="2" t="s">
        <v>1110</v>
      </c>
      <c r="C996" s="2" t="s">
        <v>1012</v>
      </c>
      <c r="D996" s="2">
        <v>5</v>
      </c>
      <c r="E996" s="30">
        <v>5.17</v>
      </c>
      <c r="F996" s="2" t="s">
        <v>1014</v>
      </c>
      <c r="G996" s="3">
        <v>46286</v>
      </c>
      <c r="H996" s="34">
        <v>25.85</v>
      </c>
    </row>
    <row r="997" spans="1:8" x14ac:dyDescent="0.3">
      <c r="A997" s="4" t="s">
        <v>1002</v>
      </c>
      <c r="B997" s="2" t="s">
        <v>1687</v>
      </c>
      <c r="C997" s="2" t="s">
        <v>1010</v>
      </c>
      <c r="D997" s="2">
        <v>1</v>
      </c>
      <c r="E997" s="30">
        <v>4.6399999999999997</v>
      </c>
      <c r="F997" s="2" t="s">
        <v>1016</v>
      </c>
      <c r="G997" s="3">
        <v>46287</v>
      </c>
      <c r="H997" s="34">
        <v>4.6399999999999997</v>
      </c>
    </row>
    <row r="998" spans="1:8" x14ac:dyDescent="0.3">
      <c r="A998" s="4" t="s">
        <v>1003</v>
      </c>
      <c r="B998" s="2" t="s">
        <v>1582</v>
      </c>
      <c r="C998" s="2" t="s">
        <v>1008</v>
      </c>
      <c r="D998" s="2">
        <v>5</v>
      </c>
      <c r="E998" s="30">
        <v>3.43</v>
      </c>
      <c r="F998" s="2" t="s">
        <v>1015</v>
      </c>
      <c r="G998" s="3">
        <v>46288</v>
      </c>
      <c r="H998" s="34">
        <v>17.149999999999999</v>
      </c>
    </row>
    <row r="999" spans="1:8" x14ac:dyDescent="0.3">
      <c r="A999" s="4" t="s">
        <v>1004</v>
      </c>
      <c r="B999" s="2" t="s">
        <v>1867</v>
      </c>
      <c r="C999" s="2" t="s">
        <v>1010</v>
      </c>
      <c r="D999" s="2">
        <v>4</v>
      </c>
      <c r="E999" s="30">
        <v>4.4800000000000004</v>
      </c>
      <c r="F999" s="2" t="s">
        <v>1016</v>
      </c>
      <c r="G999" s="3">
        <v>46289</v>
      </c>
      <c r="H999" s="34">
        <v>17.920000000000002</v>
      </c>
    </row>
    <row r="1000" spans="1:8" x14ac:dyDescent="0.3">
      <c r="A1000" s="4" t="s">
        <v>1005</v>
      </c>
      <c r="B1000" s="2" t="s">
        <v>1754</v>
      </c>
      <c r="C1000" s="2" t="s">
        <v>1010</v>
      </c>
      <c r="D1000" s="2">
        <v>5</v>
      </c>
      <c r="E1000" s="30">
        <v>3.31</v>
      </c>
      <c r="F1000" s="2" t="s">
        <v>1014</v>
      </c>
      <c r="G1000" s="3">
        <v>46290</v>
      </c>
      <c r="H1000" s="34">
        <v>16.55</v>
      </c>
    </row>
    <row r="1001" spans="1:8" x14ac:dyDescent="0.3">
      <c r="A1001" s="10" t="s">
        <v>1006</v>
      </c>
      <c r="B1001" s="11" t="s">
        <v>1711</v>
      </c>
      <c r="C1001" s="11" t="s">
        <v>1010</v>
      </c>
      <c r="D1001" s="11">
        <v>1</v>
      </c>
      <c r="E1001" s="31">
        <v>3.31</v>
      </c>
      <c r="F1001" s="11" t="s">
        <v>1016</v>
      </c>
      <c r="G1001" s="12">
        <v>46291</v>
      </c>
      <c r="H1001" s="35">
        <v>3.31</v>
      </c>
    </row>
    <row r="1002" spans="1:8" x14ac:dyDescent="0.3">
      <c r="G1002"/>
    </row>
    <row r="1003" spans="1:8" x14ac:dyDescent="0.3">
      <c r="G1003"/>
    </row>
    <row r="1004" spans="1:8" x14ac:dyDescent="0.3">
      <c r="G1004"/>
    </row>
    <row r="1005" spans="1:8" x14ac:dyDescent="0.3">
      <c r="G1005"/>
    </row>
    <row r="1006" spans="1:8" x14ac:dyDescent="0.3">
      <c r="G1006"/>
    </row>
    <row r="1007" spans="1:8" x14ac:dyDescent="0.3">
      <c r="G1007"/>
    </row>
    <row r="1008" spans="1:8" x14ac:dyDescent="0.3">
      <c r="G1008"/>
    </row>
    <row r="1009" spans="7:7" x14ac:dyDescent="0.3">
      <c r="G1009"/>
    </row>
    <row r="1010" spans="7:7" x14ac:dyDescent="0.3">
      <c r="G1010"/>
    </row>
    <row r="1011" spans="7:7" x14ac:dyDescent="0.3">
      <c r="G101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4"/>
  <sheetViews>
    <sheetView zoomScaleNormal="100" workbookViewId="0">
      <selection activeCell="D1" sqref="D1"/>
    </sheetView>
  </sheetViews>
  <sheetFormatPr defaultRowHeight="14.4" x14ac:dyDescent="0.3"/>
  <cols>
    <col min="1" max="1" width="13.77734375" customWidth="1"/>
    <col min="3" max="3" width="11.77734375" customWidth="1"/>
    <col min="4" max="4" width="9.88671875" customWidth="1"/>
    <col min="5" max="5" width="15.6640625" customWidth="1"/>
    <col min="8" max="8" width="9.44140625" bestFit="1" customWidth="1"/>
  </cols>
  <sheetData>
    <row r="1" spans="1:9" x14ac:dyDescent="0.3">
      <c r="A1" s="14" t="s">
        <v>1017</v>
      </c>
      <c r="B1" s="15" t="s">
        <v>1018</v>
      </c>
      <c r="C1" s="15" t="s">
        <v>4414</v>
      </c>
      <c r="D1" s="15" t="s">
        <v>1019</v>
      </c>
      <c r="E1" s="16" t="s">
        <v>1020</v>
      </c>
    </row>
    <row r="2" spans="1:9" x14ac:dyDescent="0.3">
      <c r="A2" s="4" t="s">
        <v>1021</v>
      </c>
      <c r="B2" s="2">
        <v>58</v>
      </c>
      <c r="C2" s="2" t="str" cm="1">
        <f t="array" ref="C2">_xlfn.IFS(B2&lt;=30,"[18-30]",B2&lt;=43,"[31-43]",B2&lt;=56,"[44-56]",B2&gt;=57,"[57 Above]")</f>
        <v>[57 Above]</v>
      </c>
      <c r="D2" s="2" t="s">
        <v>2022</v>
      </c>
      <c r="E2" s="5" t="s">
        <v>1010</v>
      </c>
    </row>
    <row r="3" spans="1:9" x14ac:dyDescent="0.3">
      <c r="A3" s="4" t="s">
        <v>1022</v>
      </c>
      <c r="B3" s="2">
        <v>25</v>
      </c>
      <c r="C3" s="2" t="str" cm="1">
        <f t="array" ref="C3">_xlfn.IFS(B3&lt;=30,"[18-30]",B3&lt;=43,"[31-43]",B3&lt;=56,"[44-56]",B3&gt;=57,"[57 Above]")</f>
        <v>[18-30]</v>
      </c>
      <c r="D3" s="2" t="s">
        <v>2021</v>
      </c>
      <c r="E3" s="5" t="s">
        <v>1011</v>
      </c>
    </row>
    <row r="4" spans="1:9" x14ac:dyDescent="0.3">
      <c r="A4" s="4" t="s">
        <v>1023</v>
      </c>
      <c r="B4" s="2">
        <v>19</v>
      </c>
      <c r="C4" s="2" t="str" cm="1">
        <f t="array" ref="C4">_xlfn.IFS(B4&lt;=30,"[18-30]",B4&lt;=43,"[31-43]",B4&lt;=56,"[44-56]",B4&gt;=57,"[57 Above]")</f>
        <v>[18-30]</v>
      </c>
      <c r="D4" s="2" t="s">
        <v>2022</v>
      </c>
      <c r="E4" s="5" t="s">
        <v>1012</v>
      </c>
      <c r="H4" t="s">
        <v>4414</v>
      </c>
    </row>
    <row r="5" spans="1:9" x14ac:dyDescent="0.3">
      <c r="A5" s="4" t="s">
        <v>1024</v>
      </c>
      <c r="B5" s="2">
        <v>65</v>
      </c>
      <c r="C5" s="2" t="str" cm="1">
        <f t="array" ref="C5">_xlfn.IFS(B5&lt;=30,"[18-30]",B5&lt;=43,"[31-43]",B5&lt;=56,"[44-56]",B5&gt;=57,"[57 Above]")</f>
        <v>[57 Above]</v>
      </c>
      <c r="D5" s="2" t="s">
        <v>2022</v>
      </c>
      <c r="E5" s="5" t="s">
        <v>1012</v>
      </c>
      <c r="G5" t="s">
        <v>4415</v>
      </c>
      <c r="H5">
        <v>18</v>
      </c>
    </row>
    <row r="6" spans="1:9" x14ac:dyDescent="0.3">
      <c r="A6" s="4" t="s">
        <v>1025</v>
      </c>
      <c r="B6" s="2">
        <v>35</v>
      </c>
      <c r="C6" s="2" t="str" cm="1">
        <f t="array" ref="C6">_xlfn.IFS(B6&lt;=30,"[18-30]",B6&lt;=43,"[31-43]",B6&lt;=56,"[44-56]",B6&gt;=57,"[57 Above]")</f>
        <v>[31-43]</v>
      </c>
      <c r="D6" s="2" t="s">
        <v>2022</v>
      </c>
      <c r="E6" s="5" t="s">
        <v>1010</v>
      </c>
      <c r="G6" t="s">
        <v>4416</v>
      </c>
      <c r="H6">
        <v>65</v>
      </c>
    </row>
    <row r="7" spans="1:9" x14ac:dyDescent="0.3">
      <c r="A7" s="4" t="s">
        <v>1026</v>
      </c>
      <c r="B7" s="2">
        <v>33</v>
      </c>
      <c r="C7" s="2" t="str" cm="1">
        <f t="array" ref="C7">_xlfn.IFS(B7&lt;=30,"[18-30]",B7&lt;=43,"[31-43]",B7&lt;=56,"[44-56]",B7&gt;=57,"[57 Above]")</f>
        <v>[31-43]</v>
      </c>
      <c r="D7" s="2" t="s">
        <v>2022</v>
      </c>
      <c r="E7" s="5" t="s">
        <v>1009</v>
      </c>
      <c r="G7" t="s">
        <v>4417</v>
      </c>
      <c r="H7">
        <v>4</v>
      </c>
    </row>
    <row r="8" spans="1:9" x14ac:dyDescent="0.3">
      <c r="A8" s="4" t="s">
        <v>1027</v>
      </c>
      <c r="B8" s="2">
        <v>32</v>
      </c>
      <c r="C8" s="2" t="str" cm="1">
        <f t="array" ref="C8">_xlfn.IFS(B8&lt;=30,"[18-30]",B8&lt;=43,"[31-43]",B8&lt;=56,"[44-56]",B8&gt;=57,"[57 Above]")</f>
        <v>[31-43]</v>
      </c>
      <c r="D8" s="2" t="s">
        <v>2022</v>
      </c>
      <c r="E8" s="5" t="s">
        <v>1011</v>
      </c>
      <c r="H8">
        <f>(H6-H5)/4</f>
        <v>11.75</v>
      </c>
      <c r="I8">
        <v>12</v>
      </c>
    </row>
    <row r="9" spans="1:9" x14ac:dyDescent="0.3">
      <c r="A9" s="4" t="s">
        <v>1028</v>
      </c>
      <c r="B9" s="2">
        <v>26</v>
      </c>
      <c r="C9" s="2" t="str" cm="1">
        <f t="array" ref="C9">_xlfn.IFS(B9&lt;=30,"[18-30]",B9&lt;=43,"[31-43]",B9&lt;=56,"[44-56]",B9&gt;=57,"[57 Above]")</f>
        <v>[18-30]</v>
      </c>
      <c r="D9" s="2" t="s">
        <v>2022</v>
      </c>
      <c r="E9" s="5" t="s">
        <v>1007</v>
      </c>
      <c r="H9" t="s">
        <v>4418</v>
      </c>
    </row>
    <row r="10" spans="1:9" x14ac:dyDescent="0.3">
      <c r="A10" s="4" t="s">
        <v>1029</v>
      </c>
      <c r="B10" s="2">
        <v>65</v>
      </c>
      <c r="C10" s="2" t="str" cm="1">
        <f t="array" ref="C10">_xlfn.IFS(B10&lt;=30,"[18-30]",B10&lt;=43,"[31-43]",B10&lt;=56,"[44-56]",B10&gt;=57,"[57 Above]")</f>
        <v>[57 Above]</v>
      </c>
      <c r="D10" s="2" t="s">
        <v>2021</v>
      </c>
      <c r="E10" s="5" t="s">
        <v>1007</v>
      </c>
      <c r="H10" t="s">
        <v>4419</v>
      </c>
    </row>
    <row r="11" spans="1:9" x14ac:dyDescent="0.3">
      <c r="A11" s="4" t="s">
        <v>1030</v>
      </c>
      <c r="B11" s="2">
        <v>24</v>
      </c>
      <c r="C11" s="2" t="str" cm="1">
        <f t="array" ref="C11">_xlfn.IFS(B11&lt;=30,"[18-30]",B11&lt;=43,"[31-43]",B11&lt;=56,"[44-56]",B11&gt;=57,"[57 Above]")</f>
        <v>[18-30]</v>
      </c>
      <c r="D11" s="2" t="s">
        <v>2021</v>
      </c>
      <c r="E11" s="5" t="s">
        <v>1010</v>
      </c>
      <c r="H11" t="s">
        <v>4420</v>
      </c>
    </row>
    <row r="12" spans="1:9" x14ac:dyDescent="0.3">
      <c r="A12" s="4" t="s">
        <v>1031</v>
      </c>
      <c r="B12" s="2">
        <v>61</v>
      </c>
      <c r="C12" s="2" t="str" cm="1">
        <f t="array" ref="C12">_xlfn.IFS(B12&lt;=30,"[18-30]",B12&lt;=43,"[31-43]",B12&lt;=56,"[44-56]",B12&gt;=57,"[57 Above]")</f>
        <v>[57 Above]</v>
      </c>
      <c r="D12" s="2" t="s">
        <v>2021</v>
      </c>
      <c r="E12" s="5" t="s">
        <v>1008</v>
      </c>
      <c r="H12" t="s">
        <v>4421</v>
      </c>
    </row>
    <row r="13" spans="1:9" x14ac:dyDescent="0.3">
      <c r="A13" s="4" t="s">
        <v>1032</v>
      </c>
      <c r="B13" s="2">
        <v>65</v>
      </c>
      <c r="C13" s="2" t="str" cm="1">
        <f t="array" ref="C13">_xlfn.IFS(B13&lt;=30,"[18-30]",B13&lt;=43,"[31-43]",B13&lt;=56,"[44-56]",B13&gt;=57,"[57 Above]")</f>
        <v>[57 Above]</v>
      </c>
      <c r="D13" s="2" t="s">
        <v>2021</v>
      </c>
      <c r="E13" s="5" t="s">
        <v>1009</v>
      </c>
    </row>
    <row r="14" spans="1:9" x14ac:dyDescent="0.3">
      <c r="A14" s="4" t="s">
        <v>1033</v>
      </c>
      <c r="B14" s="2">
        <v>52</v>
      </c>
      <c r="C14" s="2" t="str" cm="1">
        <f t="array" ref="C14">_xlfn.IFS(B14&lt;=30,"[18-30]",B14&lt;=43,"[31-43]",B14&lt;=56,"[44-56]",B14&gt;=57,"[57 Above]")</f>
        <v>[44-56]</v>
      </c>
      <c r="D14" s="2" t="s">
        <v>2022</v>
      </c>
      <c r="E14" s="5" t="s">
        <v>1012</v>
      </c>
    </row>
    <row r="15" spans="1:9" x14ac:dyDescent="0.3">
      <c r="A15" s="4" t="s">
        <v>1034</v>
      </c>
      <c r="B15" s="2">
        <v>23</v>
      </c>
      <c r="C15" s="2" t="str" cm="1">
        <f t="array" ref="C15">_xlfn.IFS(B15&lt;=30,"[18-30]",B15&lt;=43,"[31-43]",B15&lt;=56,"[44-56]",B15&gt;=57,"[57 Above]")</f>
        <v>[18-30]</v>
      </c>
      <c r="D15" s="2" t="s">
        <v>2021</v>
      </c>
      <c r="E15" s="5" t="s">
        <v>1009</v>
      </c>
    </row>
    <row r="16" spans="1:9" x14ac:dyDescent="0.3">
      <c r="A16" s="4" t="s">
        <v>1035</v>
      </c>
      <c r="B16" s="2">
        <v>55</v>
      </c>
      <c r="C16" s="2" t="str" cm="1">
        <f t="array" ref="C16">_xlfn.IFS(B16&lt;=30,"[18-30]",B16&lt;=43,"[31-43]",B16&lt;=56,"[44-56]",B16&gt;=57,"[57 Above]")</f>
        <v>[44-56]</v>
      </c>
      <c r="D16" s="2" t="s">
        <v>2021</v>
      </c>
      <c r="E16" s="5" t="s">
        <v>1010</v>
      </c>
    </row>
    <row r="17" spans="1:5" x14ac:dyDescent="0.3">
      <c r="A17" s="4" t="s">
        <v>1036</v>
      </c>
      <c r="B17" s="2">
        <v>45</v>
      </c>
      <c r="C17" s="2" t="str" cm="1">
        <f t="array" ref="C17">_xlfn.IFS(B17&lt;=30,"[18-30]",B17&lt;=43,"[31-43]",B17&lt;=56,"[44-56]",B17&gt;=57,"[57 Above]")</f>
        <v>[44-56]</v>
      </c>
      <c r="D17" s="2" t="s">
        <v>2021</v>
      </c>
      <c r="E17" s="5" t="s">
        <v>1009</v>
      </c>
    </row>
    <row r="18" spans="1:5" x14ac:dyDescent="0.3">
      <c r="A18" s="4" t="s">
        <v>1037</v>
      </c>
      <c r="B18" s="2">
        <v>20</v>
      </c>
      <c r="C18" s="2" t="str" cm="1">
        <f t="array" ref="C18">_xlfn.IFS(B18&lt;=30,"[18-30]",B18&lt;=43,"[31-43]",B18&lt;=56,"[44-56]",B18&gt;=57,"[57 Above]")</f>
        <v>[18-30]</v>
      </c>
      <c r="D18" s="2" t="s">
        <v>2021</v>
      </c>
      <c r="E18" s="5" t="s">
        <v>1007</v>
      </c>
    </row>
    <row r="19" spans="1:5" x14ac:dyDescent="0.3">
      <c r="A19" s="4" t="s">
        <v>1038</v>
      </c>
      <c r="B19" s="2">
        <v>19</v>
      </c>
      <c r="C19" s="2" t="str" cm="1">
        <f t="array" ref="C19">_xlfn.IFS(B19&lt;=30,"[18-30]",B19&lt;=43,"[31-43]",B19&lt;=56,"[44-56]",B19&gt;=57,"[57 Above]")</f>
        <v>[18-30]</v>
      </c>
      <c r="D19" s="2" t="s">
        <v>2021</v>
      </c>
      <c r="E19" s="5" t="s">
        <v>1010</v>
      </c>
    </row>
    <row r="20" spans="1:5" x14ac:dyDescent="0.3">
      <c r="A20" s="4" t="s">
        <v>1039</v>
      </c>
      <c r="B20" s="2">
        <v>23</v>
      </c>
      <c r="C20" s="2" t="str" cm="1">
        <f t="array" ref="C20">_xlfn.IFS(B20&lt;=30,"[18-30]",B20&lt;=43,"[31-43]",B20&lt;=56,"[44-56]",B20&gt;=57,"[57 Above]")</f>
        <v>[18-30]</v>
      </c>
      <c r="D20" s="2" t="s">
        <v>2021</v>
      </c>
      <c r="E20" s="5" t="s">
        <v>1007</v>
      </c>
    </row>
    <row r="21" spans="1:5" x14ac:dyDescent="0.3">
      <c r="A21" s="4" t="s">
        <v>1040</v>
      </c>
      <c r="B21" s="2">
        <v>31</v>
      </c>
      <c r="C21" s="2" t="str" cm="1">
        <f t="array" ref="C21">_xlfn.IFS(B21&lt;=30,"[18-30]",B21&lt;=43,"[31-43]",B21&lt;=56,"[44-56]",B21&gt;=57,"[57 Above]")</f>
        <v>[31-43]</v>
      </c>
      <c r="D21" s="2" t="s">
        <v>2021</v>
      </c>
      <c r="E21" s="5" t="s">
        <v>1011</v>
      </c>
    </row>
    <row r="22" spans="1:5" x14ac:dyDescent="0.3">
      <c r="A22" s="4" t="s">
        <v>1041</v>
      </c>
      <c r="B22" s="2">
        <v>32</v>
      </c>
      <c r="C22" s="2" t="str" cm="1">
        <f t="array" ref="C22">_xlfn.IFS(B22&lt;=30,"[18-30]",B22&lt;=43,"[31-43]",B22&lt;=56,"[44-56]",B22&gt;=57,"[57 Above]")</f>
        <v>[31-43]</v>
      </c>
      <c r="D22" s="2" t="s">
        <v>2022</v>
      </c>
      <c r="E22" s="5" t="s">
        <v>1011</v>
      </c>
    </row>
    <row r="23" spans="1:5" x14ac:dyDescent="0.3">
      <c r="A23" s="4" t="s">
        <v>1042</v>
      </c>
      <c r="B23" s="2">
        <v>50</v>
      </c>
      <c r="C23" s="2" t="str" cm="1">
        <f t="array" ref="C23">_xlfn.IFS(B23&lt;=30,"[18-30]",B23&lt;=43,"[31-43]",B23&lt;=56,"[44-56]",B23&gt;=57,"[57 Above]")</f>
        <v>[44-56]</v>
      </c>
      <c r="D23" s="2" t="s">
        <v>2022</v>
      </c>
      <c r="E23" s="5" t="s">
        <v>1008</v>
      </c>
    </row>
    <row r="24" spans="1:5" x14ac:dyDescent="0.3">
      <c r="A24" s="4" t="s">
        <v>1043</v>
      </c>
      <c r="B24" s="2">
        <v>56</v>
      </c>
      <c r="C24" s="2" t="str" cm="1">
        <f t="array" ref="C24">_xlfn.IFS(B24&lt;=30,"[18-30]",B24&lt;=43,"[31-43]",B24&lt;=56,"[44-56]",B24&gt;=57,"[57 Above]")</f>
        <v>[44-56]</v>
      </c>
      <c r="D24" s="2" t="s">
        <v>2022</v>
      </c>
      <c r="E24" s="5" t="s">
        <v>1009</v>
      </c>
    </row>
    <row r="25" spans="1:5" x14ac:dyDescent="0.3">
      <c r="A25" s="4" t="s">
        <v>1044</v>
      </c>
      <c r="B25" s="2">
        <v>19</v>
      </c>
      <c r="C25" s="2" t="str" cm="1">
        <f t="array" ref="C25">_xlfn.IFS(B25&lt;=30,"[18-30]",B25&lt;=43,"[31-43]",B25&lt;=56,"[44-56]",B25&gt;=57,"[57 Above]")</f>
        <v>[18-30]</v>
      </c>
      <c r="D25" s="2" t="s">
        <v>2022</v>
      </c>
      <c r="E25" s="5" t="s">
        <v>1011</v>
      </c>
    </row>
    <row r="26" spans="1:5" x14ac:dyDescent="0.3">
      <c r="A26" s="4" t="s">
        <v>1045</v>
      </c>
      <c r="B26" s="2">
        <v>53</v>
      </c>
      <c r="C26" s="2" t="str" cm="1">
        <f t="array" ref="C26">_xlfn.IFS(B26&lt;=30,"[18-30]",B26&lt;=43,"[31-43]",B26&lt;=56,"[44-56]",B26&gt;=57,"[57 Above]")</f>
        <v>[44-56]</v>
      </c>
      <c r="D26" s="2" t="s">
        <v>2021</v>
      </c>
      <c r="E26" s="5" t="s">
        <v>1009</v>
      </c>
    </row>
    <row r="27" spans="1:5" x14ac:dyDescent="0.3">
      <c r="A27" s="4" t="s">
        <v>1046</v>
      </c>
      <c r="B27" s="2">
        <v>30</v>
      </c>
      <c r="C27" s="2" t="str" cm="1">
        <f t="array" ref="C27">_xlfn.IFS(B27&lt;=30,"[18-30]",B27&lt;=43,"[31-43]",B27&lt;=56,"[44-56]",B27&gt;=57,"[57 Above]")</f>
        <v>[18-30]</v>
      </c>
      <c r="D27" s="2" t="s">
        <v>2021</v>
      </c>
      <c r="E27" s="5" t="s">
        <v>1007</v>
      </c>
    </row>
    <row r="28" spans="1:5" x14ac:dyDescent="0.3">
      <c r="A28" s="4" t="s">
        <v>1047</v>
      </c>
      <c r="B28" s="2">
        <v>63</v>
      </c>
      <c r="C28" s="2" t="str" cm="1">
        <f t="array" ref="C28">_xlfn.IFS(B28&lt;=30,"[18-30]",B28&lt;=43,"[31-43]",B28&lt;=56,"[44-56]",B28&gt;=57,"[57 Above]")</f>
        <v>[57 Above]</v>
      </c>
      <c r="D28" s="2" t="s">
        <v>2022</v>
      </c>
      <c r="E28" s="5" t="s">
        <v>1010</v>
      </c>
    </row>
    <row r="29" spans="1:5" x14ac:dyDescent="0.3">
      <c r="A29" s="4" t="s">
        <v>1048</v>
      </c>
      <c r="B29" s="2">
        <v>59</v>
      </c>
      <c r="C29" s="2" t="str" cm="1">
        <f t="array" ref="C29">_xlfn.IFS(B29&lt;=30,"[18-30]",B29&lt;=43,"[31-43]",B29&lt;=56,"[44-56]",B29&gt;=57,"[57 Above]")</f>
        <v>[57 Above]</v>
      </c>
      <c r="D29" s="2" t="s">
        <v>2022</v>
      </c>
      <c r="E29" s="5" t="s">
        <v>1011</v>
      </c>
    </row>
    <row r="30" spans="1:5" x14ac:dyDescent="0.3">
      <c r="A30" s="4" t="s">
        <v>1049</v>
      </c>
      <c r="B30" s="2">
        <v>62</v>
      </c>
      <c r="C30" s="2" t="str" cm="1">
        <f t="array" ref="C30">_xlfn.IFS(B30&lt;=30,"[18-30]",B30&lt;=43,"[31-43]",B30&lt;=56,"[44-56]",B30&gt;=57,"[57 Above]")</f>
        <v>[57 Above]</v>
      </c>
      <c r="D30" s="2" t="s">
        <v>2022</v>
      </c>
      <c r="E30" s="5" t="s">
        <v>1010</v>
      </c>
    </row>
    <row r="31" spans="1:5" x14ac:dyDescent="0.3">
      <c r="A31" s="4" t="s">
        <v>1050</v>
      </c>
      <c r="B31" s="2">
        <v>52</v>
      </c>
      <c r="C31" s="2" t="str" cm="1">
        <f t="array" ref="C31">_xlfn.IFS(B31&lt;=30,"[18-30]",B31&lt;=43,"[31-43]",B31&lt;=56,"[44-56]",B31&gt;=57,"[57 Above]")</f>
        <v>[44-56]</v>
      </c>
      <c r="D31" s="2" t="s">
        <v>2021</v>
      </c>
      <c r="E31" s="5" t="s">
        <v>1011</v>
      </c>
    </row>
    <row r="32" spans="1:5" x14ac:dyDescent="0.3">
      <c r="A32" s="4" t="s">
        <v>1051</v>
      </c>
      <c r="B32" s="2">
        <v>44</v>
      </c>
      <c r="C32" s="2" t="str" cm="1">
        <f t="array" ref="C32">_xlfn.IFS(B32&lt;=30,"[18-30]",B32&lt;=43,"[31-43]",B32&lt;=56,"[44-56]",B32&gt;=57,"[57 Above]")</f>
        <v>[44-56]</v>
      </c>
      <c r="D32" s="2" t="s">
        <v>2021</v>
      </c>
      <c r="E32" s="5" t="s">
        <v>1009</v>
      </c>
    </row>
    <row r="33" spans="1:5" x14ac:dyDescent="0.3">
      <c r="A33" s="4" t="s">
        <v>1052</v>
      </c>
      <c r="B33" s="2">
        <v>32</v>
      </c>
      <c r="C33" s="2" t="str" cm="1">
        <f t="array" ref="C33">_xlfn.IFS(B33&lt;=30,"[18-30]",B33&lt;=43,"[31-43]",B33&lt;=56,"[44-56]",B33&gt;=57,"[57 Above]")</f>
        <v>[31-43]</v>
      </c>
      <c r="D33" s="2" t="s">
        <v>2022</v>
      </c>
      <c r="E33" s="5" t="s">
        <v>1011</v>
      </c>
    </row>
    <row r="34" spans="1:5" x14ac:dyDescent="0.3">
      <c r="A34" s="4" t="s">
        <v>1053</v>
      </c>
      <c r="B34" s="2">
        <v>46</v>
      </c>
      <c r="C34" s="2" t="str" cm="1">
        <f t="array" ref="C34">_xlfn.IFS(B34&lt;=30,"[18-30]",B34&lt;=43,"[31-43]",B34&lt;=56,"[44-56]",B34&gt;=57,"[57 Above]")</f>
        <v>[44-56]</v>
      </c>
      <c r="D34" s="2" t="s">
        <v>2021</v>
      </c>
      <c r="E34" s="5" t="s">
        <v>1012</v>
      </c>
    </row>
    <row r="35" spans="1:5" x14ac:dyDescent="0.3">
      <c r="A35" s="4" t="s">
        <v>1054</v>
      </c>
      <c r="B35" s="2">
        <v>55</v>
      </c>
      <c r="C35" s="2" t="str" cm="1">
        <f t="array" ref="C35">_xlfn.IFS(B35&lt;=30,"[18-30]",B35&lt;=43,"[31-43]",B35&lt;=56,"[44-56]",B35&gt;=57,"[57 Above]")</f>
        <v>[44-56]</v>
      </c>
      <c r="D35" s="2" t="s">
        <v>2022</v>
      </c>
      <c r="E35" s="5" t="s">
        <v>1011</v>
      </c>
    </row>
    <row r="36" spans="1:5" x14ac:dyDescent="0.3">
      <c r="A36" s="4" t="s">
        <v>1055</v>
      </c>
      <c r="B36" s="2">
        <v>35</v>
      </c>
      <c r="C36" s="2" t="str" cm="1">
        <f t="array" ref="C36">_xlfn.IFS(B36&lt;=30,"[18-30]",B36&lt;=43,"[31-43]",B36&lt;=56,"[44-56]",B36&gt;=57,"[57 Above]")</f>
        <v>[31-43]</v>
      </c>
      <c r="D36" s="2" t="s">
        <v>2021</v>
      </c>
      <c r="E36" s="5" t="s">
        <v>1007</v>
      </c>
    </row>
    <row r="37" spans="1:5" x14ac:dyDescent="0.3">
      <c r="A37" s="4" t="s">
        <v>1056</v>
      </c>
      <c r="B37" s="2">
        <v>18</v>
      </c>
      <c r="C37" s="2" t="str" cm="1">
        <f t="array" ref="C37">_xlfn.IFS(B37&lt;=30,"[18-30]",B37&lt;=43,"[31-43]",B37&lt;=56,"[44-56]",B37&gt;=57,"[57 Above]")</f>
        <v>[18-30]</v>
      </c>
      <c r="D37" s="2" t="s">
        <v>2021</v>
      </c>
      <c r="E37" s="5" t="s">
        <v>1008</v>
      </c>
    </row>
    <row r="38" spans="1:5" x14ac:dyDescent="0.3">
      <c r="A38" s="4" t="s">
        <v>1057</v>
      </c>
      <c r="B38" s="2">
        <v>28</v>
      </c>
      <c r="C38" s="2" t="str" cm="1">
        <f t="array" ref="C38">_xlfn.IFS(B38&lt;=30,"[18-30]",B38&lt;=43,"[31-43]",B38&lt;=56,"[44-56]",B38&gt;=57,"[57 Above]")</f>
        <v>[18-30]</v>
      </c>
      <c r="D38" s="2" t="s">
        <v>2021</v>
      </c>
      <c r="E38" s="5" t="s">
        <v>1007</v>
      </c>
    </row>
    <row r="39" spans="1:5" x14ac:dyDescent="0.3">
      <c r="A39" s="4" t="s">
        <v>1058</v>
      </c>
      <c r="B39" s="2">
        <v>62</v>
      </c>
      <c r="C39" s="2" t="str" cm="1">
        <f t="array" ref="C39">_xlfn.IFS(B39&lt;=30,"[18-30]",B39&lt;=43,"[31-43]",B39&lt;=56,"[44-56]",B39&gt;=57,"[57 Above]")</f>
        <v>[57 Above]</v>
      </c>
      <c r="D39" s="2" t="s">
        <v>2022</v>
      </c>
      <c r="E39" s="5" t="s">
        <v>1010</v>
      </c>
    </row>
    <row r="40" spans="1:5" x14ac:dyDescent="0.3">
      <c r="A40" s="4" t="s">
        <v>1059</v>
      </c>
      <c r="B40" s="2">
        <v>45</v>
      </c>
      <c r="C40" s="2" t="str" cm="1">
        <f t="array" ref="C40">_xlfn.IFS(B40&lt;=30,"[18-30]",B40&lt;=43,"[31-43]",B40&lt;=56,"[44-56]",B40&gt;=57,"[57 Above]")</f>
        <v>[44-56]</v>
      </c>
      <c r="D40" s="2" t="s">
        <v>2021</v>
      </c>
      <c r="E40" s="5" t="s">
        <v>1009</v>
      </c>
    </row>
    <row r="41" spans="1:5" x14ac:dyDescent="0.3">
      <c r="A41" s="4" t="s">
        <v>1060</v>
      </c>
      <c r="B41" s="2">
        <v>39</v>
      </c>
      <c r="C41" s="2" t="str" cm="1">
        <f t="array" ref="C41">_xlfn.IFS(B41&lt;=30,"[18-30]",B41&lt;=43,"[31-43]",B41&lt;=56,"[44-56]",B41&gt;=57,"[57 Above]")</f>
        <v>[31-43]</v>
      </c>
      <c r="D41" s="2" t="s">
        <v>2021</v>
      </c>
      <c r="E41" s="5" t="s">
        <v>1009</v>
      </c>
    </row>
    <row r="42" spans="1:5" x14ac:dyDescent="0.3">
      <c r="A42" s="4" t="s">
        <v>1061</v>
      </c>
      <c r="B42" s="2">
        <v>35</v>
      </c>
      <c r="C42" s="2" t="str" cm="1">
        <f t="array" ref="C42">_xlfn.IFS(B42&lt;=30,"[18-30]",B42&lt;=43,"[31-43]",B42&lt;=56,"[44-56]",B42&gt;=57,"[57 Above]")</f>
        <v>[31-43]</v>
      </c>
      <c r="D42" s="2" t="s">
        <v>2021</v>
      </c>
      <c r="E42" s="5" t="s">
        <v>1011</v>
      </c>
    </row>
    <row r="43" spans="1:5" x14ac:dyDescent="0.3">
      <c r="A43" s="4" t="s">
        <v>1062</v>
      </c>
      <c r="B43" s="2">
        <v>27</v>
      </c>
      <c r="C43" s="2" t="str" cm="1">
        <f t="array" ref="C43">_xlfn.IFS(B43&lt;=30,"[18-30]",B43&lt;=43,"[31-43]",B43&lt;=56,"[44-56]",B43&gt;=57,"[57 Above]")</f>
        <v>[18-30]</v>
      </c>
      <c r="D43" s="2" t="s">
        <v>2021</v>
      </c>
      <c r="E43" s="5" t="s">
        <v>1009</v>
      </c>
    </row>
    <row r="44" spans="1:5" x14ac:dyDescent="0.3">
      <c r="A44" s="4" t="s">
        <v>1063</v>
      </c>
      <c r="B44" s="2">
        <v>31</v>
      </c>
      <c r="C44" s="2" t="str" cm="1">
        <f t="array" ref="C44">_xlfn.IFS(B44&lt;=30,"[18-30]",B44&lt;=43,"[31-43]",B44&lt;=56,"[44-56]",B44&gt;=57,"[57 Above]")</f>
        <v>[31-43]</v>
      </c>
      <c r="D44" s="2" t="s">
        <v>2022</v>
      </c>
      <c r="E44" s="5" t="s">
        <v>1008</v>
      </c>
    </row>
    <row r="45" spans="1:5" x14ac:dyDescent="0.3">
      <c r="A45" s="4" t="s">
        <v>1064</v>
      </c>
      <c r="B45" s="2">
        <v>39</v>
      </c>
      <c r="C45" s="2" t="str" cm="1">
        <f t="array" ref="C45">_xlfn.IFS(B45&lt;=30,"[18-30]",B45&lt;=43,"[31-43]",B45&lt;=56,"[44-56]",B45&gt;=57,"[57 Above]")</f>
        <v>[31-43]</v>
      </c>
      <c r="D45" s="2" t="s">
        <v>2022</v>
      </c>
      <c r="E45" s="5" t="s">
        <v>1008</v>
      </c>
    </row>
    <row r="46" spans="1:5" x14ac:dyDescent="0.3">
      <c r="A46" s="4" t="s">
        <v>1065</v>
      </c>
      <c r="B46" s="2">
        <v>24</v>
      </c>
      <c r="C46" s="2" t="str" cm="1">
        <f t="array" ref="C46">_xlfn.IFS(B46&lt;=30,"[18-30]",B46&lt;=43,"[31-43]",B46&lt;=56,"[44-56]",B46&gt;=57,"[57 Above]")</f>
        <v>[18-30]</v>
      </c>
      <c r="D46" s="2" t="s">
        <v>2022</v>
      </c>
      <c r="E46" s="5" t="s">
        <v>1011</v>
      </c>
    </row>
    <row r="47" spans="1:5" x14ac:dyDescent="0.3">
      <c r="A47" s="4" t="s">
        <v>1066</v>
      </c>
      <c r="B47" s="2">
        <v>23</v>
      </c>
      <c r="C47" s="2" t="str" cm="1">
        <f t="array" ref="C47">_xlfn.IFS(B47&lt;=30,"[18-30]",B47&lt;=43,"[31-43]",B47&lt;=56,"[44-56]",B47&gt;=57,"[57 Above]")</f>
        <v>[18-30]</v>
      </c>
      <c r="D47" s="2" t="s">
        <v>2021</v>
      </c>
      <c r="E47" s="5" t="s">
        <v>1011</v>
      </c>
    </row>
    <row r="48" spans="1:5" x14ac:dyDescent="0.3">
      <c r="A48" s="4" t="s">
        <v>1067</v>
      </c>
      <c r="B48" s="2">
        <v>42</v>
      </c>
      <c r="C48" s="2" t="str" cm="1">
        <f t="array" ref="C48">_xlfn.IFS(B48&lt;=30,"[18-30]",B48&lt;=43,"[31-43]",B48&lt;=56,"[44-56]",B48&gt;=57,"[57 Above]")</f>
        <v>[31-43]</v>
      </c>
      <c r="D48" s="2" t="s">
        <v>2022</v>
      </c>
      <c r="E48" s="5" t="s">
        <v>1010</v>
      </c>
    </row>
    <row r="49" spans="1:5" x14ac:dyDescent="0.3">
      <c r="A49" s="4" t="s">
        <v>1068</v>
      </c>
      <c r="B49" s="2">
        <v>24</v>
      </c>
      <c r="C49" s="2" t="str" cm="1">
        <f t="array" ref="C49">_xlfn.IFS(B49&lt;=30,"[18-30]",B49&lt;=43,"[31-43]",B49&lt;=56,"[44-56]",B49&gt;=57,"[57 Above]")</f>
        <v>[18-30]</v>
      </c>
      <c r="D49" s="2" t="s">
        <v>2022</v>
      </c>
      <c r="E49" s="5" t="s">
        <v>1011</v>
      </c>
    </row>
    <row r="50" spans="1:5" x14ac:dyDescent="0.3">
      <c r="A50" s="4" t="s">
        <v>1069</v>
      </c>
      <c r="B50" s="2">
        <v>40</v>
      </c>
      <c r="C50" s="2" t="str" cm="1">
        <f t="array" ref="C50">_xlfn.IFS(B50&lt;=30,"[18-30]",B50&lt;=43,"[31-43]",B50&lt;=56,"[44-56]",B50&gt;=57,"[57 Above]")</f>
        <v>[31-43]</v>
      </c>
      <c r="D50" s="2" t="s">
        <v>2022</v>
      </c>
      <c r="E50" s="5" t="s">
        <v>1007</v>
      </c>
    </row>
    <row r="51" spans="1:5" x14ac:dyDescent="0.3">
      <c r="A51" s="4" t="s">
        <v>1070</v>
      </c>
      <c r="B51" s="2">
        <v>40</v>
      </c>
      <c r="C51" s="2" t="str" cm="1">
        <f t="array" ref="C51">_xlfn.IFS(B51&lt;=30,"[18-30]",B51&lt;=43,"[31-43]",B51&lt;=56,"[44-56]",B51&gt;=57,"[57 Above]")</f>
        <v>[31-43]</v>
      </c>
      <c r="D51" s="2" t="s">
        <v>2022</v>
      </c>
      <c r="E51" s="5" t="s">
        <v>1007</v>
      </c>
    </row>
    <row r="52" spans="1:5" x14ac:dyDescent="0.3">
      <c r="A52" s="4" t="s">
        <v>1071</v>
      </c>
      <c r="B52" s="2">
        <v>56</v>
      </c>
      <c r="C52" s="2" t="str" cm="1">
        <f t="array" ref="C52">_xlfn.IFS(B52&lt;=30,"[18-30]",B52&lt;=43,"[31-43]",B52&lt;=56,"[44-56]",B52&gt;=57,"[57 Above]")</f>
        <v>[44-56]</v>
      </c>
      <c r="D52" s="2" t="s">
        <v>2022</v>
      </c>
      <c r="E52" s="5" t="s">
        <v>1007</v>
      </c>
    </row>
    <row r="53" spans="1:5" x14ac:dyDescent="0.3">
      <c r="A53" s="4" t="s">
        <v>1072</v>
      </c>
      <c r="B53" s="2">
        <v>34</v>
      </c>
      <c r="C53" s="2" t="str" cm="1">
        <f t="array" ref="C53">_xlfn.IFS(B53&lt;=30,"[18-30]",B53&lt;=43,"[31-43]",B53&lt;=56,"[44-56]",B53&gt;=57,"[57 Above]")</f>
        <v>[31-43]</v>
      </c>
      <c r="D53" s="2" t="s">
        <v>2022</v>
      </c>
      <c r="E53" s="5" t="s">
        <v>1008</v>
      </c>
    </row>
    <row r="54" spans="1:5" x14ac:dyDescent="0.3">
      <c r="A54" s="4" t="s">
        <v>1073</v>
      </c>
      <c r="B54" s="2">
        <v>20</v>
      </c>
      <c r="C54" s="2" t="str" cm="1">
        <f t="array" ref="C54">_xlfn.IFS(B54&lt;=30,"[18-30]",B54&lt;=43,"[31-43]",B54&lt;=56,"[44-56]",B54&gt;=57,"[57 Above]")</f>
        <v>[18-30]</v>
      </c>
      <c r="D54" s="2" t="s">
        <v>2021</v>
      </c>
      <c r="E54" s="5" t="s">
        <v>1012</v>
      </c>
    </row>
    <row r="55" spans="1:5" x14ac:dyDescent="0.3">
      <c r="A55" s="4" t="s">
        <v>1074</v>
      </c>
      <c r="B55" s="2">
        <v>64</v>
      </c>
      <c r="C55" s="2" t="str" cm="1">
        <f t="array" ref="C55">_xlfn.IFS(B55&lt;=30,"[18-30]",B55&lt;=43,"[31-43]",B55&lt;=56,"[44-56]",B55&gt;=57,"[57 Above]")</f>
        <v>[57 Above]</v>
      </c>
      <c r="D55" s="2" t="s">
        <v>2021</v>
      </c>
      <c r="E55" s="5" t="s">
        <v>1009</v>
      </c>
    </row>
    <row r="56" spans="1:5" x14ac:dyDescent="0.3">
      <c r="A56" s="4" t="s">
        <v>1075</v>
      </c>
      <c r="B56" s="2">
        <v>47</v>
      </c>
      <c r="C56" s="2" t="str" cm="1">
        <f t="array" ref="C56">_xlfn.IFS(B56&lt;=30,"[18-30]",B56&lt;=43,"[31-43]",B56&lt;=56,"[44-56]",B56&gt;=57,"[57 Above]")</f>
        <v>[44-56]</v>
      </c>
      <c r="D56" s="2" t="s">
        <v>2022</v>
      </c>
      <c r="E56" s="5" t="s">
        <v>1010</v>
      </c>
    </row>
    <row r="57" spans="1:5" x14ac:dyDescent="0.3">
      <c r="A57" s="4" t="s">
        <v>1076</v>
      </c>
      <c r="B57" s="2">
        <v>52</v>
      </c>
      <c r="C57" s="2" t="str" cm="1">
        <f t="array" ref="C57">_xlfn.IFS(B57&lt;=30,"[18-30]",B57&lt;=43,"[31-43]",B57&lt;=56,"[44-56]",B57&gt;=57,"[57 Above]")</f>
        <v>[44-56]</v>
      </c>
      <c r="D57" s="2" t="s">
        <v>2022</v>
      </c>
      <c r="E57" s="5" t="s">
        <v>1011</v>
      </c>
    </row>
    <row r="58" spans="1:5" x14ac:dyDescent="0.3">
      <c r="A58" s="4" t="s">
        <v>1077</v>
      </c>
      <c r="B58" s="2">
        <v>25</v>
      </c>
      <c r="C58" s="2" t="str" cm="1">
        <f t="array" ref="C58">_xlfn.IFS(B58&lt;=30,"[18-30]",B58&lt;=43,"[31-43]",B58&lt;=56,"[44-56]",B58&gt;=57,"[57 Above]")</f>
        <v>[18-30]</v>
      </c>
      <c r="D58" s="2" t="s">
        <v>2022</v>
      </c>
      <c r="E58" s="5" t="s">
        <v>1010</v>
      </c>
    </row>
    <row r="59" spans="1:5" x14ac:dyDescent="0.3">
      <c r="A59" s="4" t="s">
        <v>1078</v>
      </c>
      <c r="B59" s="2">
        <v>42</v>
      </c>
      <c r="C59" s="2" t="str" cm="1">
        <f t="array" ref="C59">_xlfn.IFS(B59&lt;=30,"[18-30]",B59&lt;=43,"[31-43]",B59&lt;=56,"[44-56]",B59&gt;=57,"[57 Above]")</f>
        <v>[31-43]</v>
      </c>
      <c r="D59" s="2" t="s">
        <v>2021</v>
      </c>
      <c r="E59" s="5" t="s">
        <v>1008</v>
      </c>
    </row>
    <row r="60" spans="1:5" x14ac:dyDescent="0.3">
      <c r="A60" s="4" t="s">
        <v>1079</v>
      </c>
      <c r="B60" s="2">
        <v>23</v>
      </c>
      <c r="C60" s="2" t="str" cm="1">
        <f t="array" ref="C60">_xlfn.IFS(B60&lt;=30,"[18-30]",B60&lt;=43,"[31-43]",B60&lt;=56,"[44-56]",B60&gt;=57,"[57 Above]")</f>
        <v>[18-30]</v>
      </c>
      <c r="D60" s="2" t="s">
        <v>2021</v>
      </c>
      <c r="E60" s="5" t="s">
        <v>1011</v>
      </c>
    </row>
    <row r="61" spans="1:5" x14ac:dyDescent="0.3">
      <c r="A61" s="4" t="s">
        <v>1080</v>
      </c>
      <c r="B61" s="2">
        <v>53</v>
      </c>
      <c r="C61" s="2" t="str" cm="1">
        <f t="array" ref="C61">_xlfn.IFS(B61&lt;=30,"[18-30]",B61&lt;=43,"[31-43]",B61&lt;=56,"[44-56]",B61&gt;=57,"[57 Above]")</f>
        <v>[44-56]</v>
      </c>
      <c r="D61" s="2" t="s">
        <v>2021</v>
      </c>
      <c r="E61" s="5" t="s">
        <v>1011</v>
      </c>
    </row>
    <row r="62" spans="1:5" x14ac:dyDescent="0.3">
      <c r="A62" s="4" t="s">
        <v>1081</v>
      </c>
      <c r="B62" s="2">
        <v>36</v>
      </c>
      <c r="C62" s="2" t="str" cm="1">
        <f t="array" ref="C62">_xlfn.IFS(B62&lt;=30,"[18-30]",B62&lt;=43,"[31-43]",B62&lt;=56,"[44-56]",B62&gt;=57,"[57 Above]")</f>
        <v>[31-43]</v>
      </c>
      <c r="D62" s="2" t="s">
        <v>2021</v>
      </c>
      <c r="E62" s="5" t="s">
        <v>1008</v>
      </c>
    </row>
    <row r="63" spans="1:5" x14ac:dyDescent="0.3">
      <c r="A63" s="4" t="s">
        <v>1082</v>
      </c>
      <c r="B63" s="2">
        <v>58</v>
      </c>
      <c r="C63" s="2" t="str" cm="1">
        <f t="array" ref="C63">_xlfn.IFS(B63&lt;=30,"[18-30]",B63&lt;=43,"[31-43]",B63&lt;=56,"[44-56]",B63&gt;=57,"[57 Above]")</f>
        <v>[57 Above]</v>
      </c>
      <c r="D63" s="2" t="s">
        <v>2022</v>
      </c>
      <c r="E63" s="5" t="s">
        <v>1009</v>
      </c>
    </row>
    <row r="64" spans="1:5" x14ac:dyDescent="0.3">
      <c r="A64" s="4" t="s">
        <v>1083</v>
      </c>
      <c r="B64" s="2">
        <v>57</v>
      </c>
      <c r="C64" s="2" t="str" cm="1">
        <f t="array" ref="C64">_xlfn.IFS(B64&lt;=30,"[18-30]",B64&lt;=43,"[31-43]",B64&lt;=56,"[44-56]",B64&gt;=57,"[57 Above]")</f>
        <v>[57 Above]</v>
      </c>
      <c r="D64" s="2" t="s">
        <v>2021</v>
      </c>
      <c r="E64" s="5" t="s">
        <v>1011</v>
      </c>
    </row>
    <row r="65" spans="1:5" x14ac:dyDescent="0.3">
      <c r="A65" s="4" t="s">
        <v>1084</v>
      </c>
      <c r="B65" s="2">
        <v>41</v>
      </c>
      <c r="C65" s="2" t="str" cm="1">
        <f t="array" ref="C65">_xlfn.IFS(B65&lt;=30,"[18-30]",B65&lt;=43,"[31-43]",B65&lt;=56,"[44-56]",B65&gt;=57,"[57 Above]")</f>
        <v>[31-43]</v>
      </c>
      <c r="D65" s="2" t="s">
        <v>2021</v>
      </c>
      <c r="E65" s="5" t="s">
        <v>1009</v>
      </c>
    </row>
    <row r="66" spans="1:5" x14ac:dyDescent="0.3">
      <c r="A66" s="4" t="s">
        <v>1085</v>
      </c>
      <c r="B66" s="2">
        <v>54</v>
      </c>
      <c r="C66" s="2" t="str" cm="1">
        <f t="array" ref="C66">_xlfn.IFS(B66&lt;=30,"[18-30]",B66&lt;=43,"[31-43]",B66&lt;=56,"[44-56]",B66&gt;=57,"[57 Above]")</f>
        <v>[44-56]</v>
      </c>
      <c r="D66" s="2" t="s">
        <v>2022</v>
      </c>
      <c r="E66" s="5" t="s">
        <v>1008</v>
      </c>
    </row>
    <row r="67" spans="1:5" x14ac:dyDescent="0.3">
      <c r="A67" s="4" t="s">
        <v>1086</v>
      </c>
      <c r="B67" s="2">
        <v>30</v>
      </c>
      <c r="C67" s="2" t="str" cm="1">
        <f t="array" ref="C67">_xlfn.IFS(B67&lt;=30,"[18-30]",B67&lt;=43,"[31-43]",B67&lt;=56,"[44-56]",B67&gt;=57,"[57 Above]")</f>
        <v>[18-30]</v>
      </c>
      <c r="D67" s="2" t="s">
        <v>2022</v>
      </c>
      <c r="E67" s="5" t="s">
        <v>1010</v>
      </c>
    </row>
    <row r="68" spans="1:5" x14ac:dyDescent="0.3">
      <c r="A68" s="4" t="s">
        <v>1087</v>
      </c>
      <c r="B68" s="2">
        <v>63</v>
      </c>
      <c r="C68" s="2" t="str" cm="1">
        <f t="array" ref="C68">_xlfn.IFS(B68&lt;=30,"[18-30]",B68&lt;=43,"[31-43]",B68&lt;=56,"[44-56]",B68&gt;=57,"[57 Above]")</f>
        <v>[57 Above]</v>
      </c>
      <c r="D68" s="2" t="s">
        <v>2022</v>
      </c>
      <c r="E68" s="5" t="s">
        <v>1011</v>
      </c>
    </row>
    <row r="69" spans="1:5" x14ac:dyDescent="0.3">
      <c r="A69" s="4" t="s">
        <v>1088</v>
      </c>
      <c r="B69" s="2">
        <v>22</v>
      </c>
      <c r="C69" s="2" t="str" cm="1">
        <f t="array" ref="C69">_xlfn.IFS(B69&lt;=30,"[18-30]",B69&lt;=43,"[31-43]",B69&lt;=56,"[44-56]",B69&gt;=57,"[57 Above]")</f>
        <v>[18-30]</v>
      </c>
      <c r="D69" s="2" t="s">
        <v>2021</v>
      </c>
      <c r="E69" s="5" t="s">
        <v>1012</v>
      </c>
    </row>
    <row r="70" spans="1:5" x14ac:dyDescent="0.3">
      <c r="A70" s="4" t="s">
        <v>1089</v>
      </c>
      <c r="B70" s="2">
        <v>20</v>
      </c>
      <c r="C70" s="2" t="str" cm="1">
        <f t="array" ref="C70">_xlfn.IFS(B70&lt;=30,"[18-30]",B70&lt;=43,"[31-43]",B70&lt;=56,"[44-56]",B70&gt;=57,"[57 Above]")</f>
        <v>[18-30]</v>
      </c>
      <c r="D70" s="2" t="s">
        <v>2022</v>
      </c>
      <c r="E70" s="5" t="s">
        <v>1009</v>
      </c>
    </row>
    <row r="71" spans="1:5" x14ac:dyDescent="0.3">
      <c r="A71" s="4" t="s">
        <v>1090</v>
      </c>
      <c r="B71" s="2">
        <v>60</v>
      </c>
      <c r="C71" s="2" t="str" cm="1">
        <f t="array" ref="C71">_xlfn.IFS(B71&lt;=30,"[18-30]",B71&lt;=43,"[31-43]",B71&lt;=56,"[44-56]",B71&gt;=57,"[57 Above]")</f>
        <v>[57 Above]</v>
      </c>
      <c r="D71" s="2" t="s">
        <v>2022</v>
      </c>
      <c r="E71" s="5" t="s">
        <v>1011</v>
      </c>
    </row>
    <row r="72" spans="1:5" x14ac:dyDescent="0.3">
      <c r="A72" s="4" t="s">
        <v>1091</v>
      </c>
      <c r="B72" s="2">
        <v>32</v>
      </c>
      <c r="C72" s="2" t="str" cm="1">
        <f t="array" ref="C72">_xlfn.IFS(B72&lt;=30,"[18-30]",B72&lt;=43,"[31-43]",B72&lt;=56,"[44-56]",B72&gt;=57,"[57 Above]")</f>
        <v>[31-43]</v>
      </c>
      <c r="D72" s="2" t="s">
        <v>2021</v>
      </c>
      <c r="E72" s="5" t="s">
        <v>1009</v>
      </c>
    </row>
    <row r="73" spans="1:5" x14ac:dyDescent="0.3">
      <c r="A73" s="4" t="s">
        <v>1092</v>
      </c>
      <c r="B73" s="2">
        <v>36</v>
      </c>
      <c r="C73" s="2" t="str" cm="1">
        <f t="array" ref="C73">_xlfn.IFS(B73&lt;=30,"[18-30]",B73&lt;=43,"[31-43]",B73&lt;=56,"[44-56]",B73&gt;=57,"[57 Above]")</f>
        <v>[31-43]</v>
      </c>
      <c r="D73" s="2" t="s">
        <v>2022</v>
      </c>
      <c r="E73" s="5" t="s">
        <v>1011</v>
      </c>
    </row>
    <row r="74" spans="1:5" x14ac:dyDescent="0.3">
      <c r="A74" s="4" t="s">
        <v>1093</v>
      </c>
      <c r="B74" s="2">
        <v>23</v>
      </c>
      <c r="C74" s="2" t="str" cm="1">
        <f t="array" ref="C74">_xlfn.IFS(B74&lt;=30,"[18-30]",B74&lt;=43,"[31-43]",B74&lt;=56,"[44-56]",B74&gt;=57,"[57 Above]")</f>
        <v>[18-30]</v>
      </c>
      <c r="D74" s="2" t="s">
        <v>2022</v>
      </c>
      <c r="E74" s="5" t="s">
        <v>1011</v>
      </c>
    </row>
    <row r="75" spans="1:5" x14ac:dyDescent="0.3">
      <c r="A75" s="4" t="s">
        <v>1094</v>
      </c>
      <c r="B75" s="2">
        <v>32</v>
      </c>
      <c r="C75" s="2" t="str" cm="1">
        <f t="array" ref="C75">_xlfn.IFS(B75&lt;=30,"[18-30]",B75&lt;=43,"[31-43]",B75&lt;=56,"[44-56]",B75&gt;=57,"[57 Above]")</f>
        <v>[31-43]</v>
      </c>
      <c r="D75" s="2" t="s">
        <v>2022</v>
      </c>
      <c r="E75" s="5" t="s">
        <v>1011</v>
      </c>
    </row>
    <row r="76" spans="1:5" x14ac:dyDescent="0.3">
      <c r="A76" s="4" t="s">
        <v>1095</v>
      </c>
      <c r="B76" s="2">
        <v>24</v>
      </c>
      <c r="C76" s="2" t="str" cm="1">
        <f t="array" ref="C76">_xlfn.IFS(B76&lt;=30,"[18-30]",B76&lt;=43,"[31-43]",B76&lt;=56,"[44-56]",B76&gt;=57,"[57 Above]")</f>
        <v>[18-30]</v>
      </c>
      <c r="D76" s="2" t="s">
        <v>2022</v>
      </c>
      <c r="E76" s="5" t="s">
        <v>1010</v>
      </c>
    </row>
    <row r="77" spans="1:5" x14ac:dyDescent="0.3">
      <c r="A77" s="4" t="s">
        <v>1096</v>
      </c>
      <c r="B77" s="2">
        <v>42</v>
      </c>
      <c r="C77" s="2" t="str" cm="1">
        <f t="array" ref="C77">_xlfn.IFS(B77&lt;=30,"[18-30]",B77&lt;=43,"[31-43]",B77&lt;=56,"[44-56]",B77&gt;=57,"[57 Above]")</f>
        <v>[31-43]</v>
      </c>
      <c r="D77" s="2" t="s">
        <v>2022</v>
      </c>
      <c r="E77" s="5" t="s">
        <v>1012</v>
      </c>
    </row>
    <row r="78" spans="1:5" x14ac:dyDescent="0.3">
      <c r="A78" s="4" t="s">
        <v>1097</v>
      </c>
      <c r="B78" s="2">
        <v>35</v>
      </c>
      <c r="C78" s="2" t="str" cm="1">
        <f t="array" ref="C78">_xlfn.IFS(B78&lt;=30,"[18-30]",B78&lt;=43,"[31-43]",B78&lt;=56,"[44-56]",B78&gt;=57,"[57 Above]")</f>
        <v>[31-43]</v>
      </c>
      <c r="D78" s="2" t="s">
        <v>2021</v>
      </c>
      <c r="E78" s="5" t="s">
        <v>1011</v>
      </c>
    </row>
    <row r="79" spans="1:5" x14ac:dyDescent="0.3">
      <c r="A79" s="4" t="s">
        <v>1098</v>
      </c>
      <c r="B79" s="2">
        <v>47</v>
      </c>
      <c r="C79" s="2" t="str" cm="1">
        <f t="array" ref="C79">_xlfn.IFS(B79&lt;=30,"[18-30]",B79&lt;=43,"[31-43]",B79&lt;=56,"[44-56]",B79&gt;=57,"[57 Above]")</f>
        <v>[44-56]</v>
      </c>
      <c r="D79" s="2" t="s">
        <v>2021</v>
      </c>
      <c r="E79" s="5" t="s">
        <v>1009</v>
      </c>
    </row>
    <row r="80" spans="1:5" x14ac:dyDescent="0.3">
      <c r="A80" s="4" t="s">
        <v>1099</v>
      </c>
      <c r="B80" s="2">
        <v>58</v>
      </c>
      <c r="C80" s="2" t="str" cm="1">
        <f t="array" ref="C80">_xlfn.IFS(B80&lt;=30,"[18-30]",B80&lt;=43,"[31-43]",B80&lt;=56,"[44-56]",B80&gt;=57,"[57 Above]")</f>
        <v>[57 Above]</v>
      </c>
      <c r="D80" s="2" t="s">
        <v>2022</v>
      </c>
      <c r="E80" s="5" t="s">
        <v>1010</v>
      </c>
    </row>
    <row r="81" spans="1:5" x14ac:dyDescent="0.3">
      <c r="A81" s="4" t="s">
        <v>1100</v>
      </c>
      <c r="B81" s="2">
        <v>41</v>
      </c>
      <c r="C81" s="2" t="str" cm="1">
        <f t="array" ref="C81">_xlfn.IFS(B81&lt;=30,"[18-30]",B81&lt;=43,"[31-43]",B81&lt;=56,"[44-56]",B81&gt;=57,"[57 Above]")</f>
        <v>[31-43]</v>
      </c>
      <c r="D81" s="2" t="s">
        <v>2022</v>
      </c>
      <c r="E81" s="5" t="s">
        <v>1007</v>
      </c>
    </row>
    <row r="82" spans="1:5" x14ac:dyDescent="0.3">
      <c r="A82" s="4" t="s">
        <v>1101</v>
      </c>
      <c r="B82" s="2">
        <v>28</v>
      </c>
      <c r="C82" s="2" t="str" cm="1">
        <f t="array" ref="C82">_xlfn.IFS(B82&lt;=30,"[18-30]",B82&lt;=43,"[31-43]",B82&lt;=56,"[44-56]",B82&gt;=57,"[57 Above]")</f>
        <v>[18-30]</v>
      </c>
      <c r="D82" s="2" t="s">
        <v>2022</v>
      </c>
      <c r="E82" s="5" t="s">
        <v>1009</v>
      </c>
    </row>
    <row r="83" spans="1:5" x14ac:dyDescent="0.3">
      <c r="A83" s="4" t="s">
        <v>1102</v>
      </c>
      <c r="B83" s="2">
        <v>41</v>
      </c>
      <c r="C83" s="2" t="str" cm="1">
        <f t="array" ref="C83">_xlfn.IFS(B83&lt;=30,"[18-30]",B83&lt;=43,"[31-43]",B83&lt;=56,"[44-56]",B83&gt;=57,"[57 Above]")</f>
        <v>[31-43]</v>
      </c>
      <c r="D83" s="2" t="s">
        <v>2022</v>
      </c>
      <c r="E83" s="5" t="s">
        <v>1009</v>
      </c>
    </row>
    <row r="84" spans="1:5" x14ac:dyDescent="0.3">
      <c r="A84" s="4" t="s">
        <v>1103</v>
      </c>
      <c r="B84" s="2">
        <v>40</v>
      </c>
      <c r="C84" s="2" t="str" cm="1">
        <f t="array" ref="C84">_xlfn.IFS(B84&lt;=30,"[18-30]",B84&lt;=43,"[31-43]",B84&lt;=56,"[44-56]",B84&gt;=57,"[57 Above]")</f>
        <v>[31-43]</v>
      </c>
      <c r="D84" s="2" t="s">
        <v>2022</v>
      </c>
      <c r="E84" s="5" t="s">
        <v>1012</v>
      </c>
    </row>
    <row r="85" spans="1:5" x14ac:dyDescent="0.3">
      <c r="A85" s="4" t="s">
        <v>1104</v>
      </c>
      <c r="B85" s="2">
        <v>31</v>
      </c>
      <c r="C85" s="2" t="str" cm="1">
        <f t="array" ref="C85">_xlfn.IFS(B85&lt;=30,"[18-30]",B85&lt;=43,"[31-43]",B85&lt;=56,"[44-56]",B85&gt;=57,"[57 Above]")</f>
        <v>[31-43]</v>
      </c>
      <c r="D85" s="2" t="s">
        <v>2021</v>
      </c>
      <c r="E85" s="5" t="s">
        <v>1007</v>
      </c>
    </row>
    <row r="86" spans="1:5" x14ac:dyDescent="0.3">
      <c r="A86" s="4" t="s">
        <v>1105</v>
      </c>
      <c r="B86" s="2">
        <v>60</v>
      </c>
      <c r="C86" s="2" t="str" cm="1">
        <f t="array" ref="C86">_xlfn.IFS(B86&lt;=30,"[18-30]",B86&lt;=43,"[31-43]",B86&lt;=56,"[44-56]",B86&gt;=57,"[57 Above]")</f>
        <v>[57 Above]</v>
      </c>
      <c r="D86" s="2" t="s">
        <v>2022</v>
      </c>
      <c r="E86" s="5" t="s">
        <v>1010</v>
      </c>
    </row>
    <row r="87" spans="1:5" x14ac:dyDescent="0.3">
      <c r="A87" s="4" t="s">
        <v>1106</v>
      </c>
      <c r="B87" s="2">
        <v>35</v>
      </c>
      <c r="C87" s="2" t="str" cm="1">
        <f t="array" ref="C87">_xlfn.IFS(B87&lt;=30,"[18-30]",B87&lt;=43,"[31-43]",B87&lt;=56,"[44-56]",B87&gt;=57,"[57 Above]")</f>
        <v>[31-43]</v>
      </c>
      <c r="D87" s="2" t="s">
        <v>2021</v>
      </c>
      <c r="E87" s="5" t="s">
        <v>1011</v>
      </c>
    </row>
    <row r="88" spans="1:5" x14ac:dyDescent="0.3">
      <c r="A88" s="4" t="s">
        <v>1107</v>
      </c>
      <c r="B88" s="2">
        <v>62</v>
      </c>
      <c r="C88" s="2" t="str" cm="1">
        <f t="array" ref="C88">_xlfn.IFS(B88&lt;=30,"[18-30]",B88&lt;=43,"[31-43]",B88&lt;=56,"[44-56]",B88&gt;=57,"[57 Above]")</f>
        <v>[57 Above]</v>
      </c>
      <c r="D88" s="2" t="s">
        <v>2022</v>
      </c>
      <c r="E88" s="5" t="s">
        <v>1009</v>
      </c>
    </row>
    <row r="89" spans="1:5" x14ac:dyDescent="0.3">
      <c r="A89" s="4" t="s">
        <v>1108</v>
      </c>
      <c r="B89" s="2">
        <v>61</v>
      </c>
      <c r="C89" s="2" t="str" cm="1">
        <f t="array" ref="C89">_xlfn.IFS(B89&lt;=30,"[18-30]",B89&lt;=43,"[31-43]",B89&lt;=56,"[44-56]",B89&gt;=57,"[57 Above]")</f>
        <v>[57 Above]</v>
      </c>
      <c r="D89" s="2" t="s">
        <v>2022</v>
      </c>
      <c r="E89" s="5" t="s">
        <v>1012</v>
      </c>
    </row>
    <row r="90" spans="1:5" x14ac:dyDescent="0.3">
      <c r="A90" s="4" t="s">
        <v>1109</v>
      </c>
      <c r="B90" s="2">
        <v>59</v>
      </c>
      <c r="C90" s="2" t="str" cm="1">
        <f t="array" ref="C90">_xlfn.IFS(B90&lt;=30,"[18-30]",B90&lt;=43,"[31-43]",B90&lt;=56,"[44-56]",B90&gt;=57,"[57 Above]")</f>
        <v>[57 Above]</v>
      </c>
      <c r="D90" s="2" t="s">
        <v>2022</v>
      </c>
      <c r="E90" s="5" t="s">
        <v>1012</v>
      </c>
    </row>
    <row r="91" spans="1:5" x14ac:dyDescent="0.3">
      <c r="A91" s="4" t="s">
        <v>1110</v>
      </c>
      <c r="B91" s="2">
        <v>22</v>
      </c>
      <c r="C91" s="2" t="str" cm="1">
        <f t="array" ref="C91">_xlfn.IFS(B91&lt;=30,"[18-30]",B91&lt;=43,"[31-43]",B91&lt;=56,"[44-56]",B91&gt;=57,"[57 Above]")</f>
        <v>[18-30]</v>
      </c>
      <c r="D91" s="2" t="s">
        <v>2021</v>
      </c>
      <c r="E91" s="5" t="s">
        <v>1012</v>
      </c>
    </row>
    <row r="92" spans="1:5" x14ac:dyDescent="0.3">
      <c r="A92" s="4" t="s">
        <v>1111</v>
      </c>
      <c r="B92" s="2">
        <v>56</v>
      </c>
      <c r="C92" s="2" t="str" cm="1">
        <f t="array" ref="C92">_xlfn.IFS(B92&lt;=30,"[18-30]",B92&lt;=43,"[31-43]",B92&lt;=56,"[44-56]",B92&gt;=57,"[57 Above]")</f>
        <v>[44-56]</v>
      </c>
      <c r="D92" s="2" t="s">
        <v>2022</v>
      </c>
      <c r="E92" s="5" t="s">
        <v>1007</v>
      </c>
    </row>
    <row r="93" spans="1:5" x14ac:dyDescent="0.3">
      <c r="A93" s="4" t="s">
        <v>1112</v>
      </c>
      <c r="B93" s="2">
        <v>58</v>
      </c>
      <c r="C93" s="2" t="str" cm="1">
        <f t="array" ref="C93">_xlfn.IFS(B93&lt;=30,"[18-30]",B93&lt;=43,"[31-43]",B93&lt;=56,"[44-56]",B93&gt;=57,"[57 Above]")</f>
        <v>[57 Above]</v>
      </c>
      <c r="D93" s="2" t="s">
        <v>2021</v>
      </c>
      <c r="E93" s="5" t="s">
        <v>1011</v>
      </c>
    </row>
    <row r="94" spans="1:5" x14ac:dyDescent="0.3">
      <c r="A94" s="4" t="s">
        <v>1113</v>
      </c>
      <c r="B94" s="2">
        <v>28</v>
      </c>
      <c r="C94" s="2" t="str" cm="1">
        <f t="array" ref="C94">_xlfn.IFS(B94&lt;=30,"[18-30]",B94&lt;=43,"[31-43]",B94&lt;=56,"[44-56]",B94&gt;=57,"[57 Above]")</f>
        <v>[18-30]</v>
      </c>
      <c r="D94" s="2" t="s">
        <v>2022</v>
      </c>
      <c r="E94" s="5" t="s">
        <v>1010</v>
      </c>
    </row>
    <row r="95" spans="1:5" x14ac:dyDescent="0.3">
      <c r="A95" s="4" t="s">
        <v>1114</v>
      </c>
      <c r="B95" s="2">
        <v>52</v>
      </c>
      <c r="C95" s="2" t="str" cm="1">
        <f t="array" ref="C95">_xlfn.IFS(B95&lt;=30,"[18-30]",B95&lt;=43,"[31-43]",B95&lt;=56,"[44-56]",B95&gt;=57,"[57 Above]")</f>
        <v>[44-56]</v>
      </c>
      <c r="D95" s="2" t="s">
        <v>2022</v>
      </c>
      <c r="E95" s="5" t="s">
        <v>1009</v>
      </c>
    </row>
    <row r="96" spans="1:5" x14ac:dyDescent="0.3">
      <c r="A96" s="4" t="s">
        <v>1115</v>
      </c>
      <c r="B96" s="2">
        <v>64</v>
      </c>
      <c r="C96" s="2" t="str" cm="1">
        <f t="array" ref="C96">_xlfn.IFS(B96&lt;=30,"[18-30]",B96&lt;=43,"[31-43]",B96&lt;=56,"[44-56]",B96&gt;=57,"[57 Above]")</f>
        <v>[57 Above]</v>
      </c>
      <c r="D96" s="2" t="s">
        <v>2021</v>
      </c>
      <c r="E96" s="5" t="s">
        <v>1012</v>
      </c>
    </row>
    <row r="97" spans="1:5" x14ac:dyDescent="0.3">
      <c r="A97" s="4" t="s">
        <v>1116</v>
      </c>
      <c r="B97" s="2">
        <v>33</v>
      </c>
      <c r="C97" s="2" t="str" cm="1">
        <f t="array" ref="C97">_xlfn.IFS(B97&lt;=30,"[18-30]",B97&lt;=43,"[31-43]",B97&lt;=56,"[44-56]",B97&gt;=57,"[57 Above]")</f>
        <v>[31-43]</v>
      </c>
      <c r="D97" s="2" t="s">
        <v>2021</v>
      </c>
      <c r="E97" s="5" t="s">
        <v>1011</v>
      </c>
    </row>
    <row r="98" spans="1:5" x14ac:dyDescent="0.3">
      <c r="A98" s="4" t="s">
        <v>1117</v>
      </c>
      <c r="B98" s="2">
        <v>28</v>
      </c>
      <c r="C98" s="2" t="str" cm="1">
        <f t="array" ref="C98">_xlfn.IFS(B98&lt;=30,"[18-30]",B98&lt;=43,"[31-43]",B98&lt;=56,"[44-56]",B98&gt;=57,"[57 Above]")</f>
        <v>[18-30]</v>
      </c>
      <c r="D98" s="2" t="s">
        <v>2022</v>
      </c>
      <c r="E98" s="5" t="s">
        <v>1011</v>
      </c>
    </row>
    <row r="99" spans="1:5" x14ac:dyDescent="0.3">
      <c r="A99" s="4" t="s">
        <v>1118</v>
      </c>
      <c r="B99" s="2">
        <v>47</v>
      </c>
      <c r="C99" s="2" t="str" cm="1">
        <f t="array" ref="C99">_xlfn.IFS(B99&lt;=30,"[18-30]",B99&lt;=43,"[31-43]",B99&lt;=56,"[44-56]",B99&gt;=57,"[57 Above]")</f>
        <v>[44-56]</v>
      </c>
      <c r="D99" s="2" t="s">
        <v>2022</v>
      </c>
      <c r="E99" s="5" t="s">
        <v>1008</v>
      </c>
    </row>
    <row r="100" spans="1:5" x14ac:dyDescent="0.3">
      <c r="A100" s="4" t="s">
        <v>1119</v>
      </c>
      <c r="B100" s="2">
        <v>42</v>
      </c>
      <c r="C100" s="2" t="str" cm="1">
        <f t="array" ref="C100">_xlfn.IFS(B100&lt;=30,"[18-30]",B100&lt;=43,"[31-43]",B100&lt;=56,"[44-56]",B100&gt;=57,"[57 Above]")</f>
        <v>[31-43]</v>
      </c>
      <c r="D100" s="2" t="s">
        <v>2022</v>
      </c>
      <c r="E100" s="5" t="s">
        <v>1012</v>
      </c>
    </row>
    <row r="101" spans="1:5" x14ac:dyDescent="0.3">
      <c r="A101" s="4" t="s">
        <v>1120</v>
      </c>
      <c r="B101" s="2">
        <v>35</v>
      </c>
      <c r="C101" s="2" t="str" cm="1">
        <f t="array" ref="C101">_xlfn.IFS(B101&lt;=30,"[18-30]",B101&lt;=43,"[31-43]",B101&lt;=56,"[44-56]",B101&gt;=57,"[57 Above]")</f>
        <v>[31-43]</v>
      </c>
      <c r="D101" s="2" t="s">
        <v>2021</v>
      </c>
      <c r="E101" s="5" t="s">
        <v>1007</v>
      </c>
    </row>
    <row r="102" spans="1:5" x14ac:dyDescent="0.3">
      <c r="A102" s="4" t="s">
        <v>1121</v>
      </c>
      <c r="B102" s="2">
        <v>58</v>
      </c>
      <c r="C102" s="2" t="str" cm="1">
        <f t="array" ref="C102">_xlfn.IFS(B102&lt;=30,"[18-30]",B102&lt;=43,"[31-43]",B102&lt;=56,"[44-56]",B102&gt;=57,"[57 Above]")</f>
        <v>[57 Above]</v>
      </c>
      <c r="D102" s="2" t="s">
        <v>2021</v>
      </c>
      <c r="E102" s="5" t="s">
        <v>1011</v>
      </c>
    </row>
    <row r="103" spans="1:5" x14ac:dyDescent="0.3">
      <c r="A103" s="4" t="s">
        <v>1122</v>
      </c>
      <c r="B103" s="2">
        <v>62</v>
      </c>
      <c r="C103" s="2" t="str" cm="1">
        <f t="array" ref="C103">_xlfn.IFS(B103&lt;=30,"[18-30]",B103&lt;=43,"[31-43]",B103&lt;=56,"[44-56]",B103&gt;=57,"[57 Above]")</f>
        <v>[57 Above]</v>
      </c>
      <c r="D103" s="2" t="s">
        <v>2022</v>
      </c>
      <c r="E103" s="5" t="s">
        <v>1010</v>
      </c>
    </row>
    <row r="104" spans="1:5" x14ac:dyDescent="0.3">
      <c r="A104" s="4" t="s">
        <v>1123</v>
      </c>
      <c r="B104" s="2">
        <v>53</v>
      </c>
      <c r="C104" s="2" t="str" cm="1">
        <f t="array" ref="C104">_xlfn.IFS(B104&lt;=30,"[18-30]",B104&lt;=43,"[31-43]",B104&lt;=56,"[44-56]",B104&gt;=57,"[57 Above]")</f>
        <v>[44-56]</v>
      </c>
      <c r="D104" s="2" t="s">
        <v>2021</v>
      </c>
      <c r="E104" s="5" t="s">
        <v>1008</v>
      </c>
    </row>
    <row r="105" spans="1:5" x14ac:dyDescent="0.3">
      <c r="A105" s="4" t="s">
        <v>1124</v>
      </c>
      <c r="B105" s="2">
        <v>32</v>
      </c>
      <c r="C105" s="2" t="str" cm="1">
        <f t="array" ref="C105">_xlfn.IFS(B105&lt;=30,"[18-30]",B105&lt;=43,"[31-43]",B105&lt;=56,"[44-56]",B105&gt;=57,"[57 Above]")</f>
        <v>[31-43]</v>
      </c>
      <c r="D105" s="2" t="s">
        <v>2022</v>
      </c>
      <c r="E105" s="5" t="s">
        <v>1011</v>
      </c>
    </row>
    <row r="106" spans="1:5" x14ac:dyDescent="0.3">
      <c r="A106" s="4" t="s">
        <v>1125</v>
      </c>
      <c r="B106" s="2">
        <v>61</v>
      </c>
      <c r="C106" s="2" t="str" cm="1">
        <f t="array" ref="C106">_xlfn.IFS(B106&lt;=30,"[18-30]",B106&lt;=43,"[31-43]",B106&lt;=56,"[44-56]",B106&gt;=57,"[57 Above]")</f>
        <v>[57 Above]</v>
      </c>
      <c r="D106" s="2" t="s">
        <v>2022</v>
      </c>
      <c r="E106" s="5" t="s">
        <v>1012</v>
      </c>
    </row>
    <row r="107" spans="1:5" x14ac:dyDescent="0.3">
      <c r="A107" s="4" t="s">
        <v>1126</v>
      </c>
      <c r="B107" s="2">
        <v>38</v>
      </c>
      <c r="C107" s="2" t="str" cm="1">
        <f t="array" ref="C107">_xlfn.IFS(B107&lt;=30,"[18-30]",B107&lt;=43,"[31-43]",B107&lt;=56,"[44-56]",B107&gt;=57,"[57 Above]")</f>
        <v>[31-43]</v>
      </c>
      <c r="D107" s="2" t="s">
        <v>2022</v>
      </c>
      <c r="E107" s="5" t="s">
        <v>1012</v>
      </c>
    </row>
    <row r="108" spans="1:5" x14ac:dyDescent="0.3">
      <c r="A108" s="4" t="s">
        <v>1127</v>
      </c>
      <c r="B108" s="2">
        <v>21</v>
      </c>
      <c r="C108" s="2" t="str" cm="1">
        <f t="array" ref="C108">_xlfn.IFS(B108&lt;=30,"[18-30]",B108&lt;=43,"[31-43]",B108&lt;=56,"[44-56]",B108&gt;=57,"[57 Above]")</f>
        <v>[18-30]</v>
      </c>
      <c r="D108" s="2" t="s">
        <v>2021</v>
      </c>
      <c r="E108" s="5" t="s">
        <v>1011</v>
      </c>
    </row>
    <row r="109" spans="1:5" x14ac:dyDescent="0.3">
      <c r="A109" s="4" t="s">
        <v>1128</v>
      </c>
      <c r="B109" s="2">
        <v>32</v>
      </c>
      <c r="C109" s="2" t="str" cm="1">
        <f t="array" ref="C109">_xlfn.IFS(B109&lt;=30,"[18-30]",B109&lt;=43,"[31-43]",B109&lt;=56,"[44-56]",B109&gt;=57,"[57 Above]")</f>
        <v>[31-43]</v>
      </c>
      <c r="D109" s="2" t="s">
        <v>2021</v>
      </c>
      <c r="E109" s="5" t="s">
        <v>1010</v>
      </c>
    </row>
    <row r="110" spans="1:5" x14ac:dyDescent="0.3">
      <c r="A110" s="4" t="s">
        <v>1129</v>
      </c>
      <c r="B110" s="2">
        <v>20</v>
      </c>
      <c r="C110" s="2" t="str" cm="1">
        <f t="array" ref="C110">_xlfn.IFS(B110&lt;=30,"[18-30]",B110&lt;=43,"[31-43]",B110&lt;=56,"[44-56]",B110&gt;=57,"[57 Above]")</f>
        <v>[18-30]</v>
      </c>
      <c r="D110" s="2" t="s">
        <v>2021</v>
      </c>
      <c r="E110" s="5" t="s">
        <v>1008</v>
      </c>
    </row>
    <row r="111" spans="1:5" x14ac:dyDescent="0.3">
      <c r="A111" s="4" t="s">
        <v>1130</v>
      </c>
      <c r="B111" s="2">
        <v>38</v>
      </c>
      <c r="C111" s="2" t="str" cm="1">
        <f t="array" ref="C111">_xlfn.IFS(B111&lt;=30,"[18-30]",B111&lt;=43,"[31-43]",B111&lt;=56,"[44-56]",B111&gt;=57,"[57 Above]")</f>
        <v>[31-43]</v>
      </c>
      <c r="D111" s="2" t="s">
        <v>2021</v>
      </c>
      <c r="E111" s="5" t="s">
        <v>1012</v>
      </c>
    </row>
    <row r="112" spans="1:5" x14ac:dyDescent="0.3">
      <c r="A112" s="4" t="s">
        <v>1131</v>
      </c>
      <c r="B112" s="2">
        <v>43</v>
      </c>
      <c r="C112" s="2" t="str" cm="1">
        <f t="array" ref="C112">_xlfn.IFS(B112&lt;=30,"[18-30]",B112&lt;=43,"[31-43]",B112&lt;=56,"[44-56]",B112&gt;=57,"[57 Above]")</f>
        <v>[31-43]</v>
      </c>
      <c r="D112" s="2" t="s">
        <v>2022</v>
      </c>
      <c r="E112" s="5" t="s">
        <v>1008</v>
      </c>
    </row>
    <row r="113" spans="1:5" x14ac:dyDescent="0.3">
      <c r="A113" s="4" t="s">
        <v>1132</v>
      </c>
      <c r="B113" s="2">
        <v>35</v>
      </c>
      <c r="C113" s="2" t="str" cm="1">
        <f t="array" ref="C113">_xlfn.IFS(B113&lt;=30,"[18-30]",B113&lt;=43,"[31-43]",B113&lt;=56,"[44-56]",B113&gt;=57,"[57 Above]")</f>
        <v>[31-43]</v>
      </c>
      <c r="D113" s="2" t="s">
        <v>2021</v>
      </c>
      <c r="E113" s="5" t="s">
        <v>1007</v>
      </c>
    </row>
    <row r="114" spans="1:5" x14ac:dyDescent="0.3">
      <c r="A114" s="4" t="s">
        <v>1133</v>
      </c>
      <c r="B114" s="2">
        <v>22</v>
      </c>
      <c r="C114" s="2" t="str" cm="1">
        <f t="array" ref="C114">_xlfn.IFS(B114&lt;=30,"[18-30]",B114&lt;=43,"[31-43]",B114&lt;=56,"[44-56]",B114&gt;=57,"[57 Above]")</f>
        <v>[18-30]</v>
      </c>
      <c r="D114" s="2" t="s">
        <v>2022</v>
      </c>
      <c r="E114" s="5" t="s">
        <v>1011</v>
      </c>
    </row>
    <row r="115" spans="1:5" x14ac:dyDescent="0.3">
      <c r="A115" s="4" t="s">
        <v>1134</v>
      </c>
      <c r="B115" s="2">
        <v>31</v>
      </c>
      <c r="C115" s="2" t="str" cm="1">
        <f t="array" ref="C115">_xlfn.IFS(B115&lt;=30,"[18-30]",B115&lt;=43,"[31-43]",B115&lt;=56,"[44-56]",B115&gt;=57,"[57 Above]")</f>
        <v>[31-43]</v>
      </c>
      <c r="D115" s="2" t="s">
        <v>2021</v>
      </c>
      <c r="E115" s="5" t="s">
        <v>1012</v>
      </c>
    </row>
    <row r="116" spans="1:5" x14ac:dyDescent="0.3">
      <c r="A116" s="4" t="s">
        <v>1135</v>
      </c>
      <c r="B116" s="2">
        <v>54</v>
      </c>
      <c r="C116" s="2" t="str" cm="1">
        <f t="array" ref="C116">_xlfn.IFS(B116&lt;=30,"[18-30]",B116&lt;=43,"[31-43]",B116&lt;=56,"[44-56]",B116&gt;=57,"[57 Above]")</f>
        <v>[44-56]</v>
      </c>
      <c r="D116" s="2" t="s">
        <v>2021</v>
      </c>
      <c r="E116" s="5" t="s">
        <v>1007</v>
      </c>
    </row>
    <row r="117" spans="1:5" x14ac:dyDescent="0.3">
      <c r="A117" s="4" t="s">
        <v>1136</v>
      </c>
      <c r="B117" s="2">
        <v>63</v>
      </c>
      <c r="C117" s="2" t="str" cm="1">
        <f t="array" ref="C117">_xlfn.IFS(B117&lt;=30,"[18-30]",B117&lt;=43,"[31-43]",B117&lt;=56,"[44-56]",B117&gt;=57,"[57 Above]")</f>
        <v>[57 Above]</v>
      </c>
      <c r="D117" s="2" t="s">
        <v>2021</v>
      </c>
      <c r="E117" s="5" t="s">
        <v>1008</v>
      </c>
    </row>
    <row r="118" spans="1:5" x14ac:dyDescent="0.3">
      <c r="A118" s="4" t="s">
        <v>1137</v>
      </c>
      <c r="B118" s="2">
        <v>38</v>
      </c>
      <c r="C118" s="2" t="str" cm="1">
        <f t="array" ref="C118">_xlfn.IFS(B118&lt;=30,"[18-30]",B118&lt;=43,"[31-43]",B118&lt;=56,"[44-56]",B118&gt;=57,"[57 Above]")</f>
        <v>[31-43]</v>
      </c>
      <c r="D118" s="2" t="s">
        <v>2022</v>
      </c>
      <c r="E118" s="5" t="s">
        <v>1007</v>
      </c>
    </row>
    <row r="119" spans="1:5" x14ac:dyDescent="0.3">
      <c r="A119" s="4" t="s">
        <v>1138</v>
      </c>
      <c r="B119" s="2">
        <v>31</v>
      </c>
      <c r="C119" s="2" t="str" cm="1">
        <f t="array" ref="C119">_xlfn.IFS(B119&lt;=30,"[18-30]",B119&lt;=43,"[31-43]",B119&lt;=56,"[44-56]",B119&gt;=57,"[57 Above]")</f>
        <v>[31-43]</v>
      </c>
      <c r="D119" s="2" t="s">
        <v>2021</v>
      </c>
      <c r="E119" s="5" t="s">
        <v>1010</v>
      </c>
    </row>
    <row r="120" spans="1:5" x14ac:dyDescent="0.3">
      <c r="A120" s="4" t="s">
        <v>1139</v>
      </c>
      <c r="B120" s="2">
        <v>59</v>
      </c>
      <c r="C120" s="2" t="str" cm="1">
        <f t="array" ref="C120">_xlfn.IFS(B120&lt;=30,"[18-30]",B120&lt;=43,"[31-43]",B120&lt;=56,"[44-56]",B120&gt;=57,"[57 Above]")</f>
        <v>[57 Above]</v>
      </c>
      <c r="D120" s="2" t="s">
        <v>2021</v>
      </c>
      <c r="E120" s="5" t="s">
        <v>1009</v>
      </c>
    </row>
    <row r="121" spans="1:5" x14ac:dyDescent="0.3">
      <c r="A121" s="4" t="s">
        <v>1140</v>
      </c>
      <c r="B121" s="2">
        <v>49</v>
      </c>
      <c r="C121" s="2" t="str" cm="1">
        <f t="array" ref="C121">_xlfn.IFS(B121&lt;=30,"[18-30]",B121&lt;=43,"[31-43]",B121&lt;=56,"[44-56]",B121&gt;=57,"[57 Above]")</f>
        <v>[44-56]</v>
      </c>
      <c r="D121" s="2" t="s">
        <v>2022</v>
      </c>
      <c r="E121" s="5" t="s">
        <v>1010</v>
      </c>
    </row>
    <row r="122" spans="1:5" x14ac:dyDescent="0.3">
      <c r="A122" s="4" t="s">
        <v>1141</v>
      </c>
      <c r="B122" s="2">
        <v>43</v>
      </c>
      <c r="C122" s="2" t="str" cm="1">
        <f t="array" ref="C122">_xlfn.IFS(B122&lt;=30,"[18-30]",B122&lt;=43,"[31-43]",B122&lt;=56,"[44-56]",B122&gt;=57,"[57 Above]")</f>
        <v>[31-43]</v>
      </c>
      <c r="D122" s="2" t="s">
        <v>2022</v>
      </c>
      <c r="E122" s="5" t="s">
        <v>1008</v>
      </c>
    </row>
    <row r="123" spans="1:5" x14ac:dyDescent="0.3">
      <c r="A123" s="4" t="s">
        <v>1142</v>
      </c>
      <c r="B123" s="2">
        <v>59</v>
      </c>
      <c r="C123" s="2" t="str" cm="1">
        <f t="array" ref="C123">_xlfn.IFS(B123&lt;=30,"[18-30]",B123&lt;=43,"[31-43]",B123&lt;=56,"[44-56]",B123&gt;=57,"[57 Above]")</f>
        <v>[57 Above]</v>
      </c>
      <c r="D123" s="2" t="s">
        <v>2022</v>
      </c>
      <c r="E123" s="5" t="s">
        <v>1010</v>
      </c>
    </row>
    <row r="124" spans="1:5" x14ac:dyDescent="0.3">
      <c r="A124" s="4" t="s">
        <v>1143</v>
      </c>
      <c r="B124" s="2">
        <v>47</v>
      </c>
      <c r="C124" s="2" t="str" cm="1">
        <f t="array" ref="C124">_xlfn.IFS(B124&lt;=30,"[18-30]",B124&lt;=43,"[31-43]",B124&lt;=56,"[44-56]",B124&gt;=57,"[57 Above]")</f>
        <v>[44-56]</v>
      </c>
      <c r="D124" s="2" t="s">
        <v>2022</v>
      </c>
      <c r="E124" s="5" t="s">
        <v>1012</v>
      </c>
    </row>
    <row r="125" spans="1:5" x14ac:dyDescent="0.3">
      <c r="A125" s="4" t="s">
        <v>1144</v>
      </c>
      <c r="B125" s="2">
        <v>27</v>
      </c>
      <c r="C125" s="2" t="str" cm="1">
        <f t="array" ref="C125">_xlfn.IFS(B125&lt;=30,"[18-30]",B125&lt;=43,"[31-43]",B125&lt;=56,"[44-56]",B125&gt;=57,"[57 Above]")</f>
        <v>[18-30]</v>
      </c>
      <c r="D125" s="2" t="s">
        <v>2022</v>
      </c>
      <c r="E125" s="5" t="s">
        <v>1008</v>
      </c>
    </row>
    <row r="126" spans="1:5" x14ac:dyDescent="0.3">
      <c r="A126" s="4" t="s">
        <v>1145</v>
      </c>
      <c r="B126" s="2">
        <v>34</v>
      </c>
      <c r="C126" s="2" t="str" cm="1">
        <f t="array" ref="C126">_xlfn.IFS(B126&lt;=30,"[18-30]",B126&lt;=43,"[31-43]",B126&lt;=56,"[44-56]",B126&gt;=57,"[57 Above]")</f>
        <v>[31-43]</v>
      </c>
      <c r="D126" s="2" t="s">
        <v>2022</v>
      </c>
      <c r="E126" s="5" t="s">
        <v>1010</v>
      </c>
    </row>
    <row r="127" spans="1:5" x14ac:dyDescent="0.3">
      <c r="A127" s="4" t="s">
        <v>1146</v>
      </c>
      <c r="B127" s="2">
        <v>26</v>
      </c>
      <c r="C127" s="2" t="str" cm="1">
        <f t="array" ref="C127">_xlfn.IFS(B127&lt;=30,"[18-30]",B127&lt;=43,"[31-43]",B127&lt;=56,"[44-56]",B127&gt;=57,"[57 Above]")</f>
        <v>[18-30]</v>
      </c>
      <c r="D127" s="2" t="s">
        <v>2021</v>
      </c>
      <c r="E127" s="5" t="s">
        <v>1011</v>
      </c>
    </row>
    <row r="128" spans="1:5" x14ac:dyDescent="0.3">
      <c r="A128" s="4" t="s">
        <v>1147</v>
      </c>
      <c r="B128" s="2">
        <v>33</v>
      </c>
      <c r="C128" s="2" t="str" cm="1">
        <f t="array" ref="C128">_xlfn.IFS(B128&lt;=30,"[18-30]",B128&lt;=43,"[31-43]",B128&lt;=56,"[44-56]",B128&gt;=57,"[57 Above]")</f>
        <v>[31-43]</v>
      </c>
      <c r="D128" s="2" t="s">
        <v>2022</v>
      </c>
      <c r="E128" s="5" t="s">
        <v>1011</v>
      </c>
    </row>
    <row r="129" spans="1:5" x14ac:dyDescent="0.3">
      <c r="A129" s="4" t="s">
        <v>1148</v>
      </c>
      <c r="B129" s="2">
        <v>65</v>
      </c>
      <c r="C129" s="2" t="str" cm="1">
        <f t="array" ref="C129">_xlfn.IFS(B129&lt;=30,"[18-30]",B129&lt;=43,"[31-43]",B129&lt;=56,"[44-56]",B129&gt;=57,"[57 Above]")</f>
        <v>[57 Above]</v>
      </c>
      <c r="D129" s="2" t="s">
        <v>2021</v>
      </c>
      <c r="E129" s="5" t="s">
        <v>1010</v>
      </c>
    </row>
    <row r="130" spans="1:5" x14ac:dyDescent="0.3">
      <c r="A130" s="4" t="s">
        <v>1149</v>
      </c>
      <c r="B130" s="2">
        <v>53</v>
      </c>
      <c r="C130" s="2" t="str" cm="1">
        <f t="array" ref="C130">_xlfn.IFS(B130&lt;=30,"[18-30]",B130&lt;=43,"[31-43]",B130&lt;=56,"[44-56]",B130&gt;=57,"[57 Above]")</f>
        <v>[44-56]</v>
      </c>
      <c r="D130" s="2" t="s">
        <v>2022</v>
      </c>
      <c r="E130" s="5" t="s">
        <v>1012</v>
      </c>
    </row>
    <row r="131" spans="1:5" x14ac:dyDescent="0.3">
      <c r="A131" s="4" t="s">
        <v>1150</v>
      </c>
      <c r="B131" s="2">
        <v>52</v>
      </c>
      <c r="C131" s="2" t="str" cm="1">
        <f t="array" ref="C131">_xlfn.IFS(B131&lt;=30,"[18-30]",B131&lt;=43,"[31-43]",B131&lt;=56,"[44-56]",B131&gt;=57,"[57 Above]")</f>
        <v>[44-56]</v>
      </c>
      <c r="D131" s="2" t="s">
        <v>2021</v>
      </c>
      <c r="E131" s="5" t="s">
        <v>1012</v>
      </c>
    </row>
    <row r="132" spans="1:5" x14ac:dyDescent="0.3">
      <c r="A132" s="4" t="s">
        <v>1151</v>
      </c>
      <c r="B132" s="2">
        <v>34</v>
      </c>
      <c r="C132" s="2" t="str" cm="1">
        <f t="array" ref="C132">_xlfn.IFS(B132&lt;=30,"[18-30]",B132&lt;=43,"[31-43]",B132&lt;=56,"[44-56]",B132&gt;=57,"[57 Above]")</f>
        <v>[31-43]</v>
      </c>
      <c r="D132" s="2" t="s">
        <v>2021</v>
      </c>
      <c r="E132" s="5" t="s">
        <v>1007</v>
      </c>
    </row>
    <row r="133" spans="1:5" x14ac:dyDescent="0.3">
      <c r="A133" s="4" t="s">
        <v>1152</v>
      </c>
      <c r="B133" s="2">
        <v>65</v>
      </c>
      <c r="C133" s="2" t="str" cm="1">
        <f t="array" ref="C133">_xlfn.IFS(B133&lt;=30,"[18-30]",B133&lt;=43,"[31-43]",B133&lt;=56,"[44-56]",B133&gt;=57,"[57 Above]")</f>
        <v>[57 Above]</v>
      </c>
      <c r="D133" s="2" t="s">
        <v>2021</v>
      </c>
      <c r="E133" s="5" t="s">
        <v>1012</v>
      </c>
    </row>
    <row r="134" spans="1:5" x14ac:dyDescent="0.3">
      <c r="A134" s="4" t="s">
        <v>1153</v>
      </c>
      <c r="B134" s="2">
        <v>55</v>
      </c>
      <c r="C134" s="2" t="str" cm="1">
        <f t="array" ref="C134">_xlfn.IFS(B134&lt;=30,"[18-30]",B134&lt;=43,"[31-43]",B134&lt;=56,"[44-56]",B134&gt;=57,"[57 Above]")</f>
        <v>[44-56]</v>
      </c>
      <c r="D134" s="2" t="s">
        <v>2022</v>
      </c>
      <c r="E134" s="5" t="s">
        <v>1008</v>
      </c>
    </row>
    <row r="135" spans="1:5" x14ac:dyDescent="0.3">
      <c r="A135" s="4" t="s">
        <v>1154</v>
      </c>
      <c r="B135" s="2">
        <v>45</v>
      </c>
      <c r="C135" s="2" t="str" cm="1">
        <f t="array" ref="C135">_xlfn.IFS(B135&lt;=30,"[18-30]",B135&lt;=43,"[31-43]",B135&lt;=56,"[44-56]",B135&gt;=57,"[57 Above]")</f>
        <v>[44-56]</v>
      </c>
      <c r="D135" s="2" t="s">
        <v>2022</v>
      </c>
      <c r="E135" s="5" t="s">
        <v>1011</v>
      </c>
    </row>
    <row r="136" spans="1:5" x14ac:dyDescent="0.3">
      <c r="A136" s="4" t="s">
        <v>1155</v>
      </c>
      <c r="B136" s="2">
        <v>55</v>
      </c>
      <c r="C136" s="2" t="str" cm="1">
        <f t="array" ref="C136">_xlfn.IFS(B136&lt;=30,"[18-30]",B136&lt;=43,"[31-43]",B136&lt;=56,"[44-56]",B136&gt;=57,"[57 Above]")</f>
        <v>[44-56]</v>
      </c>
      <c r="D136" s="2" t="s">
        <v>2022</v>
      </c>
      <c r="E136" s="5" t="s">
        <v>1008</v>
      </c>
    </row>
    <row r="137" spans="1:5" x14ac:dyDescent="0.3">
      <c r="A137" s="4" t="s">
        <v>1156</v>
      </c>
      <c r="B137" s="2">
        <v>43</v>
      </c>
      <c r="C137" s="2" t="str" cm="1">
        <f t="array" ref="C137">_xlfn.IFS(B137&lt;=30,"[18-30]",B137&lt;=43,"[31-43]",B137&lt;=56,"[44-56]",B137&gt;=57,"[57 Above]")</f>
        <v>[31-43]</v>
      </c>
      <c r="D137" s="2" t="s">
        <v>2022</v>
      </c>
      <c r="E137" s="5" t="s">
        <v>1011</v>
      </c>
    </row>
    <row r="138" spans="1:5" x14ac:dyDescent="0.3">
      <c r="A138" s="4" t="s">
        <v>1157</v>
      </c>
      <c r="B138" s="2">
        <v>41</v>
      </c>
      <c r="C138" s="2" t="str" cm="1">
        <f t="array" ref="C138">_xlfn.IFS(B138&lt;=30,"[18-30]",B138&lt;=43,"[31-43]",B138&lt;=56,"[44-56]",B138&gt;=57,"[57 Above]")</f>
        <v>[31-43]</v>
      </c>
      <c r="D138" s="2" t="s">
        <v>2021</v>
      </c>
      <c r="E138" s="5" t="s">
        <v>1009</v>
      </c>
    </row>
    <row r="139" spans="1:5" x14ac:dyDescent="0.3">
      <c r="A139" s="4" t="s">
        <v>1158</v>
      </c>
      <c r="B139" s="2">
        <v>32</v>
      </c>
      <c r="C139" s="2" t="str" cm="1">
        <f t="array" ref="C139">_xlfn.IFS(B139&lt;=30,"[18-30]",B139&lt;=43,"[31-43]",B139&lt;=56,"[44-56]",B139&gt;=57,"[57 Above]")</f>
        <v>[31-43]</v>
      </c>
      <c r="D139" s="2" t="s">
        <v>2022</v>
      </c>
      <c r="E139" s="5" t="s">
        <v>1012</v>
      </c>
    </row>
    <row r="140" spans="1:5" x14ac:dyDescent="0.3">
      <c r="A140" s="4" t="s">
        <v>1159</v>
      </c>
      <c r="B140" s="2">
        <v>26</v>
      </c>
      <c r="C140" s="2" t="str" cm="1">
        <f t="array" ref="C140">_xlfn.IFS(B140&lt;=30,"[18-30]",B140&lt;=43,"[31-43]",B140&lt;=56,"[44-56]",B140&gt;=57,"[57 Above]")</f>
        <v>[18-30]</v>
      </c>
      <c r="D140" s="2" t="s">
        <v>2022</v>
      </c>
      <c r="E140" s="5" t="s">
        <v>1010</v>
      </c>
    </row>
    <row r="141" spans="1:5" x14ac:dyDescent="0.3">
      <c r="A141" s="4" t="s">
        <v>1160</v>
      </c>
      <c r="B141" s="2">
        <v>50</v>
      </c>
      <c r="C141" s="2" t="str" cm="1">
        <f t="array" ref="C141">_xlfn.IFS(B141&lt;=30,"[18-30]",B141&lt;=43,"[31-43]",B141&lt;=56,"[44-56]",B141&gt;=57,"[57 Above]")</f>
        <v>[44-56]</v>
      </c>
      <c r="D141" s="2" t="s">
        <v>2022</v>
      </c>
      <c r="E141" s="5" t="s">
        <v>1011</v>
      </c>
    </row>
    <row r="142" spans="1:5" x14ac:dyDescent="0.3">
      <c r="A142" s="4" t="s">
        <v>1161</v>
      </c>
      <c r="B142" s="2">
        <v>49</v>
      </c>
      <c r="C142" s="2" t="str" cm="1">
        <f t="array" ref="C142">_xlfn.IFS(B142&lt;=30,"[18-30]",B142&lt;=43,"[31-43]",B142&lt;=56,"[44-56]",B142&gt;=57,"[57 Above]")</f>
        <v>[44-56]</v>
      </c>
      <c r="D142" s="2" t="s">
        <v>2021</v>
      </c>
      <c r="E142" s="5" t="s">
        <v>1010</v>
      </c>
    </row>
    <row r="143" spans="1:5" x14ac:dyDescent="0.3">
      <c r="A143" s="4" t="s">
        <v>1162</v>
      </c>
      <c r="B143" s="2">
        <v>23</v>
      </c>
      <c r="C143" s="2" t="str" cm="1">
        <f t="array" ref="C143">_xlfn.IFS(B143&lt;=30,"[18-30]",B143&lt;=43,"[31-43]",B143&lt;=56,"[44-56]",B143&gt;=57,"[57 Above]")</f>
        <v>[18-30]</v>
      </c>
      <c r="D143" s="2" t="s">
        <v>2022</v>
      </c>
      <c r="E143" s="5" t="s">
        <v>1009</v>
      </c>
    </row>
    <row r="144" spans="1:5" x14ac:dyDescent="0.3">
      <c r="A144" s="4" t="s">
        <v>1163</v>
      </c>
      <c r="B144" s="2">
        <v>21</v>
      </c>
      <c r="C144" s="2" t="str" cm="1">
        <f t="array" ref="C144">_xlfn.IFS(B144&lt;=30,"[18-30]",B144&lt;=43,"[31-43]",B144&lt;=56,"[44-56]",B144&gt;=57,"[57 Above]")</f>
        <v>[18-30]</v>
      </c>
      <c r="D144" s="2" t="s">
        <v>2022</v>
      </c>
      <c r="E144" s="5" t="s">
        <v>1008</v>
      </c>
    </row>
    <row r="145" spans="1:5" x14ac:dyDescent="0.3">
      <c r="A145" s="4" t="s">
        <v>1164</v>
      </c>
      <c r="B145" s="2">
        <v>25</v>
      </c>
      <c r="C145" s="2" t="str" cm="1">
        <f t="array" ref="C145">_xlfn.IFS(B145&lt;=30,"[18-30]",B145&lt;=43,"[31-43]",B145&lt;=56,"[44-56]",B145&gt;=57,"[57 Above]")</f>
        <v>[18-30]</v>
      </c>
      <c r="D145" s="2" t="s">
        <v>2022</v>
      </c>
      <c r="E145" s="5" t="s">
        <v>1010</v>
      </c>
    </row>
    <row r="146" spans="1:5" x14ac:dyDescent="0.3">
      <c r="A146" s="4" t="s">
        <v>1165</v>
      </c>
      <c r="B146" s="2">
        <v>27</v>
      </c>
      <c r="C146" s="2" t="str" cm="1">
        <f t="array" ref="C146">_xlfn.IFS(B146&lt;=30,"[18-30]",B146&lt;=43,"[31-43]",B146&lt;=56,"[44-56]",B146&gt;=57,"[57 Above]")</f>
        <v>[18-30]</v>
      </c>
      <c r="D146" s="2" t="s">
        <v>2022</v>
      </c>
      <c r="E146" s="5" t="s">
        <v>1011</v>
      </c>
    </row>
    <row r="147" spans="1:5" x14ac:dyDescent="0.3">
      <c r="A147" s="4" t="s">
        <v>1166</v>
      </c>
      <c r="B147" s="2">
        <v>58</v>
      </c>
      <c r="C147" s="2" t="str" cm="1">
        <f t="array" ref="C147">_xlfn.IFS(B147&lt;=30,"[18-30]",B147&lt;=43,"[31-43]",B147&lt;=56,"[44-56]",B147&gt;=57,"[57 Above]")</f>
        <v>[57 Above]</v>
      </c>
      <c r="D147" s="2" t="s">
        <v>2022</v>
      </c>
      <c r="E147" s="5" t="s">
        <v>1009</v>
      </c>
    </row>
    <row r="148" spans="1:5" x14ac:dyDescent="0.3">
      <c r="A148" s="4" t="s">
        <v>1167</v>
      </c>
      <c r="B148" s="2">
        <v>28</v>
      </c>
      <c r="C148" s="2" t="str" cm="1">
        <f t="array" ref="C148">_xlfn.IFS(B148&lt;=30,"[18-30]",B148&lt;=43,"[31-43]",B148&lt;=56,"[44-56]",B148&gt;=57,"[57 Above]")</f>
        <v>[18-30]</v>
      </c>
      <c r="D148" s="2" t="s">
        <v>2022</v>
      </c>
      <c r="E148" s="5" t="s">
        <v>1011</v>
      </c>
    </row>
    <row r="149" spans="1:5" x14ac:dyDescent="0.3">
      <c r="A149" s="4" t="s">
        <v>1168</v>
      </c>
      <c r="B149" s="2">
        <v>61</v>
      </c>
      <c r="C149" s="2" t="str" cm="1">
        <f t="array" ref="C149">_xlfn.IFS(B149&lt;=30,"[18-30]",B149&lt;=43,"[31-43]",B149&lt;=56,"[44-56]",B149&gt;=57,"[57 Above]")</f>
        <v>[57 Above]</v>
      </c>
      <c r="D149" s="2" t="s">
        <v>2022</v>
      </c>
      <c r="E149" s="5" t="s">
        <v>1009</v>
      </c>
    </row>
    <row r="150" spans="1:5" x14ac:dyDescent="0.3">
      <c r="A150" s="4" t="s">
        <v>1169</v>
      </c>
      <c r="B150" s="2">
        <v>45</v>
      </c>
      <c r="C150" s="2" t="str" cm="1">
        <f t="array" ref="C150">_xlfn.IFS(B150&lt;=30,"[18-30]",B150&lt;=43,"[31-43]",B150&lt;=56,"[44-56]",B150&gt;=57,"[57 Above]")</f>
        <v>[44-56]</v>
      </c>
      <c r="D150" s="2" t="s">
        <v>2021</v>
      </c>
      <c r="E150" s="5" t="s">
        <v>1012</v>
      </c>
    </row>
    <row r="151" spans="1:5" x14ac:dyDescent="0.3">
      <c r="A151" s="4" t="s">
        <v>1170</v>
      </c>
      <c r="B151" s="2">
        <v>56</v>
      </c>
      <c r="C151" s="2" t="str" cm="1">
        <f t="array" ref="C151">_xlfn.IFS(B151&lt;=30,"[18-30]",B151&lt;=43,"[31-43]",B151&lt;=56,"[44-56]",B151&gt;=57,"[57 Above]")</f>
        <v>[44-56]</v>
      </c>
      <c r="D151" s="2" t="s">
        <v>2021</v>
      </c>
      <c r="E151" s="5" t="s">
        <v>1012</v>
      </c>
    </row>
    <row r="152" spans="1:5" x14ac:dyDescent="0.3">
      <c r="A152" s="4" t="s">
        <v>1171</v>
      </c>
      <c r="B152" s="2">
        <v>22</v>
      </c>
      <c r="C152" s="2" t="str" cm="1">
        <f t="array" ref="C152">_xlfn.IFS(B152&lt;=30,"[18-30]",B152&lt;=43,"[31-43]",B152&lt;=56,"[44-56]",B152&gt;=57,"[57 Above]")</f>
        <v>[18-30]</v>
      </c>
      <c r="D152" s="2" t="s">
        <v>2022</v>
      </c>
      <c r="E152" s="5" t="s">
        <v>1012</v>
      </c>
    </row>
    <row r="153" spans="1:5" x14ac:dyDescent="0.3">
      <c r="A153" s="4" t="s">
        <v>1172</v>
      </c>
      <c r="B153" s="2">
        <v>42</v>
      </c>
      <c r="C153" s="2" t="str" cm="1">
        <f t="array" ref="C153">_xlfn.IFS(B153&lt;=30,"[18-30]",B153&lt;=43,"[31-43]",B153&lt;=56,"[44-56]",B153&gt;=57,"[57 Above]")</f>
        <v>[31-43]</v>
      </c>
      <c r="D153" s="2" t="s">
        <v>2021</v>
      </c>
      <c r="E153" s="5" t="s">
        <v>1012</v>
      </c>
    </row>
    <row r="154" spans="1:5" x14ac:dyDescent="0.3">
      <c r="A154" s="4" t="s">
        <v>1173</v>
      </c>
      <c r="B154" s="2">
        <v>42</v>
      </c>
      <c r="C154" s="2" t="str" cm="1">
        <f t="array" ref="C154">_xlfn.IFS(B154&lt;=30,"[18-30]",B154&lt;=43,"[31-43]",B154&lt;=56,"[44-56]",B154&gt;=57,"[57 Above]")</f>
        <v>[31-43]</v>
      </c>
      <c r="D154" s="2" t="s">
        <v>2022</v>
      </c>
      <c r="E154" s="5" t="s">
        <v>1012</v>
      </c>
    </row>
    <row r="155" spans="1:5" x14ac:dyDescent="0.3">
      <c r="A155" s="4" t="s">
        <v>1174</v>
      </c>
      <c r="B155" s="2">
        <v>56</v>
      </c>
      <c r="C155" s="2" t="str" cm="1">
        <f t="array" ref="C155">_xlfn.IFS(B155&lt;=30,"[18-30]",B155&lt;=43,"[31-43]",B155&lt;=56,"[44-56]",B155&gt;=57,"[57 Above]")</f>
        <v>[44-56]</v>
      </c>
      <c r="D155" s="2" t="s">
        <v>2021</v>
      </c>
      <c r="E155" s="5" t="s">
        <v>1009</v>
      </c>
    </row>
    <row r="156" spans="1:5" x14ac:dyDescent="0.3">
      <c r="A156" s="4" t="s">
        <v>1175</v>
      </c>
      <c r="B156" s="2">
        <v>47</v>
      </c>
      <c r="C156" s="2" t="str" cm="1">
        <f t="array" ref="C156">_xlfn.IFS(B156&lt;=30,"[18-30]",B156&lt;=43,"[31-43]",B156&lt;=56,"[44-56]",B156&gt;=57,"[57 Above]")</f>
        <v>[44-56]</v>
      </c>
      <c r="D156" s="2" t="s">
        <v>2022</v>
      </c>
      <c r="E156" s="5" t="s">
        <v>1011</v>
      </c>
    </row>
    <row r="157" spans="1:5" x14ac:dyDescent="0.3">
      <c r="A157" s="4" t="s">
        <v>1176</v>
      </c>
      <c r="B157" s="2">
        <v>51</v>
      </c>
      <c r="C157" s="2" t="str" cm="1">
        <f t="array" ref="C157">_xlfn.IFS(B157&lt;=30,"[18-30]",B157&lt;=43,"[31-43]",B157&lt;=56,"[44-56]",B157&gt;=57,"[57 Above]")</f>
        <v>[44-56]</v>
      </c>
      <c r="D157" s="2" t="s">
        <v>2022</v>
      </c>
      <c r="E157" s="5" t="s">
        <v>1010</v>
      </c>
    </row>
    <row r="158" spans="1:5" x14ac:dyDescent="0.3">
      <c r="A158" s="4" t="s">
        <v>1177</v>
      </c>
      <c r="B158" s="2">
        <v>34</v>
      </c>
      <c r="C158" s="2" t="str" cm="1">
        <f t="array" ref="C158">_xlfn.IFS(B158&lt;=30,"[18-30]",B158&lt;=43,"[31-43]",B158&lt;=56,"[44-56]",B158&gt;=57,"[57 Above]")</f>
        <v>[31-43]</v>
      </c>
      <c r="D158" s="2" t="s">
        <v>2022</v>
      </c>
      <c r="E158" s="5" t="s">
        <v>1008</v>
      </c>
    </row>
    <row r="159" spans="1:5" x14ac:dyDescent="0.3">
      <c r="A159" s="4" t="s">
        <v>1178</v>
      </c>
      <c r="B159" s="2">
        <v>53</v>
      </c>
      <c r="C159" s="2" t="str" cm="1">
        <f t="array" ref="C159">_xlfn.IFS(B159&lt;=30,"[18-30]",B159&lt;=43,"[31-43]",B159&lt;=56,"[44-56]",B159&gt;=57,"[57 Above]")</f>
        <v>[44-56]</v>
      </c>
      <c r="D159" s="2" t="s">
        <v>2022</v>
      </c>
      <c r="E159" s="5" t="s">
        <v>1008</v>
      </c>
    </row>
    <row r="160" spans="1:5" x14ac:dyDescent="0.3">
      <c r="A160" s="4" t="s">
        <v>1179</v>
      </c>
      <c r="B160" s="2">
        <v>18</v>
      </c>
      <c r="C160" s="2" t="str" cm="1">
        <f t="array" ref="C160">_xlfn.IFS(B160&lt;=30,"[18-30]",B160&lt;=43,"[31-43]",B160&lt;=56,"[44-56]",B160&gt;=57,"[57 Above]")</f>
        <v>[18-30]</v>
      </c>
      <c r="D160" s="2" t="s">
        <v>2021</v>
      </c>
      <c r="E160" s="5" t="s">
        <v>1009</v>
      </c>
    </row>
    <row r="161" spans="1:5" x14ac:dyDescent="0.3">
      <c r="A161" s="4" t="s">
        <v>1180</v>
      </c>
      <c r="B161" s="2">
        <v>61</v>
      </c>
      <c r="C161" s="2" t="str" cm="1">
        <f t="array" ref="C161">_xlfn.IFS(B161&lt;=30,"[18-30]",B161&lt;=43,"[31-43]",B161&lt;=56,"[44-56]",B161&gt;=57,"[57 Above]")</f>
        <v>[57 Above]</v>
      </c>
      <c r="D161" s="2" t="s">
        <v>2022</v>
      </c>
      <c r="E161" s="5" t="s">
        <v>1011</v>
      </c>
    </row>
    <row r="162" spans="1:5" x14ac:dyDescent="0.3">
      <c r="A162" s="4" t="s">
        <v>1181</v>
      </c>
      <c r="B162" s="2">
        <v>64</v>
      </c>
      <c r="C162" s="2" t="str" cm="1">
        <f t="array" ref="C162">_xlfn.IFS(B162&lt;=30,"[18-30]",B162&lt;=43,"[31-43]",B162&lt;=56,"[44-56]",B162&gt;=57,"[57 Above]")</f>
        <v>[57 Above]</v>
      </c>
      <c r="D162" s="2" t="s">
        <v>2021</v>
      </c>
      <c r="E162" s="5" t="s">
        <v>1009</v>
      </c>
    </row>
    <row r="163" spans="1:5" x14ac:dyDescent="0.3">
      <c r="A163" s="4" t="s">
        <v>1182</v>
      </c>
      <c r="B163" s="2">
        <v>25</v>
      </c>
      <c r="C163" s="2" t="str" cm="1">
        <f t="array" ref="C163">_xlfn.IFS(B163&lt;=30,"[18-30]",B163&lt;=43,"[31-43]",B163&lt;=56,"[44-56]",B163&gt;=57,"[57 Above]")</f>
        <v>[18-30]</v>
      </c>
      <c r="D163" s="2" t="s">
        <v>2021</v>
      </c>
      <c r="E163" s="5" t="s">
        <v>1008</v>
      </c>
    </row>
    <row r="164" spans="1:5" x14ac:dyDescent="0.3">
      <c r="A164" s="4" t="s">
        <v>1183</v>
      </c>
      <c r="B164" s="2">
        <v>61</v>
      </c>
      <c r="C164" s="2" t="str" cm="1">
        <f t="array" ref="C164">_xlfn.IFS(B164&lt;=30,"[18-30]",B164&lt;=43,"[31-43]",B164&lt;=56,"[44-56]",B164&gt;=57,"[57 Above]")</f>
        <v>[57 Above]</v>
      </c>
      <c r="D164" s="2" t="s">
        <v>2022</v>
      </c>
      <c r="E164" s="5" t="s">
        <v>1009</v>
      </c>
    </row>
    <row r="165" spans="1:5" x14ac:dyDescent="0.3">
      <c r="A165" s="4" t="s">
        <v>1184</v>
      </c>
      <c r="B165" s="2">
        <v>52</v>
      </c>
      <c r="C165" s="2" t="str" cm="1">
        <f t="array" ref="C165">_xlfn.IFS(B165&lt;=30,"[18-30]",B165&lt;=43,"[31-43]",B165&lt;=56,"[44-56]",B165&gt;=57,"[57 Above]")</f>
        <v>[44-56]</v>
      </c>
      <c r="D165" s="2" t="s">
        <v>2021</v>
      </c>
      <c r="E165" s="5" t="s">
        <v>1009</v>
      </c>
    </row>
    <row r="166" spans="1:5" x14ac:dyDescent="0.3">
      <c r="A166" s="4" t="s">
        <v>1185</v>
      </c>
      <c r="B166" s="2">
        <v>35</v>
      </c>
      <c r="C166" s="2" t="str" cm="1">
        <f t="array" ref="C166">_xlfn.IFS(B166&lt;=30,"[18-30]",B166&lt;=43,"[31-43]",B166&lt;=56,"[44-56]",B166&gt;=57,"[57 Above]")</f>
        <v>[31-43]</v>
      </c>
      <c r="D166" s="2" t="s">
        <v>2022</v>
      </c>
      <c r="E166" s="5" t="s">
        <v>1012</v>
      </c>
    </row>
    <row r="167" spans="1:5" x14ac:dyDescent="0.3">
      <c r="A167" s="4" t="s">
        <v>1186</v>
      </c>
      <c r="B167" s="2">
        <v>59</v>
      </c>
      <c r="C167" s="2" t="str" cm="1">
        <f t="array" ref="C167">_xlfn.IFS(B167&lt;=30,"[18-30]",B167&lt;=43,"[31-43]",B167&lt;=56,"[44-56]",B167&gt;=57,"[57 Above]")</f>
        <v>[57 Above]</v>
      </c>
      <c r="D167" s="2" t="s">
        <v>2021</v>
      </c>
      <c r="E167" s="5" t="s">
        <v>1008</v>
      </c>
    </row>
    <row r="168" spans="1:5" x14ac:dyDescent="0.3">
      <c r="A168" s="4" t="s">
        <v>1187</v>
      </c>
      <c r="B168" s="2">
        <v>39</v>
      </c>
      <c r="C168" s="2" t="str" cm="1">
        <f t="array" ref="C168">_xlfn.IFS(B168&lt;=30,"[18-30]",B168&lt;=43,"[31-43]",B168&lt;=56,"[44-56]",B168&gt;=57,"[57 Above]")</f>
        <v>[31-43]</v>
      </c>
      <c r="D168" s="2" t="s">
        <v>2022</v>
      </c>
      <c r="E168" s="5" t="s">
        <v>1012</v>
      </c>
    </row>
    <row r="169" spans="1:5" x14ac:dyDescent="0.3">
      <c r="A169" s="4" t="s">
        <v>1188</v>
      </c>
      <c r="B169" s="2">
        <v>25</v>
      </c>
      <c r="C169" s="2" t="str" cm="1">
        <f t="array" ref="C169">_xlfn.IFS(B169&lt;=30,"[18-30]",B169&lt;=43,"[31-43]",B169&lt;=56,"[44-56]",B169&gt;=57,"[57 Above]")</f>
        <v>[18-30]</v>
      </c>
      <c r="D169" s="2" t="s">
        <v>2021</v>
      </c>
      <c r="E169" s="5" t="s">
        <v>1012</v>
      </c>
    </row>
    <row r="170" spans="1:5" x14ac:dyDescent="0.3">
      <c r="A170" s="4" t="s">
        <v>1189</v>
      </c>
      <c r="B170" s="2">
        <v>36</v>
      </c>
      <c r="C170" s="2" t="str" cm="1">
        <f t="array" ref="C170">_xlfn.IFS(B170&lt;=30,"[18-30]",B170&lt;=43,"[31-43]",B170&lt;=56,"[44-56]",B170&gt;=57,"[57 Above]")</f>
        <v>[31-43]</v>
      </c>
      <c r="D170" s="2" t="s">
        <v>2021</v>
      </c>
      <c r="E170" s="5" t="s">
        <v>1010</v>
      </c>
    </row>
    <row r="171" spans="1:5" x14ac:dyDescent="0.3">
      <c r="A171" s="4" t="s">
        <v>1190</v>
      </c>
      <c r="B171" s="2">
        <v>45</v>
      </c>
      <c r="C171" s="2" t="str" cm="1">
        <f t="array" ref="C171">_xlfn.IFS(B171&lt;=30,"[18-30]",B171&lt;=43,"[31-43]",B171&lt;=56,"[44-56]",B171&gt;=57,"[57 Above]")</f>
        <v>[44-56]</v>
      </c>
      <c r="D171" s="2" t="s">
        <v>2022</v>
      </c>
      <c r="E171" s="5" t="s">
        <v>1009</v>
      </c>
    </row>
    <row r="172" spans="1:5" x14ac:dyDescent="0.3">
      <c r="A172" s="4" t="s">
        <v>1191</v>
      </c>
      <c r="B172" s="2">
        <v>28</v>
      </c>
      <c r="C172" s="2" t="str" cm="1">
        <f t="array" ref="C172">_xlfn.IFS(B172&lt;=30,"[18-30]",B172&lt;=43,"[31-43]",B172&lt;=56,"[44-56]",B172&gt;=57,"[57 Above]")</f>
        <v>[18-30]</v>
      </c>
      <c r="D172" s="2" t="s">
        <v>2021</v>
      </c>
      <c r="E172" s="5" t="s">
        <v>1010</v>
      </c>
    </row>
    <row r="173" spans="1:5" x14ac:dyDescent="0.3">
      <c r="A173" s="4" t="s">
        <v>1192</v>
      </c>
      <c r="B173" s="2">
        <v>47</v>
      </c>
      <c r="C173" s="2" t="str" cm="1">
        <f t="array" ref="C173">_xlfn.IFS(B173&lt;=30,"[18-30]",B173&lt;=43,"[31-43]",B173&lt;=56,"[44-56]",B173&gt;=57,"[57 Above]")</f>
        <v>[44-56]</v>
      </c>
      <c r="D173" s="2" t="s">
        <v>2021</v>
      </c>
      <c r="E173" s="5" t="s">
        <v>1009</v>
      </c>
    </row>
    <row r="174" spans="1:5" x14ac:dyDescent="0.3">
      <c r="A174" s="4" t="s">
        <v>1193</v>
      </c>
      <c r="B174" s="2">
        <v>18</v>
      </c>
      <c r="C174" s="2" t="str" cm="1">
        <f t="array" ref="C174">_xlfn.IFS(B174&lt;=30,"[18-30]",B174&lt;=43,"[31-43]",B174&lt;=56,"[44-56]",B174&gt;=57,"[57 Above]")</f>
        <v>[18-30]</v>
      </c>
      <c r="D174" s="2" t="s">
        <v>2022</v>
      </c>
      <c r="E174" s="5" t="s">
        <v>1011</v>
      </c>
    </row>
    <row r="175" spans="1:5" x14ac:dyDescent="0.3">
      <c r="A175" s="4" t="s">
        <v>1194</v>
      </c>
      <c r="B175" s="2">
        <v>64</v>
      </c>
      <c r="C175" s="2" t="str" cm="1">
        <f t="array" ref="C175">_xlfn.IFS(B175&lt;=30,"[18-30]",B175&lt;=43,"[31-43]",B175&lt;=56,"[44-56]",B175&gt;=57,"[57 Above]")</f>
        <v>[57 Above]</v>
      </c>
      <c r="D175" s="2" t="s">
        <v>2022</v>
      </c>
      <c r="E175" s="5" t="s">
        <v>1012</v>
      </c>
    </row>
    <row r="176" spans="1:5" x14ac:dyDescent="0.3">
      <c r="A176" s="4" t="s">
        <v>1195</v>
      </c>
      <c r="B176" s="2">
        <v>64</v>
      </c>
      <c r="C176" s="2" t="str" cm="1">
        <f t="array" ref="C176">_xlfn.IFS(B176&lt;=30,"[18-30]",B176&lt;=43,"[31-43]",B176&lt;=56,"[44-56]",B176&gt;=57,"[57 Above]")</f>
        <v>[57 Above]</v>
      </c>
      <c r="D176" s="2" t="s">
        <v>2022</v>
      </c>
      <c r="E176" s="5" t="s">
        <v>1009</v>
      </c>
    </row>
    <row r="177" spans="1:5" x14ac:dyDescent="0.3">
      <c r="A177" s="4" t="s">
        <v>1196</v>
      </c>
      <c r="B177" s="2">
        <v>34</v>
      </c>
      <c r="C177" s="2" t="str" cm="1">
        <f t="array" ref="C177">_xlfn.IFS(B177&lt;=30,"[18-30]",B177&lt;=43,"[31-43]",B177&lt;=56,"[44-56]",B177&gt;=57,"[57 Above]")</f>
        <v>[31-43]</v>
      </c>
      <c r="D177" s="2" t="s">
        <v>2022</v>
      </c>
      <c r="E177" s="5" t="s">
        <v>1009</v>
      </c>
    </row>
    <row r="178" spans="1:5" x14ac:dyDescent="0.3">
      <c r="A178" s="4" t="s">
        <v>1197</v>
      </c>
      <c r="B178" s="2">
        <v>50</v>
      </c>
      <c r="C178" s="2" t="str" cm="1">
        <f t="array" ref="C178">_xlfn.IFS(B178&lt;=30,"[18-30]",B178&lt;=43,"[31-43]",B178&lt;=56,"[44-56]",B178&gt;=57,"[57 Above]")</f>
        <v>[44-56]</v>
      </c>
      <c r="D178" s="2" t="s">
        <v>2021</v>
      </c>
      <c r="E178" s="5" t="s">
        <v>1007</v>
      </c>
    </row>
    <row r="179" spans="1:5" x14ac:dyDescent="0.3">
      <c r="A179" s="4" t="s">
        <v>1198</v>
      </c>
      <c r="B179" s="2">
        <v>29</v>
      </c>
      <c r="C179" s="2" t="str" cm="1">
        <f t="array" ref="C179">_xlfn.IFS(B179&lt;=30,"[18-30]",B179&lt;=43,"[31-43]",B179&lt;=56,"[44-56]",B179&gt;=57,"[57 Above]")</f>
        <v>[18-30]</v>
      </c>
      <c r="D179" s="2" t="s">
        <v>2022</v>
      </c>
      <c r="E179" s="5" t="s">
        <v>1011</v>
      </c>
    </row>
    <row r="180" spans="1:5" x14ac:dyDescent="0.3">
      <c r="A180" s="4" t="s">
        <v>1199</v>
      </c>
      <c r="B180" s="2">
        <v>50</v>
      </c>
      <c r="C180" s="2" t="str" cm="1">
        <f t="array" ref="C180">_xlfn.IFS(B180&lt;=30,"[18-30]",B180&lt;=43,"[31-43]",B180&lt;=56,"[44-56]",B180&gt;=57,"[57 Above]")</f>
        <v>[44-56]</v>
      </c>
      <c r="D180" s="2" t="s">
        <v>2022</v>
      </c>
      <c r="E180" s="5" t="s">
        <v>1012</v>
      </c>
    </row>
    <row r="181" spans="1:5" x14ac:dyDescent="0.3">
      <c r="A181" s="4" t="s">
        <v>1200</v>
      </c>
      <c r="B181" s="2">
        <v>24</v>
      </c>
      <c r="C181" s="2" t="str" cm="1">
        <f t="array" ref="C181">_xlfn.IFS(B181&lt;=30,"[18-30]",B181&lt;=43,"[31-43]",B181&lt;=56,"[44-56]",B181&gt;=57,"[57 Above]")</f>
        <v>[18-30]</v>
      </c>
      <c r="D181" s="2" t="s">
        <v>2022</v>
      </c>
      <c r="E181" s="5" t="s">
        <v>1011</v>
      </c>
    </row>
    <row r="182" spans="1:5" x14ac:dyDescent="0.3">
      <c r="A182" s="4" t="s">
        <v>1201</v>
      </c>
      <c r="B182" s="2">
        <v>58</v>
      </c>
      <c r="C182" s="2" t="str" cm="1">
        <f t="array" ref="C182">_xlfn.IFS(B182&lt;=30,"[18-30]",B182&lt;=43,"[31-43]",B182&lt;=56,"[44-56]",B182&gt;=57,"[57 Above]")</f>
        <v>[57 Above]</v>
      </c>
      <c r="D182" s="2" t="s">
        <v>2022</v>
      </c>
      <c r="E182" s="5" t="s">
        <v>1010</v>
      </c>
    </row>
    <row r="183" spans="1:5" x14ac:dyDescent="0.3">
      <c r="A183" s="4" t="s">
        <v>1202</v>
      </c>
      <c r="B183" s="2">
        <v>37</v>
      </c>
      <c r="C183" s="2" t="str" cm="1">
        <f t="array" ref="C183">_xlfn.IFS(B183&lt;=30,"[18-30]",B183&lt;=43,"[31-43]",B183&lt;=56,"[44-56]",B183&gt;=57,"[57 Above]")</f>
        <v>[31-43]</v>
      </c>
      <c r="D183" s="2" t="s">
        <v>2021</v>
      </c>
      <c r="E183" s="5" t="s">
        <v>1010</v>
      </c>
    </row>
    <row r="184" spans="1:5" x14ac:dyDescent="0.3">
      <c r="A184" s="4" t="s">
        <v>1203</v>
      </c>
      <c r="B184" s="2">
        <v>58</v>
      </c>
      <c r="C184" s="2" t="str" cm="1">
        <f t="array" ref="C184">_xlfn.IFS(B184&lt;=30,"[18-30]",B184&lt;=43,"[31-43]",B184&lt;=56,"[44-56]",B184&gt;=57,"[57 Above]")</f>
        <v>[57 Above]</v>
      </c>
      <c r="D184" s="2" t="s">
        <v>2021</v>
      </c>
      <c r="E184" s="5" t="s">
        <v>1009</v>
      </c>
    </row>
    <row r="185" spans="1:5" x14ac:dyDescent="0.3">
      <c r="A185" s="4" t="s">
        <v>1204</v>
      </c>
      <c r="B185" s="2">
        <v>50</v>
      </c>
      <c r="C185" s="2" t="str" cm="1">
        <f t="array" ref="C185">_xlfn.IFS(B185&lt;=30,"[18-30]",B185&lt;=43,"[31-43]",B185&lt;=56,"[44-56]",B185&gt;=57,"[57 Above]")</f>
        <v>[44-56]</v>
      </c>
      <c r="D185" s="2" t="s">
        <v>2021</v>
      </c>
      <c r="E185" s="5" t="s">
        <v>1008</v>
      </c>
    </row>
    <row r="186" spans="1:5" x14ac:dyDescent="0.3">
      <c r="A186" s="4" t="s">
        <v>1205</v>
      </c>
      <c r="B186" s="2">
        <v>56</v>
      </c>
      <c r="C186" s="2" t="str" cm="1">
        <f t="array" ref="C186">_xlfn.IFS(B186&lt;=30,"[18-30]",B186&lt;=43,"[31-43]",B186&lt;=56,"[44-56]",B186&gt;=57,"[57 Above]")</f>
        <v>[44-56]</v>
      </c>
      <c r="D186" s="2" t="s">
        <v>2022</v>
      </c>
      <c r="E186" s="5" t="s">
        <v>1009</v>
      </c>
    </row>
    <row r="187" spans="1:5" x14ac:dyDescent="0.3">
      <c r="A187" s="4" t="s">
        <v>1206</v>
      </c>
      <c r="B187" s="2">
        <v>30</v>
      </c>
      <c r="C187" s="2" t="str" cm="1">
        <f t="array" ref="C187">_xlfn.IFS(B187&lt;=30,"[18-30]",B187&lt;=43,"[31-43]",B187&lt;=56,"[44-56]",B187&gt;=57,"[57 Above]")</f>
        <v>[18-30]</v>
      </c>
      <c r="D187" s="2" t="s">
        <v>2021</v>
      </c>
      <c r="E187" s="5" t="s">
        <v>1007</v>
      </c>
    </row>
    <row r="188" spans="1:5" x14ac:dyDescent="0.3">
      <c r="A188" s="4" t="s">
        <v>1207</v>
      </c>
      <c r="B188" s="2">
        <v>27</v>
      </c>
      <c r="C188" s="2" t="str" cm="1">
        <f t="array" ref="C188">_xlfn.IFS(B188&lt;=30,"[18-30]",B188&lt;=43,"[31-43]",B188&lt;=56,"[44-56]",B188&gt;=57,"[57 Above]")</f>
        <v>[18-30]</v>
      </c>
      <c r="D188" s="2" t="s">
        <v>2021</v>
      </c>
      <c r="E188" s="5" t="s">
        <v>1009</v>
      </c>
    </row>
    <row r="189" spans="1:5" x14ac:dyDescent="0.3">
      <c r="A189" s="4" t="s">
        <v>1208</v>
      </c>
      <c r="B189" s="2">
        <v>41</v>
      </c>
      <c r="C189" s="2" t="str" cm="1">
        <f t="array" ref="C189">_xlfn.IFS(B189&lt;=30,"[18-30]",B189&lt;=43,"[31-43]",B189&lt;=56,"[44-56]",B189&gt;=57,"[57 Above]")</f>
        <v>[31-43]</v>
      </c>
      <c r="D189" s="2" t="s">
        <v>2022</v>
      </c>
      <c r="E189" s="5" t="s">
        <v>1012</v>
      </c>
    </row>
    <row r="190" spans="1:5" x14ac:dyDescent="0.3">
      <c r="A190" s="4" t="s">
        <v>1209</v>
      </c>
      <c r="B190" s="2">
        <v>28</v>
      </c>
      <c r="C190" s="2" t="str" cm="1">
        <f t="array" ref="C190">_xlfn.IFS(B190&lt;=30,"[18-30]",B190&lt;=43,"[31-43]",B190&lt;=56,"[44-56]",B190&gt;=57,"[57 Above]")</f>
        <v>[18-30]</v>
      </c>
      <c r="D190" s="2" t="s">
        <v>2021</v>
      </c>
      <c r="E190" s="5" t="s">
        <v>1007</v>
      </c>
    </row>
    <row r="191" spans="1:5" x14ac:dyDescent="0.3">
      <c r="A191" s="4" t="s">
        <v>1210</v>
      </c>
      <c r="B191" s="2">
        <v>52</v>
      </c>
      <c r="C191" s="2" t="str" cm="1">
        <f t="array" ref="C191">_xlfn.IFS(B191&lt;=30,"[18-30]",B191&lt;=43,"[31-43]",B191&lt;=56,"[44-56]",B191&gt;=57,"[57 Above]")</f>
        <v>[44-56]</v>
      </c>
      <c r="D191" s="2" t="s">
        <v>2021</v>
      </c>
      <c r="E191" s="5" t="s">
        <v>1009</v>
      </c>
    </row>
    <row r="192" spans="1:5" x14ac:dyDescent="0.3">
      <c r="A192" s="4" t="s">
        <v>1211</v>
      </c>
      <c r="B192" s="2">
        <v>51</v>
      </c>
      <c r="C192" s="2" t="str" cm="1">
        <f t="array" ref="C192">_xlfn.IFS(B192&lt;=30,"[18-30]",B192&lt;=43,"[31-43]",B192&lt;=56,"[44-56]",B192&gt;=57,"[57 Above]")</f>
        <v>[44-56]</v>
      </c>
      <c r="D192" s="2" t="s">
        <v>2022</v>
      </c>
      <c r="E192" s="5" t="s">
        <v>1010</v>
      </c>
    </row>
    <row r="193" spans="1:5" x14ac:dyDescent="0.3">
      <c r="A193" s="4" t="s">
        <v>1212</v>
      </c>
      <c r="B193" s="2">
        <v>18</v>
      </c>
      <c r="C193" s="2" t="str" cm="1">
        <f t="array" ref="C193">_xlfn.IFS(B193&lt;=30,"[18-30]",B193&lt;=43,"[31-43]",B193&lt;=56,"[44-56]",B193&gt;=57,"[57 Above]")</f>
        <v>[18-30]</v>
      </c>
      <c r="D193" s="2" t="s">
        <v>2021</v>
      </c>
      <c r="E193" s="5" t="s">
        <v>1012</v>
      </c>
    </row>
    <row r="194" spans="1:5" x14ac:dyDescent="0.3">
      <c r="A194" s="4" t="s">
        <v>1213</v>
      </c>
      <c r="B194" s="2">
        <v>56</v>
      </c>
      <c r="C194" s="2" t="str" cm="1">
        <f t="array" ref="C194">_xlfn.IFS(B194&lt;=30,"[18-30]",B194&lt;=43,"[31-43]",B194&lt;=56,"[44-56]",B194&gt;=57,"[57 Above]")</f>
        <v>[44-56]</v>
      </c>
      <c r="D194" s="2" t="s">
        <v>2022</v>
      </c>
      <c r="E194" s="5" t="s">
        <v>1009</v>
      </c>
    </row>
    <row r="195" spans="1:5" x14ac:dyDescent="0.3">
      <c r="A195" s="4" t="s">
        <v>1214</v>
      </c>
      <c r="B195" s="2">
        <v>38</v>
      </c>
      <c r="C195" s="2" t="str" cm="1">
        <f t="array" ref="C195">_xlfn.IFS(B195&lt;=30,"[18-30]",B195&lt;=43,"[31-43]",B195&lt;=56,"[44-56]",B195&gt;=57,"[57 Above]")</f>
        <v>[31-43]</v>
      </c>
      <c r="D195" s="2" t="s">
        <v>2021</v>
      </c>
      <c r="E195" s="5" t="s">
        <v>1012</v>
      </c>
    </row>
    <row r="196" spans="1:5" x14ac:dyDescent="0.3">
      <c r="A196" s="4" t="s">
        <v>1215</v>
      </c>
      <c r="B196" s="2">
        <v>49</v>
      </c>
      <c r="C196" s="2" t="str" cm="1">
        <f t="array" ref="C196">_xlfn.IFS(B196&lt;=30,"[18-30]",B196&lt;=43,"[31-43]",B196&lt;=56,"[44-56]",B196&gt;=57,"[57 Above]")</f>
        <v>[44-56]</v>
      </c>
      <c r="D196" s="2" t="s">
        <v>2021</v>
      </c>
      <c r="E196" s="5" t="s">
        <v>1010</v>
      </c>
    </row>
    <row r="197" spans="1:5" x14ac:dyDescent="0.3">
      <c r="A197" s="4" t="s">
        <v>1216</v>
      </c>
      <c r="B197" s="2">
        <v>19</v>
      </c>
      <c r="C197" s="2" t="str" cm="1">
        <f t="array" ref="C197">_xlfn.IFS(B197&lt;=30,"[18-30]",B197&lt;=43,"[31-43]",B197&lt;=56,"[44-56]",B197&gt;=57,"[57 Above]")</f>
        <v>[18-30]</v>
      </c>
      <c r="D197" s="2" t="s">
        <v>2022</v>
      </c>
      <c r="E197" s="5" t="s">
        <v>1008</v>
      </c>
    </row>
    <row r="198" spans="1:5" x14ac:dyDescent="0.3">
      <c r="A198" s="4" t="s">
        <v>1217</v>
      </c>
      <c r="B198" s="2">
        <v>25</v>
      </c>
      <c r="C198" s="2" t="str" cm="1">
        <f t="array" ref="C198">_xlfn.IFS(B198&lt;=30,"[18-30]",B198&lt;=43,"[31-43]",B198&lt;=56,"[44-56]",B198&gt;=57,"[57 Above]")</f>
        <v>[18-30]</v>
      </c>
      <c r="D198" s="2" t="s">
        <v>2021</v>
      </c>
      <c r="E198" s="5" t="s">
        <v>1008</v>
      </c>
    </row>
    <row r="199" spans="1:5" x14ac:dyDescent="0.3">
      <c r="A199" s="4" t="s">
        <v>1218</v>
      </c>
      <c r="B199" s="2">
        <v>41</v>
      </c>
      <c r="C199" s="2" t="str" cm="1">
        <f t="array" ref="C199">_xlfn.IFS(B199&lt;=30,"[18-30]",B199&lt;=43,"[31-43]",B199&lt;=56,"[44-56]",B199&gt;=57,"[57 Above]")</f>
        <v>[31-43]</v>
      </c>
      <c r="D199" s="2" t="s">
        <v>2022</v>
      </c>
      <c r="E199" s="5" t="s">
        <v>1011</v>
      </c>
    </row>
    <row r="200" spans="1:5" x14ac:dyDescent="0.3">
      <c r="A200" s="4" t="s">
        <v>1219</v>
      </c>
      <c r="B200" s="2">
        <v>37</v>
      </c>
      <c r="C200" s="2" t="str" cm="1">
        <f t="array" ref="C200">_xlfn.IFS(B200&lt;=30,"[18-30]",B200&lt;=43,"[31-43]",B200&lt;=56,"[44-56]",B200&gt;=57,"[57 Above]")</f>
        <v>[31-43]</v>
      </c>
      <c r="D200" s="2" t="s">
        <v>2022</v>
      </c>
      <c r="E200" s="5" t="s">
        <v>1009</v>
      </c>
    </row>
    <row r="201" spans="1:5" x14ac:dyDescent="0.3">
      <c r="A201" s="4" t="s">
        <v>1220</v>
      </c>
      <c r="B201" s="2">
        <v>33</v>
      </c>
      <c r="C201" s="2" t="str" cm="1">
        <f t="array" ref="C201">_xlfn.IFS(B201&lt;=30,"[18-30]",B201&lt;=43,"[31-43]",B201&lt;=56,"[44-56]",B201&gt;=57,"[57 Above]")</f>
        <v>[31-43]</v>
      </c>
      <c r="D201" s="2" t="s">
        <v>2022</v>
      </c>
      <c r="E201" s="5" t="s">
        <v>1011</v>
      </c>
    </row>
    <row r="202" spans="1:5" x14ac:dyDescent="0.3">
      <c r="A202" s="4" t="s">
        <v>1221</v>
      </c>
      <c r="B202" s="2">
        <v>21</v>
      </c>
      <c r="C202" s="2" t="str" cm="1">
        <f t="array" ref="C202">_xlfn.IFS(B202&lt;=30,"[18-30]",B202&lt;=43,"[31-43]",B202&lt;=56,"[44-56]",B202&gt;=57,"[57 Above]")</f>
        <v>[18-30]</v>
      </c>
      <c r="D202" s="2" t="s">
        <v>2022</v>
      </c>
      <c r="E202" s="5" t="s">
        <v>1012</v>
      </c>
    </row>
    <row r="203" spans="1:5" x14ac:dyDescent="0.3">
      <c r="A203" s="4" t="s">
        <v>1222</v>
      </c>
      <c r="B203" s="2">
        <v>33</v>
      </c>
      <c r="C203" s="2" t="str" cm="1">
        <f t="array" ref="C203">_xlfn.IFS(B203&lt;=30,"[18-30]",B203&lt;=43,"[31-43]",B203&lt;=56,"[44-56]",B203&gt;=57,"[57 Above]")</f>
        <v>[31-43]</v>
      </c>
      <c r="D203" s="2" t="s">
        <v>2021</v>
      </c>
      <c r="E203" s="5" t="s">
        <v>1009</v>
      </c>
    </row>
    <row r="204" spans="1:5" x14ac:dyDescent="0.3">
      <c r="A204" s="4" t="s">
        <v>1223</v>
      </c>
      <c r="B204" s="2">
        <v>54</v>
      </c>
      <c r="C204" s="2" t="str" cm="1">
        <f t="array" ref="C204">_xlfn.IFS(B204&lt;=30,"[18-30]",B204&lt;=43,"[31-43]",B204&lt;=56,"[44-56]",B204&gt;=57,"[57 Above]")</f>
        <v>[44-56]</v>
      </c>
      <c r="D204" s="2" t="s">
        <v>2021</v>
      </c>
      <c r="E204" s="5" t="s">
        <v>1008</v>
      </c>
    </row>
    <row r="205" spans="1:5" x14ac:dyDescent="0.3">
      <c r="A205" s="4" t="s">
        <v>1224</v>
      </c>
      <c r="B205" s="2">
        <v>23</v>
      </c>
      <c r="C205" s="2" t="str" cm="1">
        <f t="array" ref="C205">_xlfn.IFS(B205&lt;=30,"[18-30]",B205&lt;=43,"[31-43]",B205&lt;=56,"[44-56]",B205&gt;=57,"[57 Above]")</f>
        <v>[18-30]</v>
      </c>
      <c r="D205" s="2" t="s">
        <v>2022</v>
      </c>
      <c r="E205" s="5" t="s">
        <v>1007</v>
      </c>
    </row>
    <row r="206" spans="1:5" x14ac:dyDescent="0.3">
      <c r="A206" s="4" t="s">
        <v>1225</v>
      </c>
      <c r="B206" s="2">
        <v>23</v>
      </c>
      <c r="C206" s="2" t="str" cm="1">
        <f t="array" ref="C206">_xlfn.IFS(B206&lt;=30,"[18-30]",B206&lt;=43,"[31-43]",B206&lt;=56,"[44-56]",B206&gt;=57,"[57 Above]")</f>
        <v>[18-30]</v>
      </c>
      <c r="D206" s="2" t="s">
        <v>2021</v>
      </c>
      <c r="E206" s="5" t="s">
        <v>1011</v>
      </c>
    </row>
    <row r="207" spans="1:5" x14ac:dyDescent="0.3">
      <c r="A207" s="4" t="s">
        <v>1226</v>
      </c>
      <c r="B207" s="2">
        <v>64</v>
      </c>
      <c r="C207" s="2" t="str" cm="1">
        <f t="array" ref="C207">_xlfn.IFS(B207&lt;=30,"[18-30]",B207&lt;=43,"[31-43]",B207&lt;=56,"[44-56]",B207&gt;=57,"[57 Above]")</f>
        <v>[57 Above]</v>
      </c>
      <c r="D207" s="2" t="s">
        <v>2021</v>
      </c>
      <c r="E207" s="5" t="s">
        <v>1012</v>
      </c>
    </row>
    <row r="208" spans="1:5" x14ac:dyDescent="0.3">
      <c r="A208" s="4" t="s">
        <v>1227</v>
      </c>
      <c r="B208" s="2">
        <v>49</v>
      </c>
      <c r="C208" s="2" t="str" cm="1">
        <f t="array" ref="C208">_xlfn.IFS(B208&lt;=30,"[18-30]",B208&lt;=43,"[31-43]",B208&lt;=56,"[44-56]",B208&gt;=57,"[57 Above]")</f>
        <v>[44-56]</v>
      </c>
      <c r="D208" s="2" t="s">
        <v>2021</v>
      </c>
      <c r="E208" s="5" t="s">
        <v>1011</v>
      </c>
    </row>
    <row r="209" spans="1:5" x14ac:dyDescent="0.3">
      <c r="A209" s="4" t="s">
        <v>1228</v>
      </c>
      <c r="B209" s="2">
        <v>22</v>
      </c>
      <c r="C209" s="2" t="str" cm="1">
        <f t="array" ref="C209">_xlfn.IFS(B209&lt;=30,"[18-30]",B209&lt;=43,"[31-43]",B209&lt;=56,"[44-56]",B209&gt;=57,"[57 Above]")</f>
        <v>[18-30]</v>
      </c>
      <c r="D209" s="2" t="s">
        <v>2021</v>
      </c>
      <c r="E209" s="5" t="s">
        <v>1008</v>
      </c>
    </row>
    <row r="210" spans="1:5" x14ac:dyDescent="0.3">
      <c r="A210" s="4" t="s">
        <v>1229</v>
      </c>
      <c r="B210" s="2">
        <v>52</v>
      </c>
      <c r="C210" s="2" t="str" cm="1">
        <f t="array" ref="C210">_xlfn.IFS(B210&lt;=30,"[18-30]",B210&lt;=43,"[31-43]",B210&lt;=56,"[44-56]",B210&gt;=57,"[57 Above]")</f>
        <v>[44-56]</v>
      </c>
      <c r="D210" s="2" t="s">
        <v>2022</v>
      </c>
      <c r="E210" s="5" t="s">
        <v>1008</v>
      </c>
    </row>
    <row r="211" spans="1:5" x14ac:dyDescent="0.3">
      <c r="A211" s="4" t="s">
        <v>1230</v>
      </c>
      <c r="B211" s="2">
        <v>26</v>
      </c>
      <c r="C211" s="2" t="str" cm="1">
        <f t="array" ref="C211">_xlfn.IFS(B211&lt;=30,"[18-30]",B211&lt;=43,"[31-43]",B211&lt;=56,"[44-56]",B211&gt;=57,"[57 Above]")</f>
        <v>[18-30]</v>
      </c>
      <c r="D211" s="2" t="s">
        <v>2021</v>
      </c>
      <c r="E211" s="5" t="s">
        <v>1007</v>
      </c>
    </row>
    <row r="212" spans="1:5" x14ac:dyDescent="0.3">
      <c r="A212" s="4" t="s">
        <v>1231</v>
      </c>
      <c r="B212" s="2">
        <v>26</v>
      </c>
      <c r="C212" s="2" t="str" cm="1">
        <f t="array" ref="C212">_xlfn.IFS(B212&lt;=30,"[18-30]",B212&lt;=43,"[31-43]",B212&lt;=56,"[44-56]",B212&gt;=57,"[57 Above]")</f>
        <v>[18-30]</v>
      </c>
      <c r="D212" s="2" t="s">
        <v>2022</v>
      </c>
      <c r="E212" s="5" t="s">
        <v>1012</v>
      </c>
    </row>
    <row r="213" spans="1:5" x14ac:dyDescent="0.3">
      <c r="A213" s="4" t="s">
        <v>1232</v>
      </c>
      <c r="B213" s="2">
        <v>60</v>
      </c>
      <c r="C213" s="2" t="str" cm="1">
        <f t="array" ref="C213">_xlfn.IFS(B213&lt;=30,"[18-30]",B213&lt;=43,"[31-43]",B213&lt;=56,"[44-56]",B213&gt;=57,"[57 Above]")</f>
        <v>[57 Above]</v>
      </c>
      <c r="D213" s="2" t="s">
        <v>2021</v>
      </c>
      <c r="E213" s="5" t="s">
        <v>1011</v>
      </c>
    </row>
    <row r="214" spans="1:5" x14ac:dyDescent="0.3">
      <c r="A214" s="4" t="s">
        <v>1233</v>
      </c>
      <c r="B214" s="2">
        <v>48</v>
      </c>
      <c r="C214" s="2" t="str" cm="1">
        <f t="array" ref="C214">_xlfn.IFS(B214&lt;=30,"[18-30]",B214&lt;=43,"[31-43]",B214&lt;=56,"[44-56]",B214&gt;=57,"[57 Above]")</f>
        <v>[44-56]</v>
      </c>
      <c r="D214" s="2" t="s">
        <v>2021</v>
      </c>
      <c r="E214" s="5" t="s">
        <v>1008</v>
      </c>
    </row>
    <row r="215" spans="1:5" x14ac:dyDescent="0.3">
      <c r="A215" s="4" t="s">
        <v>1234</v>
      </c>
      <c r="B215" s="2">
        <v>53</v>
      </c>
      <c r="C215" s="2" t="str" cm="1">
        <f t="array" ref="C215">_xlfn.IFS(B215&lt;=30,"[18-30]",B215&lt;=43,"[31-43]",B215&lt;=56,"[44-56]",B215&gt;=57,"[57 Above]")</f>
        <v>[44-56]</v>
      </c>
      <c r="D215" s="2" t="s">
        <v>2022</v>
      </c>
      <c r="E215" s="5" t="s">
        <v>1012</v>
      </c>
    </row>
    <row r="216" spans="1:5" x14ac:dyDescent="0.3">
      <c r="A216" s="4" t="s">
        <v>1235</v>
      </c>
      <c r="B216" s="2">
        <v>28</v>
      </c>
      <c r="C216" s="2" t="str" cm="1">
        <f t="array" ref="C216">_xlfn.IFS(B216&lt;=30,"[18-30]",B216&lt;=43,"[31-43]",B216&lt;=56,"[44-56]",B216&gt;=57,"[57 Above]")</f>
        <v>[18-30]</v>
      </c>
      <c r="D216" s="2" t="s">
        <v>2022</v>
      </c>
      <c r="E216" s="5" t="s">
        <v>1008</v>
      </c>
    </row>
    <row r="217" spans="1:5" x14ac:dyDescent="0.3">
      <c r="A217" s="4" t="s">
        <v>1236</v>
      </c>
      <c r="B217" s="2">
        <v>34</v>
      </c>
      <c r="C217" s="2" t="str" cm="1">
        <f t="array" ref="C217">_xlfn.IFS(B217&lt;=30,"[18-30]",B217&lt;=43,"[31-43]",B217&lt;=56,"[44-56]",B217&gt;=57,"[57 Above]")</f>
        <v>[31-43]</v>
      </c>
      <c r="D217" s="2" t="s">
        <v>2022</v>
      </c>
      <c r="E217" s="5" t="s">
        <v>1007</v>
      </c>
    </row>
    <row r="218" spans="1:5" x14ac:dyDescent="0.3">
      <c r="A218" s="4" t="s">
        <v>1237</v>
      </c>
      <c r="B218" s="2">
        <v>51</v>
      </c>
      <c r="C218" s="2" t="str" cm="1">
        <f t="array" ref="C218">_xlfn.IFS(B218&lt;=30,"[18-30]",B218&lt;=43,"[31-43]",B218&lt;=56,"[44-56]",B218&gt;=57,"[57 Above]")</f>
        <v>[44-56]</v>
      </c>
      <c r="D218" s="2" t="s">
        <v>2022</v>
      </c>
      <c r="E218" s="5" t="s">
        <v>1007</v>
      </c>
    </row>
    <row r="219" spans="1:5" x14ac:dyDescent="0.3">
      <c r="A219" s="4" t="s">
        <v>1238</v>
      </c>
      <c r="B219" s="2">
        <v>56</v>
      </c>
      <c r="C219" s="2" t="str" cm="1">
        <f t="array" ref="C219">_xlfn.IFS(B219&lt;=30,"[18-30]",B219&lt;=43,"[31-43]",B219&lt;=56,"[44-56]",B219&gt;=57,"[57 Above]")</f>
        <v>[44-56]</v>
      </c>
      <c r="D219" s="2" t="s">
        <v>2021</v>
      </c>
      <c r="E219" s="5" t="s">
        <v>1010</v>
      </c>
    </row>
    <row r="220" spans="1:5" x14ac:dyDescent="0.3">
      <c r="A220" s="4" t="s">
        <v>1239</v>
      </c>
      <c r="B220" s="2">
        <v>45</v>
      </c>
      <c r="C220" s="2" t="str" cm="1">
        <f t="array" ref="C220">_xlfn.IFS(B220&lt;=30,"[18-30]",B220&lt;=43,"[31-43]",B220&lt;=56,"[44-56]",B220&gt;=57,"[57 Above]")</f>
        <v>[44-56]</v>
      </c>
      <c r="D220" s="2" t="s">
        <v>2022</v>
      </c>
      <c r="E220" s="5" t="s">
        <v>1009</v>
      </c>
    </row>
    <row r="221" spans="1:5" x14ac:dyDescent="0.3">
      <c r="A221" s="4" t="s">
        <v>1240</v>
      </c>
      <c r="B221" s="2">
        <v>31</v>
      </c>
      <c r="C221" s="2" t="str" cm="1">
        <f t="array" ref="C221">_xlfn.IFS(B221&lt;=30,"[18-30]",B221&lt;=43,"[31-43]",B221&lt;=56,"[44-56]",B221&gt;=57,"[57 Above]")</f>
        <v>[31-43]</v>
      </c>
      <c r="D221" s="2" t="s">
        <v>2022</v>
      </c>
      <c r="E221" s="5" t="s">
        <v>1012</v>
      </c>
    </row>
    <row r="222" spans="1:5" x14ac:dyDescent="0.3">
      <c r="A222" s="4" t="s">
        <v>1241</v>
      </c>
      <c r="B222" s="2">
        <v>52</v>
      </c>
      <c r="C222" s="2" t="str" cm="1">
        <f t="array" ref="C222">_xlfn.IFS(B222&lt;=30,"[18-30]",B222&lt;=43,"[31-43]",B222&lt;=56,"[44-56]",B222&gt;=57,"[57 Above]")</f>
        <v>[44-56]</v>
      </c>
      <c r="D222" s="2" t="s">
        <v>2021</v>
      </c>
      <c r="E222" s="5" t="s">
        <v>1010</v>
      </c>
    </row>
    <row r="223" spans="1:5" x14ac:dyDescent="0.3">
      <c r="A223" s="4" t="s">
        <v>1242</v>
      </c>
      <c r="B223" s="2">
        <v>64</v>
      </c>
      <c r="C223" s="2" t="str" cm="1">
        <f t="array" ref="C223">_xlfn.IFS(B223&lt;=30,"[18-30]",B223&lt;=43,"[31-43]",B223&lt;=56,"[44-56]",B223&gt;=57,"[57 Above]")</f>
        <v>[57 Above]</v>
      </c>
      <c r="D223" s="2" t="s">
        <v>2021</v>
      </c>
      <c r="E223" s="5" t="s">
        <v>1007</v>
      </c>
    </row>
    <row r="224" spans="1:5" x14ac:dyDescent="0.3">
      <c r="A224" s="4" t="s">
        <v>1243</v>
      </c>
      <c r="B224" s="2">
        <v>62</v>
      </c>
      <c r="C224" s="2" t="str" cm="1">
        <f t="array" ref="C224">_xlfn.IFS(B224&lt;=30,"[18-30]",B224&lt;=43,"[31-43]",B224&lt;=56,"[44-56]",B224&gt;=57,"[57 Above]")</f>
        <v>[57 Above]</v>
      </c>
      <c r="D224" s="2" t="s">
        <v>2022</v>
      </c>
      <c r="E224" s="5" t="s">
        <v>1012</v>
      </c>
    </row>
    <row r="225" spans="1:5" x14ac:dyDescent="0.3">
      <c r="A225" s="4" t="s">
        <v>1244</v>
      </c>
      <c r="B225" s="2">
        <v>30</v>
      </c>
      <c r="C225" s="2" t="str" cm="1">
        <f t="array" ref="C225">_xlfn.IFS(B225&lt;=30,"[18-30]",B225&lt;=43,"[31-43]",B225&lt;=56,"[44-56]",B225&gt;=57,"[57 Above]")</f>
        <v>[18-30]</v>
      </c>
      <c r="D225" s="2" t="s">
        <v>2022</v>
      </c>
      <c r="E225" s="5" t="s">
        <v>1008</v>
      </c>
    </row>
    <row r="226" spans="1:5" x14ac:dyDescent="0.3">
      <c r="A226" s="4" t="s">
        <v>1245</v>
      </c>
      <c r="B226" s="2">
        <v>63</v>
      </c>
      <c r="C226" s="2" t="str" cm="1">
        <f t="array" ref="C226">_xlfn.IFS(B226&lt;=30,"[18-30]",B226&lt;=43,"[31-43]",B226&lt;=56,"[44-56]",B226&gt;=57,"[57 Above]")</f>
        <v>[57 Above]</v>
      </c>
      <c r="D226" s="2" t="s">
        <v>2022</v>
      </c>
      <c r="E226" s="5" t="s">
        <v>1007</v>
      </c>
    </row>
    <row r="227" spans="1:5" x14ac:dyDescent="0.3">
      <c r="A227" s="4" t="s">
        <v>1246</v>
      </c>
      <c r="B227" s="2">
        <v>37</v>
      </c>
      <c r="C227" s="2" t="str" cm="1">
        <f t="array" ref="C227">_xlfn.IFS(B227&lt;=30,"[18-30]",B227&lt;=43,"[31-43]",B227&lt;=56,"[44-56]",B227&gt;=57,"[57 Above]")</f>
        <v>[31-43]</v>
      </c>
      <c r="D227" s="2" t="s">
        <v>2022</v>
      </c>
      <c r="E227" s="5" t="s">
        <v>1011</v>
      </c>
    </row>
    <row r="228" spans="1:5" x14ac:dyDescent="0.3">
      <c r="A228" s="4" t="s">
        <v>1247</v>
      </c>
      <c r="B228" s="2">
        <v>43</v>
      </c>
      <c r="C228" s="2" t="str" cm="1">
        <f t="array" ref="C228">_xlfn.IFS(B228&lt;=30,"[18-30]",B228&lt;=43,"[31-43]",B228&lt;=56,"[44-56]",B228&gt;=57,"[57 Above]")</f>
        <v>[31-43]</v>
      </c>
      <c r="D228" s="2" t="s">
        <v>2022</v>
      </c>
      <c r="E228" s="5" t="s">
        <v>1008</v>
      </c>
    </row>
    <row r="229" spans="1:5" x14ac:dyDescent="0.3">
      <c r="A229" s="4" t="s">
        <v>1248</v>
      </c>
      <c r="B229" s="2">
        <v>60</v>
      </c>
      <c r="C229" s="2" t="str" cm="1">
        <f t="array" ref="C229">_xlfn.IFS(B229&lt;=30,"[18-30]",B229&lt;=43,"[31-43]",B229&lt;=56,"[44-56]",B229&gt;=57,"[57 Above]")</f>
        <v>[57 Above]</v>
      </c>
      <c r="D229" s="2" t="s">
        <v>2022</v>
      </c>
      <c r="E229" s="5" t="s">
        <v>1010</v>
      </c>
    </row>
    <row r="230" spans="1:5" x14ac:dyDescent="0.3">
      <c r="A230" s="4" t="s">
        <v>1249</v>
      </c>
      <c r="B230" s="2">
        <v>59</v>
      </c>
      <c r="C230" s="2" t="str" cm="1">
        <f t="array" ref="C230">_xlfn.IFS(B230&lt;=30,"[18-30]",B230&lt;=43,"[31-43]",B230&lt;=56,"[44-56]",B230&gt;=57,"[57 Above]")</f>
        <v>[57 Above]</v>
      </c>
      <c r="D230" s="2" t="s">
        <v>2022</v>
      </c>
      <c r="E230" s="5" t="s">
        <v>1012</v>
      </c>
    </row>
    <row r="231" spans="1:5" x14ac:dyDescent="0.3">
      <c r="A231" s="4" t="s">
        <v>1250</v>
      </c>
      <c r="B231" s="2">
        <v>41</v>
      </c>
      <c r="C231" s="2" t="str" cm="1">
        <f t="array" ref="C231">_xlfn.IFS(B231&lt;=30,"[18-30]",B231&lt;=43,"[31-43]",B231&lt;=56,"[44-56]",B231&gt;=57,"[57 Above]")</f>
        <v>[31-43]</v>
      </c>
      <c r="D231" s="2" t="s">
        <v>2021</v>
      </c>
      <c r="E231" s="5" t="s">
        <v>1010</v>
      </c>
    </row>
    <row r="232" spans="1:5" x14ac:dyDescent="0.3">
      <c r="A232" s="4" t="s">
        <v>1251</v>
      </c>
      <c r="B232" s="2">
        <v>46</v>
      </c>
      <c r="C232" s="2" t="str" cm="1">
        <f t="array" ref="C232">_xlfn.IFS(B232&lt;=30,"[18-30]",B232&lt;=43,"[31-43]",B232&lt;=56,"[44-56]",B232&gt;=57,"[57 Above]")</f>
        <v>[44-56]</v>
      </c>
      <c r="D232" s="2" t="s">
        <v>2022</v>
      </c>
      <c r="E232" s="5" t="s">
        <v>1010</v>
      </c>
    </row>
    <row r="233" spans="1:5" x14ac:dyDescent="0.3">
      <c r="A233" s="4" t="s">
        <v>1252</v>
      </c>
      <c r="B233" s="2">
        <v>51</v>
      </c>
      <c r="C233" s="2" t="str" cm="1">
        <f t="array" ref="C233">_xlfn.IFS(B233&lt;=30,"[18-30]",B233&lt;=43,"[31-43]",B233&lt;=56,"[44-56]",B233&gt;=57,"[57 Above]")</f>
        <v>[44-56]</v>
      </c>
      <c r="D233" s="2" t="s">
        <v>2022</v>
      </c>
      <c r="E233" s="5" t="s">
        <v>1012</v>
      </c>
    </row>
    <row r="234" spans="1:5" x14ac:dyDescent="0.3">
      <c r="A234" s="4" t="s">
        <v>1253</v>
      </c>
      <c r="B234" s="2">
        <v>46</v>
      </c>
      <c r="C234" s="2" t="str" cm="1">
        <f t="array" ref="C234">_xlfn.IFS(B234&lt;=30,"[18-30]",B234&lt;=43,"[31-43]",B234&lt;=56,"[44-56]",B234&gt;=57,"[57 Above]")</f>
        <v>[44-56]</v>
      </c>
      <c r="D234" s="2" t="s">
        <v>2021</v>
      </c>
      <c r="E234" s="5" t="s">
        <v>1008</v>
      </c>
    </row>
    <row r="235" spans="1:5" x14ac:dyDescent="0.3">
      <c r="A235" s="4" t="s">
        <v>1254</v>
      </c>
      <c r="B235" s="2">
        <v>25</v>
      </c>
      <c r="C235" s="2" t="str" cm="1">
        <f t="array" ref="C235">_xlfn.IFS(B235&lt;=30,"[18-30]",B235&lt;=43,"[31-43]",B235&lt;=56,"[44-56]",B235&gt;=57,"[57 Above]")</f>
        <v>[18-30]</v>
      </c>
      <c r="D235" s="2" t="s">
        <v>2021</v>
      </c>
      <c r="E235" s="5" t="s">
        <v>1009</v>
      </c>
    </row>
    <row r="236" spans="1:5" x14ac:dyDescent="0.3">
      <c r="A236" s="4" t="s">
        <v>1255</v>
      </c>
      <c r="B236" s="2">
        <v>33</v>
      </c>
      <c r="C236" s="2" t="str" cm="1">
        <f t="array" ref="C236">_xlfn.IFS(B236&lt;=30,"[18-30]",B236&lt;=43,"[31-43]",B236&lt;=56,"[44-56]",B236&gt;=57,"[57 Above]")</f>
        <v>[31-43]</v>
      </c>
      <c r="D236" s="2" t="s">
        <v>2022</v>
      </c>
      <c r="E236" s="5" t="s">
        <v>1009</v>
      </c>
    </row>
    <row r="237" spans="1:5" x14ac:dyDescent="0.3">
      <c r="A237" s="4" t="s">
        <v>1256</v>
      </c>
      <c r="B237" s="2">
        <v>32</v>
      </c>
      <c r="C237" s="2" t="str" cm="1">
        <f t="array" ref="C237">_xlfn.IFS(B237&lt;=30,"[18-30]",B237&lt;=43,"[31-43]",B237&lt;=56,"[44-56]",B237&gt;=57,"[57 Above]")</f>
        <v>[31-43]</v>
      </c>
      <c r="D237" s="2" t="s">
        <v>2022</v>
      </c>
      <c r="E237" s="5" t="s">
        <v>1009</v>
      </c>
    </row>
    <row r="238" spans="1:5" x14ac:dyDescent="0.3">
      <c r="A238" s="4" t="s">
        <v>1257</v>
      </c>
      <c r="B238" s="2">
        <v>22</v>
      </c>
      <c r="C238" s="2" t="str" cm="1">
        <f t="array" ref="C238">_xlfn.IFS(B238&lt;=30,"[18-30]",B238&lt;=43,"[31-43]",B238&lt;=56,"[44-56]",B238&gt;=57,"[57 Above]")</f>
        <v>[18-30]</v>
      </c>
      <c r="D238" s="2" t="s">
        <v>2022</v>
      </c>
      <c r="E238" s="5" t="s">
        <v>1012</v>
      </c>
    </row>
    <row r="239" spans="1:5" x14ac:dyDescent="0.3">
      <c r="A239" s="4" t="s">
        <v>1258</v>
      </c>
      <c r="B239" s="2">
        <v>39</v>
      </c>
      <c r="C239" s="2" t="str" cm="1">
        <f t="array" ref="C239">_xlfn.IFS(B239&lt;=30,"[18-30]",B239&lt;=43,"[31-43]",B239&lt;=56,"[44-56]",B239&gt;=57,"[57 Above]")</f>
        <v>[31-43]</v>
      </c>
      <c r="D239" s="2" t="s">
        <v>2022</v>
      </c>
      <c r="E239" s="5" t="s">
        <v>1007</v>
      </c>
    </row>
    <row r="240" spans="1:5" x14ac:dyDescent="0.3">
      <c r="A240" s="4" t="s">
        <v>1259</v>
      </c>
      <c r="B240" s="2">
        <v>19</v>
      </c>
      <c r="C240" s="2" t="str" cm="1">
        <f t="array" ref="C240">_xlfn.IFS(B240&lt;=30,"[18-30]",B240&lt;=43,"[31-43]",B240&lt;=56,"[44-56]",B240&gt;=57,"[57 Above]")</f>
        <v>[18-30]</v>
      </c>
      <c r="D240" s="2" t="s">
        <v>2021</v>
      </c>
      <c r="E240" s="5" t="s">
        <v>1007</v>
      </c>
    </row>
    <row r="241" spans="1:5" x14ac:dyDescent="0.3">
      <c r="A241" s="4" t="s">
        <v>1260</v>
      </c>
      <c r="B241" s="2">
        <v>55</v>
      </c>
      <c r="C241" s="2" t="str" cm="1">
        <f t="array" ref="C241">_xlfn.IFS(B241&lt;=30,"[18-30]",B241&lt;=43,"[31-43]",B241&lt;=56,"[44-56]",B241&gt;=57,"[57 Above]")</f>
        <v>[44-56]</v>
      </c>
      <c r="D241" s="2" t="s">
        <v>2022</v>
      </c>
      <c r="E241" s="5" t="s">
        <v>1012</v>
      </c>
    </row>
    <row r="242" spans="1:5" x14ac:dyDescent="0.3">
      <c r="A242" s="4" t="s">
        <v>1261</v>
      </c>
      <c r="B242" s="2">
        <v>53</v>
      </c>
      <c r="C242" s="2" t="str" cm="1">
        <f t="array" ref="C242">_xlfn.IFS(B242&lt;=30,"[18-30]",B242&lt;=43,"[31-43]",B242&lt;=56,"[44-56]",B242&gt;=57,"[57 Above]")</f>
        <v>[44-56]</v>
      </c>
      <c r="D242" s="2" t="s">
        <v>2022</v>
      </c>
      <c r="E242" s="5" t="s">
        <v>1011</v>
      </c>
    </row>
    <row r="243" spans="1:5" x14ac:dyDescent="0.3">
      <c r="A243" s="4" t="s">
        <v>1262</v>
      </c>
      <c r="B243" s="2">
        <v>32</v>
      </c>
      <c r="C243" s="2" t="str" cm="1">
        <f t="array" ref="C243">_xlfn.IFS(B243&lt;=30,"[18-30]",B243&lt;=43,"[31-43]",B243&lt;=56,"[44-56]",B243&gt;=57,"[57 Above]")</f>
        <v>[31-43]</v>
      </c>
      <c r="D243" s="2" t="s">
        <v>2021</v>
      </c>
      <c r="E243" s="5" t="s">
        <v>1008</v>
      </c>
    </row>
    <row r="244" spans="1:5" x14ac:dyDescent="0.3">
      <c r="A244" s="4" t="s">
        <v>1263</v>
      </c>
      <c r="B244" s="2">
        <v>55</v>
      </c>
      <c r="C244" s="2" t="str" cm="1">
        <f t="array" ref="C244">_xlfn.IFS(B244&lt;=30,"[18-30]",B244&lt;=43,"[31-43]",B244&lt;=56,"[44-56]",B244&gt;=57,"[57 Above]")</f>
        <v>[44-56]</v>
      </c>
      <c r="D244" s="2" t="s">
        <v>2021</v>
      </c>
      <c r="E244" s="5" t="s">
        <v>1011</v>
      </c>
    </row>
    <row r="245" spans="1:5" x14ac:dyDescent="0.3">
      <c r="A245" s="4" t="s">
        <v>1264</v>
      </c>
      <c r="B245" s="2">
        <v>32</v>
      </c>
      <c r="C245" s="2" t="str" cm="1">
        <f t="array" ref="C245">_xlfn.IFS(B245&lt;=30,"[18-30]",B245&lt;=43,"[31-43]",B245&lt;=56,"[44-56]",B245&gt;=57,"[57 Above]")</f>
        <v>[31-43]</v>
      </c>
      <c r="D245" s="2" t="s">
        <v>2022</v>
      </c>
      <c r="E245" s="5" t="s">
        <v>1012</v>
      </c>
    </row>
    <row r="246" spans="1:5" x14ac:dyDescent="0.3">
      <c r="A246" s="4" t="s">
        <v>1265</v>
      </c>
      <c r="B246" s="2">
        <v>18</v>
      </c>
      <c r="C246" s="2" t="str" cm="1">
        <f t="array" ref="C246">_xlfn.IFS(B246&lt;=30,"[18-30]",B246&lt;=43,"[31-43]",B246&lt;=56,"[44-56]",B246&gt;=57,"[57 Above]")</f>
        <v>[18-30]</v>
      </c>
      <c r="D246" s="2" t="s">
        <v>2022</v>
      </c>
      <c r="E246" s="5" t="s">
        <v>1012</v>
      </c>
    </row>
    <row r="247" spans="1:5" x14ac:dyDescent="0.3">
      <c r="A247" s="4" t="s">
        <v>1266</v>
      </c>
      <c r="B247" s="2">
        <v>22</v>
      </c>
      <c r="C247" s="2" t="str" cm="1">
        <f t="array" ref="C247">_xlfn.IFS(B247&lt;=30,"[18-30]",B247&lt;=43,"[31-43]",B247&lt;=56,"[44-56]",B247&gt;=57,"[57 Above]")</f>
        <v>[18-30]</v>
      </c>
      <c r="D247" s="2" t="s">
        <v>2021</v>
      </c>
      <c r="E247" s="5" t="s">
        <v>1007</v>
      </c>
    </row>
    <row r="248" spans="1:5" x14ac:dyDescent="0.3">
      <c r="A248" s="4" t="s">
        <v>1267</v>
      </c>
      <c r="B248" s="2">
        <v>63</v>
      </c>
      <c r="C248" s="2" t="str" cm="1">
        <f t="array" ref="C248">_xlfn.IFS(B248&lt;=30,"[18-30]",B248&lt;=43,"[31-43]",B248&lt;=56,"[44-56]",B248&gt;=57,"[57 Above]")</f>
        <v>[57 Above]</v>
      </c>
      <c r="D248" s="2" t="s">
        <v>2022</v>
      </c>
      <c r="E248" s="5" t="s">
        <v>1008</v>
      </c>
    </row>
    <row r="249" spans="1:5" x14ac:dyDescent="0.3">
      <c r="A249" s="4" t="s">
        <v>1268</v>
      </c>
      <c r="B249" s="2">
        <v>58</v>
      </c>
      <c r="C249" s="2" t="str" cm="1">
        <f t="array" ref="C249">_xlfn.IFS(B249&lt;=30,"[18-30]",B249&lt;=43,"[31-43]",B249&lt;=56,"[44-56]",B249&gt;=57,"[57 Above]")</f>
        <v>[57 Above]</v>
      </c>
      <c r="D249" s="2" t="s">
        <v>2021</v>
      </c>
      <c r="E249" s="5" t="s">
        <v>1010</v>
      </c>
    </row>
    <row r="250" spans="1:5" x14ac:dyDescent="0.3">
      <c r="A250" s="4" t="s">
        <v>1269</v>
      </c>
      <c r="B250" s="2">
        <v>21</v>
      </c>
      <c r="C250" s="2" t="str" cm="1">
        <f t="array" ref="C250">_xlfn.IFS(B250&lt;=30,"[18-30]",B250&lt;=43,"[31-43]",B250&lt;=56,"[44-56]",B250&gt;=57,"[57 Above]")</f>
        <v>[18-30]</v>
      </c>
      <c r="D250" s="2" t="s">
        <v>2021</v>
      </c>
      <c r="E250" s="5" t="s">
        <v>1008</v>
      </c>
    </row>
    <row r="251" spans="1:5" x14ac:dyDescent="0.3">
      <c r="A251" s="4" t="s">
        <v>1270</v>
      </c>
      <c r="B251" s="2">
        <v>32</v>
      </c>
      <c r="C251" s="2" t="str" cm="1">
        <f t="array" ref="C251">_xlfn.IFS(B251&lt;=30,"[18-30]",B251&lt;=43,"[31-43]",B251&lt;=56,"[44-56]",B251&gt;=57,"[57 Above]")</f>
        <v>[31-43]</v>
      </c>
      <c r="D251" s="2" t="s">
        <v>2022</v>
      </c>
      <c r="E251" s="5" t="s">
        <v>1007</v>
      </c>
    </row>
    <row r="252" spans="1:5" x14ac:dyDescent="0.3">
      <c r="A252" s="4" t="s">
        <v>1271</v>
      </c>
      <c r="B252" s="2">
        <v>22</v>
      </c>
      <c r="C252" s="2" t="str" cm="1">
        <f t="array" ref="C252">_xlfn.IFS(B252&lt;=30,"[18-30]",B252&lt;=43,"[31-43]",B252&lt;=56,"[44-56]",B252&gt;=57,"[57 Above]")</f>
        <v>[18-30]</v>
      </c>
      <c r="D252" s="2" t="s">
        <v>2021</v>
      </c>
      <c r="E252" s="5" t="s">
        <v>1010</v>
      </c>
    </row>
    <row r="253" spans="1:5" x14ac:dyDescent="0.3">
      <c r="A253" s="4" t="s">
        <v>1272</v>
      </c>
      <c r="B253" s="2">
        <v>20</v>
      </c>
      <c r="C253" s="2" t="str" cm="1">
        <f t="array" ref="C253">_xlfn.IFS(B253&lt;=30,"[18-30]",B253&lt;=43,"[31-43]",B253&lt;=56,"[44-56]",B253&gt;=57,"[57 Above]")</f>
        <v>[18-30]</v>
      </c>
      <c r="D253" s="2" t="s">
        <v>2021</v>
      </c>
      <c r="E253" s="5" t="s">
        <v>1010</v>
      </c>
    </row>
    <row r="254" spans="1:5" x14ac:dyDescent="0.3">
      <c r="A254" s="4" t="s">
        <v>1273</v>
      </c>
      <c r="B254" s="2">
        <v>39</v>
      </c>
      <c r="C254" s="2" t="str" cm="1">
        <f t="array" ref="C254">_xlfn.IFS(B254&lt;=30,"[18-30]",B254&lt;=43,"[31-43]",B254&lt;=56,"[44-56]",B254&gt;=57,"[57 Above]")</f>
        <v>[31-43]</v>
      </c>
      <c r="D254" s="2" t="s">
        <v>2021</v>
      </c>
      <c r="E254" s="5" t="s">
        <v>1008</v>
      </c>
    </row>
    <row r="255" spans="1:5" x14ac:dyDescent="0.3">
      <c r="A255" s="4" t="s">
        <v>1274</v>
      </c>
      <c r="B255" s="2">
        <v>22</v>
      </c>
      <c r="C255" s="2" t="str" cm="1">
        <f t="array" ref="C255">_xlfn.IFS(B255&lt;=30,"[18-30]",B255&lt;=43,"[31-43]",B255&lt;=56,"[44-56]",B255&gt;=57,"[57 Above]")</f>
        <v>[18-30]</v>
      </c>
      <c r="D255" s="2" t="s">
        <v>2022</v>
      </c>
      <c r="E255" s="5" t="s">
        <v>1012</v>
      </c>
    </row>
    <row r="256" spans="1:5" x14ac:dyDescent="0.3">
      <c r="A256" s="4" t="s">
        <v>1275</v>
      </c>
      <c r="B256" s="2">
        <v>50</v>
      </c>
      <c r="C256" s="2" t="str" cm="1">
        <f t="array" ref="C256">_xlfn.IFS(B256&lt;=30,"[18-30]",B256&lt;=43,"[31-43]",B256&lt;=56,"[44-56]",B256&gt;=57,"[57 Above]")</f>
        <v>[44-56]</v>
      </c>
      <c r="D256" s="2" t="s">
        <v>2022</v>
      </c>
      <c r="E256" s="5" t="s">
        <v>1009</v>
      </c>
    </row>
    <row r="257" spans="1:5" x14ac:dyDescent="0.3">
      <c r="A257" s="4" t="s">
        <v>1276</v>
      </c>
      <c r="B257" s="2">
        <v>33</v>
      </c>
      <c r="C257" s="2" t="str" cm="1">
        <f t="array" ref="C257">_xlfn.IFS(B257&lt;=30,"[18-30]",B257&lt;=43,"[31-43]",B257&lt;=56,"[44-56]",B257&gt;=57,"[57 Above]")</f>
        <v>[31-43]</v>
      </c>
      <c r="D257" s="2" t="s">
        <v>2021</v>
      </c>
      <c r="E257" s="5" t="s">
        <v>1007</v>
      </c>
    </row>
    <row r="258" spans="1:5" x14ac:dyDescent="0.3">
      <c r="A258" s="4" t="s">
        <v>1277</v>
      </c>
      <c r="B258" s="2">
        <v>35</v>
      </c>
      <c r="C258" s="2" t="str" cm="1">
        <f t="array" ref="C258">_xlfn.IFS(B258&lt;=30,"[18-30]",B258&lt;=43,"[31-43]",B258&lt;=56,"[44-56]",B258&gt;=57,"[57 Above]")</f>
        <v>[31-43]</v>
      </c>
      <c r="D258" s="2" t="s">
        <v>2022</v>
      </c>
      <c r="E258" s="5" t="s">
        <v>1007</v>
      </c>
    </row>
    <row r="259" spans="1:5" x14ac:dyDescent="0.3">
      <c r="A259" s="4" t="s">
        <v>1278</v>
      </c>
      <c r="B259" s="2">
        <v>60</v>
      </c>
      <c r="C259" s="2" t="str" cm="1">
        <f t="array" ref="C259">_xlfn.IFS(B259&lt;=30,"[18-30]",B259&lt;=43,"[31-43]",B259&lt;=56,"[44-56]",B259&gt;=57,"[57 Above]")</f>
        <v>[57 Above]</v>
      </c>
      <c r="D259" s="2" t="s">
        <v>2021</v>
      </c>
      <c r="E259" s="5" t="s">
        <v>1009</v>
      </c>
    </row>
    <row r="260" spans="1:5" x14ac:dyDescent="0.3">
      <c r="A260" s="4" t="s">
        <v>1279</v>
      </c>
      <c r="B260" s="2">
        <v>49</v>
      </c>
      <c r="C260" s="2" t="str" cm="1">
        <f t="array" ref="C260">_xlfn.IFS(B260&lt;=30,"[18-30]",B260&lt;=43,"[31-43]",B260&lt;=56,"[44-56]",B260&gt;=57,"[57 Above]")</f>
        <v>[44-56]</v>
      </c>
      <c r="D260" s="2" t="s">
        <v>2021</v>
      </c>
      <c r="E260" s="5" t="s">
        <v>1011</v>
      </c>
    </row>
    <row r="261" spans="1:5" x14ac:dyDescent="0.3">
      <c r="A261" s="4" t="s">
        <v>1280</v>
      </c>
      <c r="B261" s="2">
        <v>31</v>
      </c>
      <c r="C261" s="2" t="str" cm="1">
        <f t="array" ref="C261">_xlfn.IFS(B261&lt;=30,"[18-30]",B261&lt;=43,"[31-43]",B261&lt;=56,"[44-56]",B261&gt;=57,"[57 Above]")</f>
        <v>[31-43]</v>
      </c>
      <c r="D261" s="2" t="s">
        <v>2022</v>
      </c>
      <c r="E261" s="5" t="s">
        <v>1011</v>
      </c>
    </row>
    <row r="262" spans="1:5" x14ac:dyDescent="0.3">
      <c r="A262" s="4" t="s">
        <v>1281</v>
      </c>
      <c r="B262" s="2">
        <v>52</v>
      </c>
      <c r="C262" s="2" t="str" cm="1">
        <f t="array" ref="C262">_xlfn.IFS(B262&lt;=30,"[18-30]",B262&lt;=43,"[31-43]",B262&lt;=56,"[44-56]",B262&gt;=57,"[57 Above]")</f>
        <v>[44-56]</v>
      </c>
      <c r="D262" s="2" t="s">
        <v>2022</v>
      </c>
      <c r="E262" s="5" t="s">
        <v>1007</v>
      </c>
    </row>
    <row r="263" spans="1:5" x14ac:dyDescent="0.3">
      <c r="A263" s="4" t="s">
        <v>1282</v>
      </c>
      <c r="B263" s="2">
        <v>26</v>
      </c>
      <c r="C263" s="2" t="str" cm="1">
        <f t="array" ref="C263">_xlfn.IFS(B263&lt;=30,"[18-30]",B263&lt;=43,"[31-43]",B263&lt;=56,"[44-56]",B263&gt;=57,"[57 Above]")</f>
        <v>[18-30]</v>
      </c>
      <c r="D263" s="2" t="s">
        <v>2022</v>
      </c>
      <c r="E263" s="5" t="s">
        <v>1009</v>
      </c>
    </row>
    <row r="264" spans="1:5" x14ac:dyDescent="0.3">
      <c r="A264" s="4" t="s">
        <v>1283</v>
      </c>
      <c r="B264" s="2">
        <v>64</v>
      </c>
      <c r="C264" s="2" t="str" cm="1">
        <f t="array" ref="C264">_xlfn.IFS(B264&lt;=30,"[18-30]",B264&lt;=43,"[31-43]",B264&lt;=56,"[44-56]",B264&gt;=57,"[57 Above]")</f>
        <v>[57 Above]</v>
      </c>
      <c r="D264" s="2" t="s">
        <v>2021</v>
      </c>
      <c r="E264" s="5" t="s">
        <v>1009</v>
      </c>
    </row>
    <row r="265" spans="1:5" x14ac:dyDescent="0.3">
      <c r="A265" s="4" t="s">
        <v>1284</v>
      </c>
      <c r="B265" s="2">
        <v>54</v>
      </c>
      <c r="C265" s="2" t="str" cm="1">
        <f t="array" ref="C265">_xlfn.IFS(B265&lt;=30,"[18-30]",B265&lt;=43,"[31-43]",B265&lt;=56,"[44-56]",B265&gt;=57,"[57 Above]")</f>
        <v>[44-56]</v>
      </c>
      <c r="D265" s="2" t="s">
        <v>2021</v>
      </c>
      <c r="E265" s="5" t="s">
        <v>1010</v>
      </c>
    </row>
    <row r="266" spans="1:5" x14ac:dyDescent="0.3">
      <c r="A266" s="4" t="s">
        <v>1285</v>
      </c>
      <c r="B266" s="2">
        <v>54</v>
      </c>
      <c r="C266" s="2" t="str" cm="1">
        <f t="array" ref="C266">_xlfn.IFS(B266&lt;=30,"[18-30]",B266&lt;=43,"[31-43]",B266&lt;=56,"[44-56]",B266&gt;=57,"[57 Above]")</f>
        <v>[44-56]</v>
      </c>
      <c r="D266" s="2" t="s">
        <v>2021</v>
      </c>
      <c r="E266" s="5" t="s">
        <v>1012</v>
      </c>
    </row>
    <row r="267" spans="1:5" x14ac:dyDescent="0.3">
      <c r="A267" s="4" t="s">
        <v>1286</v>
      </c>
      <c r="B267" s="2">
        <v>48</v>
      </c>
      <c r="C267" s="2" t="str" cm="1">
        <f t="array" ref="C267">_xlfn.IFS(B267&lt;=30,"[18-30]",B267&lt;=43,"[31-43]",B267&lt;=56,"[44-56]",B267&gt;=57,"[57 Above]")</f>
        <v>[44-56]</v>
      </c>
      <c r="D267" s="2" t="s">
        <v>2022</v>
      </c>
      <c r="E267" s="5" t="s">
        <v>1011</v>
      </c>
    </row>
    <row r="268" spans="1:5" x14ac:dyDescent="0.3">
      <c r="A268" s="4" t="s">
        <v>1287</v>
      </c>
      <c r="B268" s="2">
        <v>33</v>
      </c>
      <c r="C268" s="2" t="str" cm="1">
        <f t="array" ref="C268">_xlfn.IFS(B268&lt;=30,"[18-30]",B268&lt;=43,"[31-43]",B268&lt;=56,"[44-56]",B268&gt;=57,"[57 Above]")</f>
        <v>[31-43]</v>
      </c>
      <c r="D268" s="2" t="s">
        <v>2022</v>
      </c>
      <c r="E268" s="5" t="s">
        <v>1011</v>
      </c>
    </row>
    <row r="269" spans="1:5" x14ac:dyDescent="0.3">
      <c r="A269" s="4" t="s">
        <v>1288</v>
      </c>
      <c r="B269" s="2">
        <v>48</v>
      </c>
      <c r="C269" s="2" t="str" cm="1">
        <f t="array" ref="C269">_xlfn.IFS(B269&lt;=30,"[18-30]",B269&lt;=43,"[31-43]",B269&lt;=56,"[44-56]",B269&gt;=57,"[57 Above]")</f>
        <v>[44-56]</v>
      </c>
      <c r="D269" s="2" t="s">
        <v>2021</v>
      </c>
      <c r="E269" s="5" t="s">
        <v>1010</v>
      </c>
    </row>
    <row r="270" spans="1:5" x14ac:dyDescent="0.3">
      <c r="A270" s="4" t="s">
        <v>1289</v>
      </c>
      <c r="B270" s="2">
        <v>44</v>
      </c>
      <c r="C270" s="2" t="str" cm="1">
        <f t="array" ref="C270">_xlfn.IFS(B270&lt;=30,"[18-30]",B270&lt;=43,"[31-43]",B270&lt;=56,"[44-56]",B270&gt;=57,"[57 Above]")</f>
        <v>[44-56]</v>
      </c>
      <c r="D270" s="2" t="s">
        <v>2022</v>
      </c>
      <c r="E270" s="5" t="s">
        <v>1008</v>
      </c>
    </row>
    <row r="271" spans="1:5" x14ac:dyDescent="0.3">
      <c r="A271" s="4" t="s">
        <v>1290</v>
      </c>
      <c r="B271" s="2">
        <v>30</v>
      </c>
      <c r="C271" s="2" t="str" cm="1">
        <f t="array" ref="C271">_xlfn.IFS(B271&lt;=30,"[18-30]",B271&lt;=43,"[31-43]",B271&lt;=56,"[44-56]",B271&gt;=57,"[57 Above]")</f>
        <v>[18-30]</v>
      </c>
      <c r="D271" s="2" t="s">
        <v>2022</v>
      </c>
      <c r="E271" s="5" t="s">
        <v>1011</v>
      </c>
    </row>
    <row r="272" spans="1:5" x14ac:dyDescent="0.3">
      <c r="A272" s="4" t="s">
        <v>1291</v>
      </c>
      <c r="B272" s="2">
        <v>24</v>
      </c>
      <c r="C272" s="2" t="str" cm="1">
        <f t="array" ref="C272">_xlfn.IFS(B272&lt;=30,"[18-30]",B272&lt;=43,"[31-43]",B272&lt;=56,"[44-56]",B272&gt;=57,"[57 Above]")</f>
        <v>[18-30]</v>
      </c>
      <c r="D272" s="2" t="s">
        <v>2022</v>
      </c>
      <c r="E272" s="5" t="s">
        <v>1010</v>
      </c>
    </row>
    <row r="273" spans="1:5" x14ac:dyDescent="0.3">
      <c r="A273" s="4" t="s">
        <v>1292</v>
      </c>
      <c r="B273" s="2">
        <v>24</v>
      </c>
      <c r="C273" s="2" t="str" cm="1">
        <f t="array" ref="C273">_xlfn.IFS(B273&lt;=30,"[18-30]",B273&lt;=43,"[31-43]",B273&lt;=56,"[44-56]",B273&gt;=57,"[57 Above]")</f>
        <v>[18-30]</v>
      </c>
      <c r="D273" s="2" t="s">
        <v>2022</v>
      </c>
      <c r="E273" s="5" t="s">
        <v>1009</v>
      </c>
    </row>
    <row r="274" spans="1:5" x14ac:dyDescent="0.3">
      <c r="A274" s="4" t="s">
        <v>1293</v>
      </c>
      <c r="B274" s="2">
        <v>60</v>
      </c>
      <c r="C274" s="2" t="str" cm="1">
        <f t="array" ref="C274">_xlfn.IFS(B274&lt;=30,"[18-30]",B274&lt;=43,"[31-43]",B274&lt;=56,"[44-56]",B274&gt;=57,"[57 Above]")</f>
        <v>[57 Above]</v>
      </c>
      <c r="D274" s="2" t="s">
        <v>2021</v>
      </c>
      <c r="E274" s="5" t="s">
        <v>1008</v>
      </c>
    </row>
    <row r="275" spans="1:5" x14ac:dyDescent="0.3">
      <c r="A275" s="4" t="s">
        <v>1294</v>
      </c>
      <c r="B275" s="2">
        <v>45</v>
      </c>
      <c r="C275" s="2" t="str" cm="1">
        <f t="array" ref="C275">_xlfn.IFS(B275&lt;=30,"[18-30]",B275&lt;=43,"[31-43]",B275&lt;=56,"[44-56]",B275&gt;=57,"[57 Above]")</f>
        <v>[44-56]</v>
      </c>
      <c r="D275" s="2" t="s">
        <v>2022</v>
      </c>
      <c r="E275" s="5" t="s">
        <v>1007</v>
      </c>
    </row>
    <row r="276" spans="1:5" x14ac:dyDescent="0.3">
      <c r="A276" s="4" t="s">
        <v>1295</v>
      </c>
      <c r="B276" s="2">
        <v>40</v>
      </c>
      <c r="C276" s="2" t="str" cm="1">
        <f t="array" ref="C276">_xlfn.IFS(B276&lt;=30,"[18-30]",B276&lt;=43,"[31-43]",B276&lt;=56,"[44-56]",B276&gt;=57,"[57 Above]")</f>
        <v>[31-43]</v>
      </c>
      <c r="D276" s="2" t="s">
        <v>2021</v>
      </c>
      <c r="E276" s="5" t="s">
        <v>1009</v>
      </c>
    </row>
    <row r="277" spans="1:5" x14ac:dyDescent="0.3">
      <c r="A277" s="4" t="s">
        <v>1296</v>
      </c>
      <c r="B277" s="2">
        <v>45</v>
      </c>
      <c r="C277" s="2" t="str" cm="1">
        <f t="array" ref="C277">_xlfn.IFS(B277&lt;=30,"[18-30]",B277&lt;=43,"[31-43]",B277&lt;=56,"[44-56]",B277&gt;=57,"[57 Above]")</f>
        <v>[44-56]</v>
      </c>
      <c r="D277" s="2" t="s">
        <v>2021</v>
      </c>
      <c r="E277" s="5" t="s">
        <v>1008</v>
      </c>
    </row>
    <row r="278" spans="1:5" x14ac:dyDescent="0.3">
      <c r="A278" s="4" t="s">
        <v>1297</v>
      </c>
      <c r="B278" s="2">
        <v>44</v>
      </c>
      <c r="C278" s="2" t="str" cm="1">
        <f t="array" ref="C278">_xlfn.IFS(B278&lt;=30,"[18-30]",B278&lt;=43,"[31-43]",B278&lt;=56,"[44-56]",B278&gt;=57,"[57 Above]")</f>
        <v>[44-56]</v>
      </c>
      <c r="D278" s="2" t="s">
        <v>2021</v>
      </c>
      <c r="E278" s="5" t="s">
        <v>1012</v>
      </c>
    </row>
    <row r="279" spans="1:5" x14ac:dyDescent="0.3">
      <c r="A279" s="4" t="s">
        <v>1298</v>
      </c>
      <c r="B279" s="2">
        <v>47</v>
      </c>
      <c r="C279" s="2" t="str" cm="1">
        <f t="array" ref="C279">_xlfn.IFS(B279&lt;=30,"[18-30]",B279&lt;=43,"[31-43]",B279&lt;=56,"[44-56]",B279&gt;=57,"[57 Above]")</f>
        <v>[44-56]</v>
      </c>
      <c r="D279" s="2" t="s">
        <v>2022</v>
      </c>
      <c r="E279" s="5" t="s">
        <v>1010</v>
      </c>
    </row>
    <row r="280" spans="1:5" x14ac:dyDescent="0.3">
      <c r="A280" s="4" t="s">
        <v>1299</v>
      </c>
      <c r="B280" s="2">
        <v>64</v>
      </c>
      <c r="C280" s="2" t="str" cm="1">
        <f t="array" ref="C280">_xlfn.IFS(B280&lt;=30,"[18-30]",B280&lt;=43,"[31-43]",B280&lt;=56,"[44-56]",B280&gt;=57,"[57 Above]")</f>
        <v>[57 Above]</v>
      </c>
      <c r="D280" s="2" t="s">
        <v>2022</v>
      </c>
      <c r="E280" s="5" t="s">
        <v>1012</v>
      </c>
    </row>
    <row r="281" spans="1:5" x14ac:dyDescent="0.3">
      <c r="A281" s="4" t="s">
        <v>1300</v>
      </c>
      <c r="B281" s="2">
        <v>21</v>
      </c>
      <c r="C281" s="2" t="str" cm="1">
        <f t="array" ref="C281">_xlfn.IFS(B281&lt;=30,"[18-30]",B281&lt;=43,"[31-43]",B281&lt;=56,"[44-56]",B281&gt;=57,"[57 Above]")</f>
        <v>[18-30]</v>
      </c>
      <c r="D281" s="2" t="s">
        <v>2021</v>
      </c>
      <c r="E281" s="5" t="s">
        <v>1009</v>
      </c>
    </row>
    <row r="282" spans="1:5" x14ac:dyDescent="0.3">
      <c r="A282" s="4" t="s">
        <v>1301</v>
      </c>
      <c r="B282" s="2">
        <v>61</v>
      </c>
      <c r="C282" s="2" t="str" cm="1">
        <f t="array" ref="C282">_xlfn.IFS(B282&lt;=30,"[18-30]",B282&lt;=43,"[31-43]",B282&lt;=56,"[44-56]",B282&gt;=57,"[57 Above]")</f>
        <v>[57 Above]</v>
      </c>
      <c r="D282" s="2" t="s">
        <v>2022</v>
      </c>
      <c r="E282" s="5" t="s">
        <v>1012</v>
      </c>
    </row>
    <row r="283" spans="1:5" x14ac:dyDescent="0.3">
      <c r="A283" s="4" t="s">
        <v>1302</v>
      </c>
      <c r="B283" s="2">
        <v>59</v>
      </c>
      <c r="C283" s="2" t="str" cm="1">
        <f t="array" ref="C283">_xlfn.IFS(B283&lt;=30,"[18-30]",B283&lt;=43,"[31-43]",B283&lt;=56,"[44-56]",B283&gt;=57,"[57 Above]")</f>
        <v>[57 Above]</v>
      </c>
      <c r="D283" s="2" t="s">
        <v>2021</v>
      </c>
      <c r="E283" s="5" t="s">
        <v>1008</v>
      </c>
    </row>
    <row r="284" spans="1:5" x14ac:dyDescent="0.3">
      <c r="A284" s="4" t="s">
        <v>1303</v>
      </c>
      <c r="B284" s="2">
        <v>59</v>
      </c>
      <c r="C284" s="2" t="str" cm="1">
        <f t="array" ref="C284">_xlfn.IFS(B284&lt;=30,"[18-30]",B284&lt;=43,"[31-43]",B284&lt;=56,"[44-56]",B284&gt;=57,"[57 Above]")</f>
        <v>[57 Above]</v>
      </c>
      <c r="D284" s="2" t="s">
        <v>2022</v>
      </c>
      <c r="E284" s="5" t="s">
        <v>1007</v>
      </c>
    </row>
    <row r="285" spans="1:5" x14ac:dyDescent="0.3">
      <c r="A285" s="4" t="s">
        <v>1304</v>
      </c>
      <c r="B285" s="2">
        <v>24</v>
      </c>
      <c r="C285" s="2" t="str" cm="1">
        <f t="array" ref="C285">_xlfn.IFS(B285&lt;=30,"[18-30]",B285&lt;=43,"[31-43]",B285&lt;=56,"[44-56]",B285&gt;=57,"[57 Above]")</f>
        <v>[18-30]</v>
      </c>
      <c r="D285" s="2" t="s">
        <v>2021</v>
      </c>
      <c r="E285" s="5" t="s">
        <v>1012</v>
      </c>
    </row>
    <row r="286" spans="1:5" x14ac:dyDescent="0.3">
      <c r="A286" s="4" t="s">
        <v>1305</v>
      </c>
      <c r="B286" s="2">
        <v>21</v>
      </c>
      <c r="C286" s="2" t="str" cm="1">
        <f t="array" ref="C286">_xlfn.IFS(B286&lt;=30,"[18-30]",B286&lt;=43,"[31-43]",B286&lt;=56,"[44-56]",B286&gt;=57,"[57 Above]")</f>
        <v>[18-30]</v>
      </c>
      <c r="D286" s="2" t="s">
        <v>2022</v>
      </c>
      <c r="E286" s="5" t="s">
        <v>1009</v>
      </c>
    </row>
    <row r="287" spans="1:5" x14ac:dyDescent="0.3">
      <c r="A287" s="4" t="s">
        <v>1306</v>
      </c>
      <c r="B287" s="2">
        <v>43</v>
      </c>
      <c r="C287" s="2" t="str" cm="1">
        <f t="array" ref="C287">_xlfn.IFS(B287&lt;=30,"[18-30]",B287&lt;=43,"[31-43]",B287&lt;=56,"[44-56]",B287&gt;=57,"[57 Above]")</f>
        <v>[31-43]</v>
      </c>
      <c r="D287" s="2" t="s">
        <v>2022</v>
      </c>
      <c r="E287" s="5" t="s">
        <v>1009</v>
      </c>
    </row>
    <row r="288" spans="1:5" x14ac:dyDescent="0.3">
      <c r="A288" s="4" t="s">
        <v>1307</v>
      </c>
      <c r="B288" s="2">
        <v>64</v>
      </c>
      <c r="C288" s="2" t="str" cm="1">
        <f t="array" ref="C288">_xlfn.IFS(B288&lt;=30,"[18-30]",B288&lt;=43,"[31-43]",B288&lt;=56,"[44-56]",B288&gt;=57,"[57 Above]")</f>
        <v>[57 Above]</v>
      </c>
      <c r="D288" s="2" t="s">
        <v>2022</v>
      </c>
      <c r="E288" s="5" t="s">
        <v>1011</v>
      </c>
    </row>
    <row r="289" spans="1:5" x14ac:dyDescent="0.3">
      <c r="A289" s="4" t="s">
        <v>1308</v>
      </c>
      <c r="B289" s="2">
        <v>39</v>
      </c>
      <c r="C289" s="2" t="str" cm="1">
        <f t="array" ref="C289">_xlfn.IFS(B289&lt;=30,"[18-30]",B289&lt;=43,"[31-43]",B289&lt;=56,"[44-56]",B289&gt;=57,"[57 Above]")</f>
        <v>[31-43]</v>
      </c>
      <c r="D289" s="2" t="s">
        <v>2022</v>
      </c>
      <c r="E289" s="5" t="s">
        <v>1012</v>
      </c>
    </row>
    <row r="290" spans="1:5" x14ac:dyDescent="0.3">
      <c r="A290" s="4" t="s">
        <v>1309</v>
      </c>
      <c r="B290" s="2">
        <v>24</v>
      </c>
      <c r="C290" s="2" t="str" cm="1">
        <f t="array" ref="C290">_xlfn.IFS(B290&lt;=30,"[18-30]",B290&lt;=43,"[31-43]",B290&lt;=56,"[44-56]",B290&gt;=57,"[57 Above]")</f>
        <v>[18-30]</v>
      </c>
      <c r="D290" s="2" t="s">
        <v>2022</v>
      </c>
      <c r="E290" s="5" t="s">
        <v>1008</v>
      </c>
    </row>
    <row r="291" spans="1:5" x14ac:dyDescent="0.3">
      <c r="A291" s="4" t="s">
        <v>1310</v>
      </c>
      <c r="B291" s="2">
        <v>33</v>
      </c>
      <c r="C291" s="2" t="str" cm="1">
        <f t="array" ref="C291">_xlfn.IFS(B291&lt;=30,"[18-30]",B291&lt;=43,"[31-43]",B291&lt;=56,"[44-56]",B291&gt;=57,"[57 Above]")</f>
        <v>[31-43]</v>
      </c>
      <c r="D291" s="2" t="s">
        <v>2021</v>
      </c>
      <c r="E291" s="5" t="s">
        <v>1008</v>
      </c>
    </row>
    <row r="292" spans="1:5" x14ac:dyDescent="0.3">
      <c r="A292" s="4" t="s">
        <v>1311</v>
      </c>
      <c r="B292" s="2">
        <v>30</v>
      </c>
      <c r="C292" s="2" t="str" cm="1">
        <f t="array" ref="C292">_xlfn.IFS(B292&lt;=30,"[18-30]",B292&lt;=43,"[31-43]",B292&lt;=56,"[44-56]",B292&gt;=57,"[57 Above]")</f>
        <v>[18-30]</v>
      </c>
      <c r="D292" s="2" t="s">
        <v>2021</v>
      </c>
      <c r="E292" s="5" t="s">
        <v>1011</v>
      </c>
    </row>
    <row r="293" spans="1:5" x14ac:dyDescent="0.3">
      <c r="A293" s="4" t="s">
        <v>1312</v>
      </c>
      <c r="B293" s="2">
        <v>30</v>
      </c>
      <c r="C293" s="2" t="str" cm="1">
        <f t="array" ref="C293">_xlfn.IFS(B293&lt;=30,"[18-30]",B293&lt;=43,"[31-43]",B293&lt;=56,"[44-56]",B293&gt;=57,"[57 Above]")</f>
        <v>[18-30]</v>
      </c>
      <c r="D293" s="2" t="s">
        <v>2022</v>
      </c>
      <c r="E293" s="5" t="s">
        <v>1012</v>
      </c>
    </row>
    <row r="294" spans="1:5" x14ac:dyDescent="0.3">
      <c r="A294" s="4" t="s">
        <v>1313</v>
      </c>
      <c r="B294" s="2">
        <v>52</v>
      </c>
      <c r="C294" s="2" t="str" cm="1">
        <f t="array" ref="C294">_xlfn.IFS(B294&lt;=30,"[18-30]",B294&lt;=43,"[31-43]",B294&lt;=56,"[44-56]",B294&gt;=57,"[57 Above]")</f>
        <v>[44-56]</v>
      </c>
      <c r="D294" s="2" t="s">
        <v>2021</v>
      </c>
      <c r="E294" s="5" t="s">
        <v>1010</v>
      </c>
    </row>
    <row r="295" spans="1:5" x14ac:dyDescent="0.3">
      <c r="A295" s="4" t="s">
        <v>1314</v>
      </c>
      <c r="B295" s="2">
        <v>46</v>
      </c>
      <c r="C295" s="2" t="str" cm="1">
        <f t="array" ref="C295">_xlfn.IFS(B295&lt;=30,"[18-30]",B295&lt;=43,"[31-43]",B295&lt;=56,"[44-56]",B295&gt;=57,"[57 Above]")</f>
        <v>[44-56]</v>
      </c>
      <c r="D295" s="2" t="s">
        <v>2022</v>
      </c>
      <c r="E295" s="5" t="s">
        <v>1010</v>
      </c>
    </row>
    <row r="296" spans="1:5" x14ac:dyDescent="0.3">
      <c r="A296" s="4" t="s">
        <v>1315</v>
      </c>
      <c r="B296" s="2">
        <v>26</v>
      </c>
      <c r="C296" s="2" t="str" cm="1">
        <f t="array" ref="C296">_xlfn.IFS(B296&lt;=30,"[18-30]",B296&lt;=43,"[31-43]",B296&lt;=56,"[44-56]",B296&gt;=57,"[57 Above]")</f>
        <v>[18-30]</v>
      </c>
      <c r="D296" s="2" t="s">
        <v>2021</v>
      </c>
      <c r="E296" s="5" t="s">
        <v>1011</v>
      </c>
    </row>
    <row r="297" spans="1:5" x14ac:dyDescent="0.3">
      <c r="A297" s="4" t="s">
        <v>1316</v>
      </c>
      <c r="B297" s="2">
        <v>45</v>
      </c>
      <c r="C297" s="2" t="str" cm="1">
        <f t="array" ref="C297">_xlfn.IFS(B297&lt;=30,"[18-30]",B297&lt;=43,"[31-43]",B297&lt;=56,"[44-56]",B297&gt;=57,"[57 Above]")</f>
        <v>[44-56]</v>
      </c>
      <c r="D297" s="2" t="s">
        <v>2021</v>
      </c>
      <c r="E297" s="5" t="s">
        <v>1009</v>
      </c>
    </row>
    <row r="298" spans="1:5" x14ac:dyDescent="0.3">
      <c r="A298" s="4" t="s">
        <v>1317</v>
      </c>
      <c r="B298" s="2">
        <v>29</v>
      </c>
      <c r="C298" s="2" t="str" cm="1">
        <f t="array" ref="C298">_xlfn.IFS(B298&lt;=30,"[18-30]",B298&lt;=43,"[31-43]",B298&lt;=56,"[44-56]",B298&gt;=57,"[57 Above]")</f>
        <v>[18-30]</v>
      </c>
      <c r="D298" s="2" t="s">
        <v>2022</v>
      </c>
      <c r="E298" s="5" t="s">
        <v>1007</v>
      </c>
    </row>
    <row r="299" spans="1:5" x14ac:dyDescent="0.3">
      <c r="A299" s="4" t="s">
        <v>1318</v>
      </c>
      <c r="B299" s="2">
        <v>35</v>
      </c>
      <c r="C299" s="2" t="str" cm="1">
        <f t="array" ref="C299">_xlfn.IFS(B299&lt;=30,"[18-30]",B299&lt;=43,"[31-43]",B299&lt;=56,"[44-56]",B299&gt;=57,"[57 Above]")</f>
        <v>[31-43]</v>
      </c>
      <c r="D299" s="2" t="s">
        <v>2022</v>
      </c>
      <c r="E299" s="5" t="s">
        <v>1010</v>
      </c>
    </row>
    <row r="300" spans="1:5" x14ac:dyDescent="0.3">
      <c r="A300" s="4" t="s">
        <v>1319</v>
      </c>
      <c r="B300" s="2">
        <v>47</v>
      </c>
      <c r="C300" s="2" t="str" cm="1">
        <f t="array" ref="C300">_xlfn.IFS(B300&lt;=30,"[18-30]",B300&lt;=43,"[31-43]",B300&lt;=56,"[44-56]",B300&gt;=57,"[57 Above]")</f>
        <v>[44-56]</v>
      </c>
      <c r="D300" s="2" t="s">
        <v>2022</v>
      </c>
      <c r="E300" s="5" t="s">
        <v>1012</v>
      </c>
    </row>
    <row r="301" spans="1:5" x14ac:dyDescent="0.3">
      <c r="A301" s="4" t="s">
        <v>1320</v>
      </c>
      <c r="B301" s="2">
        <v>33</v>
      </c>
      <c r="C301" s="2" t="str" cm="1">
        <f t="array" ref="C301">_xlfn.IFS(B301&lt;=30,"[18-30]",B301&lt;=43,"[31-43]",B301&lt;=56,"[44-56]",B301&gt;=57,"[57 Above]")</f>
        <v>[31-43]</v>
      </c>
      <c r="D301" s="2" t="s">
        <v>2021</v>
      </c>
      <c r="E301" s="5" t="s">
        <v>1007</v>
      </c>
    </row>
    <row r="302" spans="1:5" x14ac:dyDescent="0.3">
      <c r="A302" s="4" t="s">
        <v>1321</v>
      </c>
      <c r="B302" s="2">
        <v>22</v>
      </c>
      <c r="C302" s="2" t="str" cm="1">
        <f t="array" ref="C302">_xlfn.IFS(B302&lt;=30,"[18-30]",B302&lt;=43,"[31-43]",B302&lt;=56,"[44-56]",B302&gt;=57,"[57 Above]")</f>
        <v>[18-30]</v>
      </c>
      <c r="D302" s="2" t="s">
        <v>2021</v>
      </c>
      <c r="E302" s="5" t="s">
        <v>1008</v>
      </c>
    </row>
    <row r="303" spans="1:5" x14ac:dyDescent="0.3">
      <c r="A303" s="4" t="s">
        <v>1322</v>
      </c>
      <c r="B303" s="2">
        <v>46</v>
      </c>
      <c r="C303" s="2" t="str" cm="1">
        <f t="array" ref="C303">_xlfn.IFS(B303&lt;=30,"[18-30]",B303&lt;=43,"[31-43]",B303&lt;=56,"[44-56]",B303&gt;=57,"[57 Above]")</f>
        <v>[44-56]</v>
      </c>
      <c r="D303" s="2" t="s">
        <v>2021</v>
      </c>
      <c r="E303" s="5" t="s">
        <v>1008</v>
      </c>
    </row>
    <row r="304" spans="1:5" x14ac:dyDescent="0.3">
      <c r="A304" s="4" t="s">
        <v>1323</v>
      </c>
      <c r="B304" s="2">
        <v>53</v>
      </c>
      <c r="C304" s="2" t="str" cm="1">
        <f t="array" ref="C304">_xlfn.IFS(B304&lt;=30,"[18-30]",B304&lt;=43,"[31-43]",B304&lt;=56,"[44-56]",B304&gt;=57,"[57 Above]")</f>
        <v>[44-56]</v>
      </c>
      <c r="D304" s="2" t="s">
        <v>2021</v>
      </c>
      <c r="E304" s="5" t="s">
        <v>1010</v>
      </c>
    </row>
    <row r="305" spans="1:5" x14ac:dyDescent="0.3">
      <c r="A305" s="4" t="s">
        <v>1324</v>
      </c>
      <c r="B305" s="2">
        <v>24</v>
      </c>
      <c r="C305" s="2" t="str" cm="1">
        <f t="array" ref="C305">_xlfn.IFS(B305&lt;=30,"[18-30]",B305&lt;=43,"[31-43]",B305&lt;=56,"[44-56]",B305&gt;=57,"[57 Above]")</f>
        <v>[18-30]</v>
      </c>
      <c r="D305" s="2" t="s">
        <v>2022</v>
      </c>
      <c r="E305" s="5" t="s">
        <v>1009</v>
      </c>
    </row>
    <row r="306" spans="1:5" x14ac:dyDescent="0.3">
      <c r="A306" s="4" t="s">
        <v>1325</v>
      </c>
      <c r="B306" s="2">
        <v>21</v>
      </c>
      <c r="C306" s="2" t="str" cm="1">
        <f t="array" ref="C306">_xlfn.IFS(B306&lt;=30,"[18-30]",B306&lt;=43,"[31-43]",B306&lt;=56,"[44-56]",B306&gt;=57,"[57 Above]")</f>
        <v>[18-30]</v>
      </c>
      <c r="D306" s="2" t="s">
        <v>2022</v>
      </c>
      <c r="E306" s="5" t="s">
        <v>1008</v>
      </c>
    </row>
    <row r="307" spans="1:5" x14ac:dyDescent="0.3">
      <c r="A307" s="4" t="s">
        <v>1326</v>
      </c>
      <c r="B307" s="2">
        <v>59</v>
      </c>
      <c r="C307" s="2" t="str" cm="1">
        <f t="array" ref="C307">_xlfn.IFS(B307&lt;=30,"[18-30]",B307&lt;=43,"[31-43]",B307&lt;=56,"[44-56]",B307&gt;=57,"[57 Above]")</f>
        <v>[57 Above]</v>
      </c>
      <c r="D307" s="2" t="s">
        <v>2021</v>
      </c>
      <c r="E307" s="5" t="s">
        <v>1007</v>
      </c>
    </row>
    <row r="308" spans="1:5" x14ac:dyDescent="0.3">
      <c r="A308" s="4" t="s">
        <v>1327</v>
      </c>
      <c r="B308" s="2">
        <v>52</v>
      </c>
      <c r="C308" s="2" t="str" cm="1">
        <f t="array" ref="C308">_xlfn.IFS(B308&lt;=30,"[18-30]",B308&lt;=43,"[31-43]",B308&lt;=56,"[44-56]",B308&gt;=57,"[57 Above]")</f>
        <v>[44-56]</v>
      </c>
      <c r="D308" s="2" t="s">
        <v>2021</v>
      </c>
      <c r="E308" s="5" t="s">
        <v>1009</v>
      </c>
    </row>
    <row r="309" spans="1:5" x14ac:dyDescent="0.3">
      <c r="A309" s="4" t="s">
        <v>1328</v>
      </c>
      <c r="B309" s="2">
        <v>18</v>
      </c>
      <c r="C309" s="2" t="str" cm="1">
        <f t="array" ref="C309">_xlfn.IFS(B309&lt;=30,"[18-30]",B309&lt;=43,"[31-43]",B309&lt;=56,"[44-56]",B309&gt;=57,"[57 Above]")</f>
        <v>[18-30]</v>
      </c>
      <c r="D309" s="2" t="s">
        <v>2021</v>
      </c>
      <c r="E309" s="5" t="s">
        <v>1010</v>
      </c>
    </row>
    <row r="310" spans="1:5" x14ac:dyDescent="0.3">
      <c r="A310" s="4" t="s">
        <v>1329</v>
      </c>
      <c r="B310" s="2">
        <v>23</v>
      </c>
      <c r="C310" s="2" t="str" cm="1">
        <f t="array" ref="C310">_xlfn.IFS(B310&lt;=30,"[18-30]",B310&lt;=43,"[31-43]",B310&lt;=56,"[44-56]",B310&gt;=57,"[57 Above]")</f>
        <v>[18-30]</v>
      </c>
      <c r="D310" s="2" t="s">
        <v>2021</v>
      </c>
      <c r="E310" s="5" t="s">
        <v>1008</v>
      </c>
    </row>
    <row r="311" spans="1:5" x14ac:dyDescent="0.3">
      <c r="A311" s="4" t="s">
        <v>1330</v>
      </c>
      <c r="B311" s="2">
        <v>33</v>
      </c>
      <c r="C311" s="2" t="str" cm="1">
        <f t="array" ref="C311">_xlfn.IFS(B311&lt;=30,"[18-30]",B311&lt;=43,"[31-43]",B311&lt;=56,"[44-56]",B311&gt;=57,"[57 Above]")</f>
        <v>[31-43]</v>
      </c>
      <c r="D311" s="2" t="s">
        <v>2022</v>
      </c>
      <c r="E311" s="5" t="s">
        <v>1010</v>
      </c>
    </row>
    <row r="312" spans="1:5" x14ac:dyDescent="0.3">
      <c r="A312" s="4" t="s">
        <v>1331</v>
      </c>
      <c r="B312" s="2">
        <v>28</v>
      </c>
      <c r="C312" s="2" t="str" cm="1">
        <f t="array" ref="C312">_xlfn.IFS(B312&lt;=30,"[18-30]",B312&lt;=43,"[31-43]",B312&lt;=56,"[44-56]",B312&gt;=57,"[57 Above]")</f>
        <v>[18-30]</v>
      </c>
      <c r="D312" s="2" t="s">
        <v>2022</v>
      </c>
      <c r="E312" s="5" t="s">
        <v>1009</v>
      </c>
    </row>
    <row r="313" spans="1:5" x14ac:dyDescent="0.3">
      <c r="A313" s="4" t="s">
        <v>1332</v>
      </c>
      <c r="B313" s="2">
        <v>44</v>
      </c>
      <c r="C313" s="2" t="str" cm="1">
        <f t="array" ref="C313">_xlfn.IFS(B313&lt;=30,"[18-30]",B313&lt;=43,"[31-43]",B313&lt;=56,"[44-56]",B313&gt;=57,"[57 Above]")</f>
        <v>[44-56]</v>
      </c>
      <c r="D313" s="2" t="s">
        <v>2022</v>
      </c>
      <c r="E313" s="5" t="s">
        <v>1009</v>
      </c>
    </row>
    <row r="314" spans="1:5" x14ac:dyDescent="0.3">
      <c r="A314" s="4" t="s">
        <v>1333</v>
      </c>
      <c r="B314" s="2">
        <v>49</v>
      </c>
      <c r="C314" s="2" t="str" cm="1">
        <f t="array" ref="C314">_xlfn.IFS(B314&lt;=30,"[18-30]",B314&lt;=43,"[31-43]",B314&lt;=56,"[44-56]",B314&gt;=57,"[57 Above]")</f>
        <v>[44-56]</v>
      </c>
      <c r="D314" s="2" t="s">
        <v>2022</v>
      </c>
      <c r="E314" s="5" t="s">
        <v>1009</v>
      </c>
    </row>
    <row r="315" spans="1:5" x14ac:dyDescent="0.3">
      <c r="A315" s="4" t="s">
        <v>1334</v>
      </c>
      <c r="B315" s="2">
        <v>48</v>
      </c>
      <c r="C315" s="2" t="str" cm="1">
        <f t="array" ref="C315">_xlfn.IFS(B315&lt;=30,"[18-30]",B315&lt;=43,"[31-43]",B315&lt;=56,"[44-56]",B315&gt;=57,"[57 Above]")</f>
        <v>[44-56]</v>
      </c>
      <c r="D315" s="2" t="s">
        <v>2021</v>
      </c>
      <c r="E315" s="5" t="s">
        <v>1011</v>
      </c>
    </row>
    <row r="316" spans="1:5" x14ac:dyDescent="0.3">
      <c r="A316" s="4" t="s">
        <v>1335</v>
      </c>
      <c r="B316" s="2">
        <v>31</v>
      </c>
      <c r="C316" s="2" t="str" cm="1">
        <f t="array" ref="C316">_xlfn.IFS(B316&lt;=30,"[18-30]",B316&lt;=43,"[31-43]",B316&lt;=56,"[44-56]",B316&gt;=57,"[57 Above]")</f>
        <v>[31-43]</v>
      </c>
      <c r="D316" s="2" t="s">
        <v>2022</v>
      </c>
      <c r="E316" s="5" t="s">
        <v>1012</v>
      </c>
    </row>
    <row r="317" spans="1:5" x14ac:dyDescent="0.3">
      <c r="A317" s="4" t="s">
        <v>1336</v>
      </c>
      <c r="B317" s="2">
        <v>43</v>
      </c>
      <c r="C317" s="2" t="str" cm="1">
        <f t="array" ref="C317">_xlfn.IFS(B317&lt;=30,"[18-30]",B317&lt;=43,"[31-43]",B317&lt;=56,"[44-56]",B317&gt;=57,"[57 Above]")</f>
        <v>[31-43]</v>
      </c>
      <c r="D317" s="2" t="s">
        <v>2021</v>
      </c>
      <c r="E317" s="5" t="s">
        <v>1011</v>
      </c>
    </row>
    <row r="318" spans="1:5" x14ac:dyDescent="0.3">
      <c r="A318" s="4" t="s">
        <v>1337</v>
      </c>
      <c r="B318" s="2">
        <v>21</v>
      </c>
      <c r="C318" s="2" t="str" cm="1">
        <f t="array" ref="C318">_xlfn.IFS(B318&lt;=30,"[18-30]",B318&lt;=43,"[31-43]",B318&lt;=56,"[44-56]",B318&gt;=57,"[57 Above]")</f>
        <v>[18-30]</v>
      </c>
      <c r="D318" s="2" t="s">
        <v>2022</v>
      </c>
      <c r="E318" s="5" t="s">
        <v>1007</v>
      </c>
    </row>
    <row r="319" spans="1:5" x14ac:dyDescent="0.3">
      <c r="A319" s="4" t="s">
        <v>1338</v>
      </c>
      <c r="B319" s="2">
        <v>28</v>
      </c>
      <c r="C319" s="2" t="str" cm="1">
        <f t="array" ref="C319">_xlfn.IFS(B319&lt;=30,"[18-30]",B319&lt;=43,"[31-43]",B319&lt;=56,"[44-56]",B319&gt;=57,"[57 Above]")</f>
        <v>[18-30]</v>
      </c>
      <c r="D319" s="2" t="s">
        <v>2022</v>
      </c>
      <c r="E319" s="5" t="s">
        <v>1009</v>
      </c>
    </row>
    <row r="320" spans="1:5" x14ac:dyDescent="0.3">
      <c r="A320" s="4" t="s">
        <v>1339</v>
      </c>
      <c r="B320" s="2">
        <v>42</v>
      </c>
      <c r="C320" s="2" t="str" cm="1">
        <f t="array" ref="C320">_xlfn.IFS(B320&lt;=30,"[18-30]",B320&lt;=43,"[31-43]",B320&lt;=56,"[44-56]",B320&gt;=57,"[57 Above]")</f>
        <v>[31-43]</v>
      </c>
      <c r="D320" s="2" t="s">
        <v>2022</v>
      </c>
      <c r="E320" s="5" t="s">
        <v>1012</v>
      </c>
    </row>
    <row r="321" spans="1:5" x14ac:dyDescent="0.3">
      <c r="A321" s="4" t="s">
        <v>1340</v>
      </c>
      <c r="B321" s="2">
        <v>18</v>
      </c>
      <c r="C321" s="2" t="str" cm="1">
        <f t="array" ref="C321">_xlfn.IFS(B321&lt;=30,"[18-30]",B321&lt;=43,"[31-43]",B321&lt;=56,"[44-56]",B321&gt;=57,"[57 Above]")</f>
        <v>[18-30]</v>
      </c>
      <c r="D321" s="2" t="s">
        <v>2021</v>
      </c>
      <c r="E321" s="5" t="s">
        <v>1009</v>
      </c>
    </row>
    <row r="322" spans="1:5" x14ac:dyDescent="0.3">
      <c r="A322" s="4" t="s">
        <v>1341</v>
      </c>
      <c r="B322" s="2">
        <v>42</v>
      </c>
      <c r="C322" s="2" t="str" cm="1">
        <f t="array" ref="C322">_xlfn.IFS(B322&lt;=30,"[18-30]",B322&lt;=43,"[31-43]",B322&lt;=56,"[44-56]",B322&gt;=57,"[57 Above]")</f>
        <v>[31-43]</v>
      </c>
      <c r="D322" s="2" t="s">
        <v>2022</v>
      </c>
      <c r="E322" s="5" t="s">
        <v>1012</v>
      </c>
    </row>
    <row r="323" spans="1:5" x14ac:dyDescent="0.3">
      <c r="A323" s="4" t="s">
        <v>1342</v>
      </c>
      <c r="B323" s="2">
        <v>34</v>
      </c>
      <c r="C323" s="2" t="str" cm="1">
        <f t="array" ref="C323">_xlfn.IFS(B323&lt;=30,"[18-30]",B323&lt;=43,"[31-43]",B323&lt;=56,"[44-56]",B323&gt;=57,"[57 Above]")</f>
        <v>[31-43]</v>
      </c>
      <c r="D323" s="2" t="s">
        <v>2021</v>
      </c>
      <c r="E323" s="5" t="s">
        <v>1008</v>
      </c>
    </row>
    <row r="324" spans="1:5" x14ac:dyDescent="0.3">
      <c r="A324" s="4" t="s">
        <v>1343</v>
      </c>
      <c r="B324" s="2">
        <v>47</v>
      </c>
      <c r="C324" s="2" t="str" cm="1">
        <f t="array" ref="C324">_xlfn.IFS(B324&lt;=30,"[18-30]",B324&lt;=43,"[31-43]",B324&lt;=56,"[44-56]",B324&gt;=57,"[57 Above]")</f>
        <v>[44-56]</v>
      </c>
      <c r="D324" s="2" t="s">
        <v>2022</v>
      </c>
      <c r="E324" s="5" t="s">
        <v>1007</v>
      </c>
    </row>
    <row r="325" spans="1:5" x14ac:dyDescent="0.3">
      <c r="A325" s="4" t="s">
        <v>1344</v>
      </c>
      <c r="B325" s="2">
        <v>36</v>
      </c>
      <c r="C325" s="2" t="str" cm="1">
        <f t="array" ref="C325">_xlfn.IFS(B325&lt;=30,"[18-30]",B325&lt;=43,"[31-43]",B325&lt;=56,"[44-56]",B325&gt;=57,"[57 Above]")</f>
        <v>[31-43]</v>
      </c>
      <c r="D325" s="2" t="s">
        <v>2022</v>
      </c>
      <c r="E325" s="5" t="s">
        <v>1012</v>
      </c>
    </row>
    <row r="326" spans="1:5" x14ac:dyDescent="0.3">
      <c r="A326" s="4" t="s">
        <v>1345</v>
      </c>
      <c r="B326" s="2">
        <v>45</v>
      </c>
      <c r="C326" s="2" t="str" cm="1">
        <f t="array" ref="C326">_xlfn.IFS(B326&lt;=30,"[18-30]",B326&lt;=43,"[31-43]",B326&lt;=56,"[44-56]",B326&gt;=57,"[57 Above]")</f>
        <v>[44-56]</v>
      </c>
      <c r="D326" s="2" t="s">
        <v>2021</v>
      </c>
      <c r="E326" s="5" t="s">
        <v>1007</v>
      </c>
    </row>
    <row r="327" spans="1:5" x14ac:dyDescent="0.3">
      <c r="A327" s="4" t="s">
        <v>1346</v>
      </c>
      <c r="B327" s="2">
        <v>62</v>
      </c>
      <c r="C327" s="2" t="str" cm="1">
        <f t="array" ref="C327">_xlfn.IFS(B327&lt;=30,"[18-30]",B327&lt;=43,"[31-43]",B327&lt;=56,"[44-56]",B327&gt;=57,"[57 Above]")</f>
        <v>[57 Above]</v>
      </c>
      <c r="D327" s="2" t="s">
        <v>2022</v>
      </c>
      <c r="E327" s="5" t="s">
        <v>1010</v>
      </c>
    </row>
    <row r="328" spans="1:5" x14ac:dyDescent="0.3">
      <c r="A328" s="4" t="s">
        <v>1347</v>
      </c>
      <c r="B328" s="2">
        <v>64</v>
      </c>
      <c r="C328" s="2" t="str" cm="1">
        <f t="array" ref="C328">_xlfn.IFS(B328&lt;=30,"[18-30]",B328&lt;=43,"[31-43]",B328&lt;=56,"[44-56]",B328&gt;=57,"[57 Above]")</f>
        <v>[57 Above]</v>
      </c>
      <c r="D328" s="2" t="s">
        <v>2021</v>
      </c>
      <c r="E328" s="5" t="s">
        <v>1009</v>
      </c>
    </row>
    <row r="329" spans="1:5" x14ac:dyDescent="0.3">
      <c r="A329" s="4" t="s">
        <v>1348</v>
      </c>
      <c r="B329" s="2">
        <v>53</v>
      </c>
      <c r="C329" s="2" t="str" cm="1">
        <f t="array" ref="C329">_xlfn.IFS(B329&lt;=30,"[18-30]",B329&lt;=43,"[31-43]",B329&lt;=56,"[44-56]",B329&gt;=57,"[57 Above]")</f>
        <v>[44-56]</v>
      </c>
      <c r="D329" s="2" t="s">
        <v>2022</v>
      </c>
      <c r="E329" s="5" t="s">
        <v>1008</v>
      </c>
    </row>
    <row r="330" spans="1:5" x14ac:dyDescent="0.3">
      <c r="A330" s="4" t="s">
        <v>1349</v>
      </c>
      <c r="B330" s="2">
        <v>60</v>
      </c>
      <c r="C330" s="2" t="str" cm="1">
        <f t="array" ref="C330">_xlfn.IFS(B330&lt;=30,"[18-30]",B330&lt;=43,"[31-43]",B330&lt;=56,"[44-56]",B330&gt;=57,"[57 Above]")</f>
        <v>[57 Above]</v>
      </c>
      <c r="D330" s="2" t="s">
        <v>2022</v>
      </c>
      <c r="E330" s="5" t="s">
        <v>1010</v>
      </c>
    </row>
    <row r="331" spans="1:5" x14ac:dyDescent="0.3">
      <c r="A331" s="4" t="s">
        <v>1350</v>
      </c>
      <c r="B331" s="2">
        <v>63</v>
      </c>
      <c r="C331" s="2" t="str" cm="1">
        <f t="array" ref="C331">_xlfn.IFS(B331&lt;=30,"[18-30]",B331&lt;=43,"[31-43]",B331&lt;=56,"[44-56]",B331&gt;=57,"[57 Above]")</f>
        <v>[57 Above]</v>
      </c>
      <c r="D331" s="2" t="s">
        <v>2021</v>
      </c>
      <c r="E331" s="5" t="s">
        <v>1012</v>
      </c>
    </row>
    <row r="332" spans="1:5" x14ac:dyDescent="0.3">
      <c r="A332" s="4" t="s">
        <v>1351</v>
      </c>
      <c r="B332" s="2">
        <v>49</v>
      </c>
      <c r="C332" s="2" t="str" cm="1">
        <f t="array" ref="C332">_xlfn.IFS(B332&lt;=30,"[18-30]",B332&lt;=43,"[31-43]",B332&lt;=56,"[44-56]",B332&gt;=57,"[57 Above]")</f>
        <v>[44-56]</v>
      </c>
      <c r="D332" s="2" t="s">
        <v>2022</v>
      </c>
      <c r="E332" s="5" t="s">
        <v>1011</v>
      </c>
    </row>
    <row r="333" spans="1:5" x14ac:dyDescent="0.3">
      <c r="A333" s="4" t="s">
        <v>1352</v>
      </c>
      <c r="B333" s="2">
        <v>27</v>
      </c>
      <c r="C333" s="2" t="str" cm="1">
        <f t="array" ref="C333">_xlfn.IFS(B333&lt;=30,"[18-30]",B333&lt;=43,"[31-43]",B333&lt;=56,"[44-56]",B333&gt;=57,"[57 Above]")</f>
        <v>[18-30]</v>
      </c>
      <c r="D333" s="2" t="s">
        <v>2022</v>
      </c>
      <c r="E333" s="5" t="s">
        <v>1012</v>
      </c>
    </row>
    <row r="334" spans="1:5" x14ac:dyDescent="0.3">
      <c r="A334" s="4" t="s">
        <v>1353</v>
      </c>
      <c r="B334" s="2">
        <v>30</v>
      </c>
      <c r="C334" s="2" t="str" cm="1">
        <f t="array" ref="C334">_xlfn.IFS(B334&lt;=30,"[18-30]",B334&lt;=43,"[31-43]",B334&lt;=56,"[44-56]",B334&gt;=57,"[57 Above]")</f>
        <v>[18-30]</v>
      </c>
      <c r="D334" s="2" t="s">
        <v>2021</v>
      </c>
      <c r="E334" s="5" t="s">
        <v>1009</v>
      </c>
    </row>
    <row r="335" spans="1:5" x14ac:dyDescent="0.3">
      <c r="A335" s="4" t="s">
        <v>1354</v>
      </c>
      <c r="B335" s="2">
        <v>36</v>
      </c>
      <c r="C335" s="2" t="str" cm="1">
        <f t="array" ref="C335">_xlfn.IFS(B335&lt;=30,"[18-30]",B335&lt;=43,"[31-43]",B335&lt;=56,"[44-56]",B335&gt;=57,"[57 Above]")</f>
        <v>[31-43]</v>
      </c>
      <c r="D335" s="2" t="s">
        <v>2021</v>
      </c>
      <c r="E335" s="5" t="s">
        <v>1012</v>
      </c>
    </row>
    <row r="336" spans="1:5" x14ac:dyDescent="0.3">
      <c r="A336" s="4" t="s">
        <v>1355</v>
      </c>
      <c r="B336" s="2">
        <v>31</v>
      </c>
      <c r="C336" s="2" t="str" cm="1">
        <f t="array" ref="C336">_xlfn.IFS(B336&lt;=30,"[18-30]",B336&lt;=43,"[31-43]",B336&lt;=56,"[44-56]",B336&gt;=57,"[57 Above]")</f>
        <v>[31-43]</v>
      </c>
      <c r="D336" s="2" t="s">
        <v>2022</v>
      </c>
      <c r="E336" s="5" t="s">
        <v>1007</v>
      </c>
    </row>
    <row r="337" spans="1:5" x14ac:dyDescent="0.3">
      <c r="A337" s="4" t="s">
        <v>1356</v>
      </c>
      <c r="B337" s="2">
        <v>21</v>
      </c>
      <c r="C337" s="2" t="str" cm="1">
        <f t="array" ref="C337">_xlfn.IFS(B337&lt;=30,"[18-30]",B337&lt;=43,"[31-43]",B337&lt;=56,"[44-56]",B337&gt;=57,"[57 Above]")</f>
        <v>[18-30]</v>
      </c>
      <c r="D337" s="2" t="s">
        <v>2021</v>
      </c>
      <c r="E337" s="5" t="s">
        <v>1012</v>
      </c>
    </row>
    <row r="338" spans="1:5" x14ac:dyDescent="0.3">
      <c r="A338" s="4" t="s">
        <v>1357</v>
      </c>
      <c r="B338" s="2">
        <v>55</v>
      </c>
      <c r="C338" s="2" t="str" cm="1">
        <f t="array" ref="C338">_xlfn.IFS(B338&lt;=30,"[18-30]",B338&lt;=43,"[31-43]",B338&lt;=56,"[44-56]",B338&gt;=57,"[57 Above]")</f>
        <v>[44-56]</v>
      </c>
      <c r="D338" s="2" t="s">
        <v>2021</v>
      </c>
      <c r="E338" s="5" t="s">
        <v>1009</v>
      </c>
    </row>
    <row r="339" spans="1:5" x14ac:dyDescent="0.3">
      <c r="A339" s="4" t="s">
        <v>1358</v>
      </c>
      <c r="B339" s="2">
        <v>65</v>
      </c>
      <c r="C339" s="2" t="str" cm="1">
        <f t="array" ref="C339">_xlfn.IFS(B339&lt;=30,"[18-30]",B339&lt;=43,"[31-43]",B339&lt;=56,"[44-56]",B339&gt;=57,"[57 Above]")</f>
        <v>[57 Above]</v>
      </c>
      <c r="D339" s="2" t="s">
        <v>2021</v>
      </c>
      <c r="E339" s="5" t="s">
        <v>1009</v>
      </c>
    </row>
    <row r="340" spans="1:5" x14ac:dyDescent="0.3">
      <c r="A340" s="4" t="s">
        <v>1359</v>
      </c>
      <c r="B340" s="2">
        <v>52</v>
      </c>
      <c r="C340" s="2" t="str" cm="1">
        <f t="array" ref="C340">_xlfn.IFS(B340&lt;=30,"[18-30]",B340&lt;=43,"[31-43]",B340&lt;=56,"[44-56]",B340&gt;=57,"[57 Above]")</f>
        <v>[44-56]</v>
      </c>
      <c r="D340" s="2" t="s">
        <v>2021</v>
      </c>
      <c r="E340" s="5" t="s">
        <v>1011</v>
      </c>
    </row>
    <row r="341" spans="1:5" x14ac:dyDescent="0.3">
      <c r="A341" s="4" t="s">
        <v>1360</v>
      </c>
      <c r="B341" s="2">
        <v>21</v>
      </c>
      <c r="C341" s="2" t="str" cm="1">
        <f t="array" ref="C341">_xlfn.IFS(B341&lt;=30,"[18-30]",B341&lt;=43,"[31-43]",B341&lt;=56,"[44-56]",B341&gt;=57,"[57 Above]")</f>
        <v>[18-30]</v>
      </c>
      <c r="D341" s="2" t="s">
        <v>2022</v>
      </c>
      <c r="E341" s="5" t="s">
        <v>1008</v>
      </c>
    </row>
    <row r="342" spans="1:5" x14ac:dyDescent="0.3">
      <c r="A342" s="4" t="s">
        <v>1361</v>
      </c>
      <c r="B342" s="2">
        <v>65</v>
      </c>
      <c r="C342" s="2" t="str" cm="1">
        <f t="array" ref="C342">_xlfn.IFS(B342&lt;=30,"[18-30]",B342&lt;=43,"[31-43]",B342&lt;=56,"[44-56]",B342&gt;=57,"[57 Above]")</f>
        <v>[57 Above]</v>
      </c>
      <c r="D342" s="2" t="s">
        <v>2021</v>
      </c>
      <c r="E342" s="5" t="s">
        <v>1008</v>
      </c>
    </row>
    <row r="343" spans="1:5" x14ac:dyDescent="0.3">
      <c r="A343" s="4" t="s">
        <v>1362</v>
      </c>
      <c r="B343" s="2">
        <v>38</v>
      </c>
      <c r="C343" s="2" t="str" cm="1">
        <f t="array" ref="C343">_xlfn.IFS(B343&lt;=30,"[18-30]",B343&lt;=43,"[31-43]",B343&lt;=56,"[44-56]",B343&gt;=57,"[57 Above]")</f>
        <v>[31-43]</v>
      </c>
      <c r="D343" s="2" t="s">
        <v>2021</v>
      </c>
      <c r="E343" s="5" t="s">
        <v>1008</v>
      </c>
    </row>
    <row r="344" spans="1:5" x14ac:dyDescent="0.3">
      <c r="A344" s="4" t="s">
        <v>1363</v>
      </c>
      <c r="B344" s="2">
        <v>21</v>
      </c>
      <c r="C344" s="2" t="str" cm="1">
        <f t="array" ref="C344">_xlfn.IFS(B344&lt;=30,"[18-30]",B344&lt;=43,"[31-43]",B344&lt;=56,"[44-56]",B344&gt;=57,"[57 Above]")</f>
        <v>[18-30]</v>
      </c>
      <c r="D344" s="2" t="s">
        <v>2021</v>
      </c>
      <c r="E344" s="5" t="s">
        <v>1010</v>
      </c>
    </row>
    <row r="345" spans="1:5" x14ac:dyDescent="0.3">
      <c r="A345" s="4" t="s">
        <v>1364</v>
      </c>
      <c r="B345" s="2">
        <v>21</v>
      </c>
      <c r="C345" s="2" t="str" cm="1">
        <f t="array" ref="C345">_xlfn.IFS(B345&lt;=30,"[18-30]",B345&lt;=43,"[31-43]",B345&lt;=56,"[44-56]",B345&gt;=57,"[57 Above]")</f>
        <v>[18-30]</v>
      </c>
      <c r="D345" s="2" t="s">
        <v>2021</v>
      </c>
      <c r="E345" s="5" t="s">
        <v>1008</v>
      </c>
    </row>
    <row r="346" spans="1:5" x14ac:dyDescent="0.3">
      <c r="A346" s="4" t="s">
        <v>1365</v>
      </c>
      <c r="B346" s="2">
        <v>55</v>
      </c>
      <c r="C346" s="2" t="str" cm="1">
        <f t="array" ref="C346">_xlfn.IFS(B346&lt;=30,"[18-30]",B346&lt;=43,"[31-43]",B346&lt;=56,"[44-56]",B346&gt;=57,"[57 Above]")</f>
        <v>[44-56]</v>
      </c>
      <c r="D346" s="2" t="s">
        <v>2021</v>
      </c>
      <c r="E346" s="5" t="s">
        <v>1010</v>
      </c>
    </row>
    <row r="347" spans="1:5" x14ac:dyDescent="0.3">
      <c r="A347" s="4" t="s">
        <v>1366</v>
      </c>
      <c r="B347" s="2">
        <v>48</v>
      </c>
      <c r="C347" s="2" t="str" cm="1">
        <f t="array" ref="C347">_xlfn.IFS(B347&lt;=30,"[18-30]",B347&lt;=43,"[31-43]",B347&lt;=56,"[44-56]",B347&gt;=57,"[57 Above]")</f>
        <v>[44-56]</v>
      </c>
      <c r="D347" s="2" t="s">
        <v>2021</v>
      </c>
      <c r="E347" s="5" t="s">
        <v>1012</v>
      </c>
    </row>
    <row r="348" spans="1:5" x14ac:dyDescent="0.3">
      <c r="A348" s="4" t="s">
        <v>1367</v>
      </c>
      <c r="B348" s="2">
        <v>50</v>
      </c>
      <c r="C348" s="2" t="str" cm="1">
        <f t="array" ref="C348">_xlfn.IFS(B348&lt;=30,"[18-30]",B348&lt;=43,"[31-43]",B348&lt;=56,"[44-56]",B348&gt;=57,"[57 Above]")</f>
        <v>[44-56]</v>
      </c>
      <c r="D348" s="2" t="s">
        <v>2021</v>
      </c>
      <c r="E348" s="5" t="s">
        <v>1011</v>
      </c>
    </row>
    <row r="349" spans="1:5" x14ac:dyDescent="0.3">
      <c r="A349" s="4" t="s">
        <v>1368</v>
      </c>
      <c r="B349" s="2">
        <v>51</v>
      </c>
      <c r="C349" s="2" t="str" cm="1">
        <f t="array" ref="C349">_xlfn.IFS(B349&lt;=30,"[18-30]",B349&lt;=43,"[31-43]",B349&lt;=56,"[44-56]",B349&gt;=57,"[57 Above]")</f>
        <v>[44-56]</v>
      </c>
      <c r="D349" s="2" t="s">
        <v>2022</v>
      </c>
      <c r="E349" s="5" t="s">
        <v>1009</v>
      </c>
    </row>
    <row r="350" spans="1:5" x14ac:dyDescent="0.3">
      <c r="A350" s="4" t="s">
        <v>1369</v>
      </c>
      <c r="B350" s="2">
        <v>28</v>
      </c>
      <c r="C350" s="2" t="str" cm="1">
        <f t="array" ref="C350">_xlfn.IFS(B350&lt;=30,"[18-30]",B350&lt;=43,"[31-43]",B350&lt;=56,"[44-56]",B350&gt;=57,"[57 Above]")</f>
        <v>[18-30]</v>
      </c>
      <c r="D350" s="2" t="s">
        <v>2021</v>
      </c>
      <c r="E350" s="5" t="s">
        <v>1010</v>
      </c>
    </row>
    <row r="351" spans="1:5" x14ac:dyDescent="0.3">
      <c r="A351" s="4" t="s">
        <v>1370</v>
      </c>
      <c r="B351" s="2">
        <v>21</v>
      </c>
      <c r="C351" s="2" t="str" cm="1">
        <f t="array" ref="C351">_xlfn.IFS(B351&lt;=30,"[18-30]",B351&lt;=43,"[31-43]",B351&lt;=56,"[44-56]",B351&gt;=57,"[57 Above]")</f>
        <v>[18-30]</v>
      </c>
      <c r="D351" s="2" t="s">
        <v>2021</v>
      </c>
      <c r="E351" s="5" t="s">
        <v>1012</v>
      </c>
    </row>
    <row r="352" spans="1:5" x14ac:dyDescent="0.3">
      <c r="A352" s="4" t="s">
        <v>1371</v>
      </c>
      <c r="B352" s="2">
        <v>50</v>
      </c>
      <c r="C352" s="2" t="str" cm="1">
        <f t="array" ref="C352">_xlfn.IFS(B352&lt;=30,"[18-30]",B352&lt;=43,"[31-43]",B352&lt;=56,"[44-56]",B352&gt;=57,"[57 Above]")</f>
        <v>[44-56]</v>
      </c>
      <c r="D352" s="2" t="s">
        <v>2022</v>
      </c>
      <c r="E352" s="5" t="s">
        <v>1011</v>
      </c>
    </row>
    <row r="353" spans="1:5" x14ac:dyDescent="0.3">
      <c r="A353" s="4" t="s">
        <v>1372</v>
      </c>
      <c r="B353" s="2">
        <v>23</v>
      </c>
      <c r="C353" s="2" t="str" cm="1">
        <f t="array" ref="C353">_xlfn.IFS(B353&lt;=30,"[18-30]",B353&lt;=43,"[31-43]",B353&lt;=56,"[44-56]",B353&gt;=57,"[57 Above]")</f>
        <v>[18-30]</v>
      </c>
      <c r="D353" s="2" t="s">
        <v>2021</v>
      </c>
      <c r="E353" s="5" t="s">
        <v>1010</v>
      </c>
    </row>
    <row r="354" spans="1:5" x14ac:dyDescent="0.3">
      <c r="A354" s="4" t="s">
        <v>1373</v>
      </c>
      <c r="B354" s="2">
        <v>29</v>
      </c>
      <c r="C354" s="2" t="str" cm="1">
        <f t="array" ref="C354">_xlfn.IFS(B354&lt;=30,"[18-30]",B354&lt;=43,"[31-43]",B354&lt;=56,"[44-56]",B354&gt;=57,"[57 Above]")</f>
        <v>[18-30]</v>
      </c>
      <c r="D354" s="2" t="s">
        <v>2021</v>
      </c>
      <c r="E354" s="5" t="s">
        <v>1011</v>
      </c>
    </row>
    <row r="355" spans="1:5" x14ac:dyDescent="0.3">
      <c r="A355" s="4" t="s">
        <v>1374</v>
      </c>
      <c r="B355" s="2">
        <v>22</v>
      </c>
      <c r="C355" s="2" t="str" cm="1">
        <f t="array" ref="C355">_xlfn.IFS(B355&lt;=30,"[18-30]",B355&lt;=43,"[31-43]",B355&lt;=56,"[44-56]",B355&gt;=57,"[57 Above]")</f>
        <v>[18-30]</v>
      </c>
      <c r="D355" s="2" t="s">
        <v>2022</v>
      </c>
      <c r="E355" s="5" t="s">
        <v>1012</v>
      </c>
    </row>
    <row r="356" spans="1:5" x14ac:dyDescent="0.3">
      <c r="A356" s="4" t="s">
        <v>1375</v>
      </c>
      <c r="B356" s="2">
        <v>56</v>
      </c>
      <c r="C356" s="2" t="str" cm="1">
        <f t="array" ref="C356">_xlfn.IFS(B356&lt;=30,"[18-30]",B356&lt;=43,"[31-43]",B356&lt;=56,"[44-56]",B356&gt;=57,"[57 Above]")</f>
        <v>[44-56]</v>
      </c>
      <c r="D356" s="2" t="s">
        <v>2021</v>
      </c>
      <c r="E356" s="5" t="s">
        <v>1008</v>
      </c>
    </row>
    <row r="357" spans="1:5" x14ac:dyDescent="0.3">
      <c r="A357" s="4" t="s">
        <v>1376</v>
      </c>
      <c r="B357" s="2">
        <v>22</v>
      </c>
      <c r="C357" s="2" t="str" cm="1">
        <f t="array" ref="C357">_xlfn.IFS(B357&lt;=30,"[18-30]",B357&lt;=43,"[31-43]",B357&lt;=56,"[44-56]",B357&gt;=57,"[57 Above]")</f>
        <v>[18-30]</v>
      </c>
      <c r="D357" s="2" t="s">
        <v>2021</v>
      </c>
      <c r="E357" s="5" t="s">
        <v>1008</v>
      </c>
    </row>
    <row r="358" spans="1:5" x14ac:dyDescent="0.3">
      <c r="A358" s="4" t="s">
        <v>1377</v>
      </c>
      <c r="B358" s="2">
        <v>61</v>
      </c>
      <c r="C358" s="2" t="str" cm="1">
        <f t="array" ref="C358">_xlfn.IFS(B358&lt;=30,"[18-30]",B358&lt;=43,"[31-43]",B358&lt;=56,"[44-56]",B358&gt;=57,"[57 Above]")</f>
        <v>[57 Above]</v>
      </c>
      <c r="D358" s="2" t="s">
        <v>2021</v>
      </c>
      <c r="E358" s="5" t="s">
        <v>1012</v>
      </c>
    </row>
    <row r="359" spans="1:5" x14ac:dyDescent="0.3">
      <c r="A359" s="4" t="s">
        <v>1378</v>
      </c>
      <c r="B359" s="2">
        <v>33</v>
      </c>
      <c r="C359" s="2" t="str" cm="1">
        <f t="array" ref="C359">_xlfn.IFS(B359&lt;=30,"[18-30]",B359&lt;=43,"[31-43]",B359&lt;=56,"[44-56]",B359&gt;=57,"[57 Above]")</f>
        <v>[31-43]</v>
      </c>
      <c r="D359" s="2" t="s">
        <v>2021</v>
      </c>
      <c r="E359" s="5" t="s">
        <v>1011</v>
      </c>
    </row>
    <row r="360" spans="1:5" x14ac:dyDescent="0.3">
      <c r="A360" s="4" t="s">
        <v>1379</v>
      </c>
      <c r="B360" s="2">
        <v>43</v>
      </c>
      <c r="C360" s="2" t="str" cm="1">
        <f t="array" ref="C360">_xlfn.IFS(B360&lt;=30,"[18-30]",B360&lt;=43,"[31-43]",B360&lt;=56,"[44-56]",B360&gt;=57,"[57 Above]")</f>
        <v>[31-43]</v>
      </c>
      <c r="D360" s="2" t="s">
        <v>2021</v>
      </c>
      <c r="E360" s="5" t="s">
        <v>1007</v>
      </c>
    </row>
    <row r="361" spans="1:5" x14ac:dyDescent="0.3">
      <c r="A361" s="4" t="s">
        <v>1380</v>
      </c>
      <c r="B361" s="2">
        <v>25</v>
      </c>
      <c r="C361" s="2" t="str" cm="1">
        <f t="array" ref="C361">_xlfn.IFS(B361&lt;=30,"[18-30]",B361&lt;=43,"[31-43]",B361&lt;=56,"[44-56]",B361&gt;=57,"[57 Above]")</f>
        <v>[18-30]</v>
      </c>
      <c r="D361" s="2" t="s">
        <v>2022</v>
      </c>
      <c r="E361" s="5" t="s">
        <v>1011</v>
      </c>
    </row>
    <row r="362" spans="1:5" x14ac:dyDescent="0.3">
      <c r="A362" s="4" t="s">
        <v>1381</v>
      </c>
      <c r="B362" s="2">
        <v>54</v>
      </c>
      <c r="C362" s="2" t="str" cm="1">
        <f t="array" ref="C362">_xlfn.IFS(B362&lt;=30,"[18-30]",B362&lt;=43,"[31-43]",B362&lt;=56,"[44-56]",B362&gt;=57,"[57 Above]")</f>
        <v>[44-56]</v>
      </c>
      <c r="D362" s="2" t="s">
        <v>2021</v>
      </c>
      <c r="E362" s="5" t="s">
        <v>1010</v>
      </c>
    </row>
    <row r="363" spans="1:5" x14ac:dyDescent="0.3">
      <c r="A363" s="4" t="s">
        <v>1382</v>
      </c>
      <c r="B363" s="2">
        <v>33</v>
      </c>
      <c r="C363" s="2" t="str" cm="1">
        <f t="array" ref="C363">_xlfn.IFS(B363&lt;=30,"[18-30]",B363&lt;=43,"[31-43]",B363&lt;=56,"[44-56]",B363&gt;=57,"[57 Above]")</f>
        <v>[31-43]</v>
      </c>
      <c r="D363" s="2" t="s">
        <v>2022</v>
      </c>
      <c r="E363" s="5" t="s">
        <v>1011</v>
      </c>
    </row>
    <row r="364" spans="1:5" x14ac:dyDescent="0.3">
      <c r="A364" s="4" t="s">
        <v>1383</v>
      </c>
      <c r="B364" s="2">
        <v>55</v>
      </c>
      <c r="C364" s="2" t="str" cm="1">
        <f t="array" ref="C364">_xlfn.IFS(B364&lt;=30,"[18-30]",B364&lt;=43,"[31-43]",B364&lt;=56,"[44-56]",B364&gt;=57,"[57 Above]")</f>
        <v>[44-56]</v>
      </c>
      <c r="D364" s="2" t="s">
        <v>2021</v>
      </c>
      <c r="E364" s="5" t="s">
        <v>1012</v>
      </c>
    </row>
    <row r="365" spans="1:5" x14ac:dyDescent="0.3">
      <c r="A365" s="4" t="s">
        <v>1384</v>
      </c>
      <c r="B365" s="2">
        <v>56</v>
      </c>
      <c r="C365" s="2" t="str" cm="1">
        <f t="array" ref="C365">_xlfn.IFS(B365&lt;=30,"[18-30]",B365&lt;=43,"[31-43]",B365&lt;=56,"[44-56]",B365&gt;=57,"[57 Above]")</f>
        <v>[44-56]</v>
      </c>
      <c r="D365" s="2" t="s">
        <v>2021</v>
      </c>
      <c r="E365" s="5" t="s">
        <v>1009</v>
      </c>
    </row>
    <row r="366" spans="1:5" x14ac:dyDescent="0.3">
      <c r="A366" s="4" t="s">
        <v>1385</v>
      </c>
      <c r="B366" s="2">
        <v>20</v>
      </c>
      <c r="C366" s="2" t="str" cm="1">
        <f t="array" ref="C366">_xlfn.IFS(B366&lt;=30,"[18-30]",B366&lt;=43,"[31-43]",B366&lt;=56,"[44-56]",B366&gt;=57,"[57 Above]")</f>
        <v>[18-30]</v>
      </c>
      <c r="D366" s="2" t="s">
        <v>2022</v>
      </c>
      <c r="E366" s="5" t="s">
        <v>1007</v>
      </c>
    </row>
    <row r="367" spans="1:5" x14ac:dyDescent="0.3">
      <c r="A367" s="4" t="s">
        <v>1386</v>
      </c>
      <c r="B367" s="2">
        <v>57</v>
      </c>
      <c r="C367" s="2" t="str" cm="1">
        <f t="array" ref="C367">_xlfn.IFS(B367&lt;=30,"[18-30]",B367&lt;=43,"[31-43]",B367&lt;=56,"[44-56]",B367&gt;=57,"[57 Above]")</f>
        <v>[57 Above]</v>
      </c>
      <c r="D367" s="2" t="s">
        <v>2021</v>
      </c>
      <c r="E367" s="5" t="s">
        <v>1011</v>
      </c>
    </row>
    <row r="368" spans="1:5" x14ac:dyDescent="0.3">
      <c r="A368" s="4" t="s">
        <v>1387</v>
      </c>
      <c r="B368" s="2">
        <v>23</v>
      </c>
      <c r="C368" s="2" t="str" cm="1">
        <f t="array" ref="C368">_xlfn.IFS(B368&lt;=30,"[18-30]",B368&lt;=43,"[31-43]",B368&lt;=56,"[44-56]",B368&gt;=57,"[57 Above]")</f>
        <v>[18-30]</v>
      </c>
      <c r="D368" s="2" t="s">
        <v>2021</v>
      </c>
      <c r="E368" s="5" t="s">
        <v>1007</v>
      </c>
    </row>
    <row r="369" spans="1:5" x14ac:dyDescent="0.3">
      <c r="A369" s="4" t="s">
        <v>1388</v>
      </c>
      <c r="B369" s="2">
        <v>44</v>
      </c>
      <c r="C369" s="2" t="str" cm="1">
        <f t="array" ref="C369">_xlfn.IFS(B369&lt;=30,"[18-30]",B369&lt;=43,"[31-43]",B369&lt;=56,"[44-56]",B369&gt;=57,"[57 Above]")</f>
        <v>[44-56]</v>
      </c>
      <c r="D369" s="2" t="s">
        <v>2022</v>
      </c>
      <c r="E369" s="5" t="s">
        <v>1007</v>
      </c>
    </row>
    <row r="370" spans="1:5" x14ac:dyDescent="0.3">
      <c r="A370" s="4" t="s">
        <v>1389</v>
      </c>
      <c r="B370" s="2">
        <v>60</v>
      </c>
      <c r="C370" s="2" t="str" cm="1">
        <f t="array" ref="C370">_xlfn.IFS(B370&lt;=30,"[18-30]",B370&lt;=43,"[31-43]",B370&lt;=56,"[44-56]",B370&gt;=57,"[57 Above]")</f>
        <v>[57 Above]</v>
      </c>
      <c r="D370" s="2" t="s">
        <v>2021</v>
      </c>
      <c r="E370" s="5" t="s">
        <v>1011</v>
      </c>
    </row>
    <row r="371" spans="1:5" x14ac:dyDescent="0.3">
      <c r="A371" s="4" t="s">
        <v>1390</v>
      </c>
      <c r="B371" s="2">
        <v>55</v>
      </c>
      <c r="C371" s="2" t="str" cm="1">
        <f t="array" ref="C371">_xlfn.IFS(B371&lt;=30,"[18-30]",B371&lt;=43,"[31-43]",B371&lt;=56,"[44-56]",B371&gt;=57,"[57 Above]")</f>
        <v>[44-56]</v>
      </c>
      <c r="D371" s="2" t="s">
        <v>2021</v>
      </c>
      <c r="E371" s="5" t="s">
        <v>1011</v>
      </c>
    </row>
    <row r="372" spans="1:5" x14ac:dyDescent="0.3">
      <c r="A372" s="4" t="s">
        <v>1391</v>
      </c>
      <c r="B372" s="2">
        <v>54</v>
      </c>
      <c r="C372" s="2" t="str" cm="1">
        <f t="array" ref="C372">_xlfn.IFS(B372&lt;=30,"[18-30]",B372&lt;=43,"[31-43]",B372&lt;=56,"[44-56]",B372&gt;=57,"[57 Above]")</f>
        <v>[44-56]</v>
      </c>
      <c r="D372" s="2" t="s">
        <v>2022</v>
      </c>
      <c r="E372" s="5" t="s">
        <v>1008</v>
      </c>
    </row>
    <row r="373" spans="1:5" x14ac:dyDescent="0.3">
      <c r="A373" s="4" t="s">
        <v>1392</v>
      </c>
      <c r="B373" s="2">
        <v>51</v>
      </c>
      <c r="C373" s="2" t="str" cm="1">
        <f t="array" ref="C373">_xlfn.IFS(B373&lt;=30,"[18-30]",B373&lt;=43,"[31-43]",B373&lt;=56,"[44-56]",B373&gt;=57,"[57 Above]")</f>
        <v>[44-56]</v>
      </c>
      <c r="D373" s="2" t="s">
        <v>2022</v>
      </c>
      <c r="E373" s="5" t="s">
        <v>1011</v>
      </c>
    </row>
    <row r="374" spans="1:5" x14ac:dyDescent="0.3">
      <c r="A374" s="4" t="s">
        <v>1393</v>
      </c>
      <c r="B374" s="2">
        <v>38</v>
      </c>
      <c r="C374" s="2" t="str" cm="1">
        <f t="array" ref="C374">_xlfn.IFS(B374&lt;=30,"[18-30]",B374&lt;=43,"[31-43]",B374&lt;=56,"[44-56]",B374&gt;=57,"[57 Above]")</f>
        <v>[31-43]</v>
      </c>
      <c r="D374" s="2" t="s">
        <v>2022</v>
      </c>
      <c r="E374" s="5" t="s">
        <v>1011</v>
      </c>
    </row>
    <row r="375" spans="1:5" x14ac:dyDescent="0.3">
      <c r="A375" s="4" t="s">
        <v>1394</v>
      </c>
      <c r="B375" s="2">
        <v>34</v>
      </c>
      <c r="C375" s="2" t="str" cm="1">
        <f t="array" ref="C375">_xlfn.IFS(B375&lt;=30,"[18-30]",B375&lt;=43,"[31-43]",B375&lt;=56,"[44-56]",B375&gt;=57,"[57 Above]")</f>
        <v>[31-43]</v>
      </c>
      <c r="D375" s="2" t="s">
        <v>2021</v>
      </c>
      <c r="E375" s="5" t="s">
        <v>1008</v>
      </c>
    </row>
    <row r="376" spans="1:5" x14ac:dyDescent="0.3">
      <c r="A376" s="4" t="s">
        <v>1395</v>
      </c>
      <c r="B376" s="2">
        <v>31</v>
      </c>
      <c r="C376" s="2" t="str" cm="1">
        <f t="array" ref="C376">_xlfn.IFS(B376&lt;=30,"[18-30]",B376&lt;=43,"[31-43]",B376&lt;=56,"[44-56]",B376&gt;=57,"[57 Above]")</f>
        <v>[31-43]</v>
      </c>
      <c r="D376" s="2" t="s">
        <v>2022</v>
      </c>
      <c r="E376" s="5" t="s">
        <v>1008</v>
      </c>
    </row>
    <row r="377" spans="1:5" x14ac:dyDescent="0.3">
      <c r="A377" s="4" t="s">
        <v>1396</v>
      </c>
      <c r="B377" s="2">
        <v>60</v>
      </c>
      <c r="C377" s="2" t="str" cm="1">
        <f t="array" ref="C377">_xlfn.IFS(B377&lt;=30,"[18-30]",B377&lt;=43,"[31-43]",B377&lt;=56,"[44-56]",B377&gt;=57,"[57 Above]")</f>
        <v>[57 Above]</v>
      </c>
      <c r="D377" s="2" t="s">
        <v>2021</v>
      </c>
      <c r="E377" s="5" t="s">
        <v>1009</v>
      </c>
    </row>
    <row r="378" spans="1:5" x14ac:dyDescent="0.3">
      <c r="A378" s="4" t="s">
        <v>1397</v>
      </c>
      <c r="B378" s="2">
        <v>63</v>
      </c>
      <c r="C378" s="2" t="str" cm="1">
        <f t="array" ref="C378">_xlfn.IFS(B378&lt;=30,"[18-30]",B378&lt;=43,"[31-43]",B378&lt;=56,"[44-56]",B378&gt;=57,"[57 Above]")</f>
        <v>[57 Above]</v>
      </c>
      <c r="D378" s="2" t="s">
        <v>2021</v>
      </c>
      <c r="E378" s="5" t="s">
        <v>1011</v>
      </c>
    </row>
    <row r="379" spans="1:5" x14ac:dyDescent="0.3">
      <c r="A379" s="4" t="s">
        <v>1398</v>
      </c>
      <c r="B379" s="2">
        <v>38</v>
      </c>
      <c r="C379" s="2" t="str" cm="1">
        <f t="array" ref="C379">_xlfn.IFS(B379&lt;=30,"[18-30]",B379&lt;=43,"[31-43]",B379&lt;=56,"[44-56]",B379&gt;=57,"[57 Above]")</f>
        <v>[31-43]</v>
      </c>
      <c r="D379" s="2" t="s">
        <v>2022</v>
      </c>
      <c r="E379" s="5" t="s">
        <v>1010</v>
      </c>
    </row>
    <row r="380" spans="1:5" x14ac:dyDescent="0.3">
      <c r="A380" s="4" t="s">
        <v>1399</v>
      </c>
      <c r="B380" s="2">
        <v>33</v>
      </c>
      <c r="C380" s="2" t="str" cm="1">
        <f t="array" ref="C380">_xlfn.IFS(B380&lt;=30,"[18-30]",B380&lt;=43,"[31-43]",B380&lt;=56,"[44-56]",B380&gt;=57,"[57 Above]")</f>
        <v>[31-43]</v>
      </c>
      <c r="D380" s="2" t="s">
        <v>2022</v>
      </c>
      <c r="E380" s="5" t="s">
        <v>1007</v>
      </c>
    </row>
    <row r="381" spans="1:5" x14ac:dyDescent="0.3">
      <c r="A381" s="4" t="s">
        <v>1400</v>
      </c>
      <c r="B381" s="2">
        <v>34</v>
      </c>
      <c r="C381" s="2" t="str" cm="1">
        <f t="array" ref="C381">_xlfn.IFS(B381&lt;=30,"[18-30]",B381&lt;=43,"[31-43]",B381&lt;=56,"[44-56]",B381&gt;=57,"[57 Above]")</f>
        <v>[31-43]</v>
      </c>
      <c r="D381" s="2" t="s">
        <v>2021</v>
      </c>
      <c r="E381" s="5" t="s">
        <v>1012</v>
      </c>
    </row>
    <row r="382" spans="1:5" x14ac:dyDescent="0.3">
      <c r="A382" s="4" t="s">
        <v>1401</v>
      </c>
      <c r="B382" s="2">
        <v>43</v>
      </c>
      <c r="C382" s="2" t="str" cm="1">
        <f t="array" ref="C382">_xlfn.IFS(B382&lt;=30,"[18-30]",B382&lt;=43,"[31-43]",B382&lt;=56,"[44-56]",B382&gt;=57,"[57 Above]")</f>
        <v>[31-43]</v>
      </c>
      <c r="D382" s="2" t="s">
        <v>2021</v>
      </c>
      <c r="E382" s="5" t="s">
        <v>1008</v>
      </c>
    </row>
    <row r="383" spans="1:5" x14ac:dyDescent="0.3">
      <c r="A383" s="4" t="s">
        <v>1402</v>
      </c>
      <c r="B383" s="2">
        <v>26</v>
      </c>
      <c r="C383" s="2" t="str" cm="1">
        <f t="array" ref="C383">_xlfn.IFS(B383&lt;=30,"[18-30]",B383&lt;=43,"[31-43]",B383&lt;=56,"[44-56]",B383&gt;=57,"[57 Above]")</f>
        <v>[18-30]</v>
      </c>
      <c r="D383" s="2" t="s">
        <v>2022</v>
      </c>
      <c r="E383" s="5" t="s">
        <v>1012</v>
      </c>
    </row>
    <row r="384" spans="1:5" x14ac:dyDescent="0.3">
      <c r="A384" s="4" t="s">
        <v>1403</v>
      </c>
      <c r="B384" s="2">
        <v>60</v>
      </c>
      <c r="C384" s="2" t="str" cm="1">
        <f t="array" ref="C384">_xlfn.IFS(B384&lt;=30,"[18-30]",B384&lt;=43,"[31-43]",B384&lt;=56,"[44-56]",B384&gt;=57,"[57 Above]")</f>
        <v>[57 Above]</v>
      </c>
      <c r="D384" s="2" t="s">
        <v>2022</v>
      </c>
      <c r="E384" s="5" t="s">
        <v>1011</v>
      </c>
    </row>
    <row r="385" spans="1:5" x14ac:dyDescent="0.3">
      <c r="A385" s="4" t="s">
        <v>1404</v>
      </c>
      <c r="B385" s="2">
        <v>59</v>
      </c>
      <c r="C385" s="2" t="str" cm="1">
        <f t="array" ref="C385">_xlfn.IFS(B385&lt;=30,"[18-30]",B385&lt;=43,"[31-43]",B385&lt;=56,"[44-56]",B385&gt;=57,"[57 Above]")</f>
        <v>[57 Above]</v>
      </c>
      <c r="D385" s="2" t="s">
        <v>2022</v>
      </c>
      <c r="E385" s="5" t="s">
        <v>1010</v>
      </c>
    </row>
    <row r="386" spans="1:5" x14ac:dyDescent="0.3">
      <c r="A386" s="4" t="s">
        <v>1405</v>
      </c>
      <c r="B386" s="2">
        <v>37</v>
      </c>
      <c r="C386" s="2" t="str" cm="1">
        <f t="array" ref="C386">_xlfn.IFS(B386&lt;=30,"[18-30]",B386&lt;=43,"[31-43]",B386&lt;=56,"[44-56]",B386&gt;=57,"[57 Above]")</f>
        <v>[31-43]</v>
      </c>
      <c r="D386" s="2" t="s">
        <v>2021</v>
      </c>
      <c r="E386" s="5" t="s">
        <v>1007</v>
      </c>
    </row>
    <row r="387" spans="1:5" x14ac:dyDescent="0.3">
      <c r="A387" s="4" t="s">
        <v>1406</v>
      </c>
      <c r="B387" s="2">
        <v>47</v>
      </c>
      <c r="C387" s="2" t="str" cm="1">
        <f t="array" ref="C387">_xlfn.IFS(B387&lt;=30,"[18-30]",B387&lt;=43,"[31-43]",B387&lt;=56,"[44-56]",B387&gt;=57,"[57 Above]")</f>
        <v>[44-56]</v>
      </c>
      <c r="D387" s="2" t="s">
        <v>2022</v>
      </c>
      <c r="E387" s="5" t="s">
        <v>1011</v>
      </c>
    </row>
    <row r="388" spans="1:5" x14ac:dyDescent="0.3">
      <c r="A388" s="4" t="s">
        <v>1407</v>
      </c>
      <c r="B388" s="2">
        <v>38</v>
      </c>
      <c r="C388" s="2" t="str" cm="1">
        <f t="array" ref="C388">_xlfn.IFS(B388&lt;=30,"[18-30]",B388&lt;=43,"[31-43]",B388&lt;=56,"[44-56]",B388&gt;=57,"[57 Above]")</f>
        <v>[31-43]</v>
      </c>
      <c r="D388" s="2" t="s">
        <v>2022</v>
      </c>
      <c r="E388" s="5" t="s">
        <v>1010</v>
      </c>
    </row>
    <row r="389" spans="1:5" x14ac:dyDescent="0.3">
      <c r="A389" s="4" t="s">
        <v>1408</v>
      </c>
      <c r="B389" s="2">
        <v>22</v>
      </c>
      <c r="C389" s="2" t="str" cm="1">
        <f t="array" ref="C389">_xlfn.IFS(B389&lt;=30,"[18-30]",B389&lt;=43,"[31-43]",B389&lt;=56,"[44-56]",B389&gt;=57,"[57 Above]")</f>
        <v>[18-30]</v>
      </c>
      <c r="D389" s="2" t="s">
        <v>2021</v>
      </c>
      <c r="E389" s="5" t="s">
        <v>1007</v>
      </c>
    </row>
    <row r="390" spans="1:5" x14ac:dyDescent="0.3">
      <c r="A390" s="4" t="s">
        <v>1409</v>
      </c>
      <c r="B390" s="2">
        <v>18</v>
      </c>
      <c r="C390" s="2" t="str" cm="1">
        <f t="array" ref="C390">_xlfn.IFS(B390&lt;=30,"[18-30]",B390&lt;=43,"[31-43]",B390&lt;=56,"[44-56]",B390&gt;=57,"[57 Above]")</f>
        <v>[18-30]</v>
      </c>
      <c r="D390" s="2" t="s">
        <v>2021</v>
      </c>
      <c r="E390" s="5" t="s">
        <v>1010</v>
      </c>
    </row>
    <row r="391" spans="1:5" x14ac:dyDescent="0.3">
      <c r="A391" s="4" t="s">
        <v>1410</v>
      </c>
      <c r="B391" s="2">
        <v>47</v>
      </c>
      <c r="C391" s="2" t="str" cm="1">
        <f t="array" ref="C391">_xlfn.IFS(B391&lt;=30,"[18-30]",B391&lt;=43,"[31-43]",B391&lt;=56,"[44-56]",B391&gt;=57,"[57 Above]")</f>
        <v>[44-56]</v>
      </c>
      <c r="D391" s="2" t="s">
        <v>2022</v>
      </c>
      <c r="E391" s="5" t="s">
        <v>1008</v>
      </c>
    </row>
    <row r="392" spans="1:5" x14ac:dyDescent="0.3">
      <c r="A392" s="4" t="s">
        <v>1411</v>
      </c>
      <c r="B392" s="2">
        <v>57</v>
      </c>
      <c r="C392" s="2" t="str" cm="1">
        <f t="array" ref="C392">_xlfn.IFS(B392&lt;=30,"[18-30]",B392&lt;=43,"[31-43]",B392&lt;=56,"[44-56]",B392&gt;=57,"[57 Above]")</f>
        <v>[57 Above]</v>
      </c>
      <c r="D392" s="2" t="s">
        <v>2021</v>
      </c>
      <c r="E392" s="5" t="s">
        <v>1011</v>
      </c>
    </row>
    <row r="393" spans="1:5" x14ac:dyDescent="0.3">
      <c r="A393" s="4" t="s">
        <v>1412</v>
      </c>
      <c r="B393" s="2">
        <v>54</v>
      </c>
      <c r="C393" s="2" t="str" cm="1">
        <f t="array" ref="C393">_xlfn.IFS(B393&lt;=30,"[18-30]",B393&lt;=43,"[31-43]",B393&lt;=56,"[44-56]",B393&gt;=57,"[57 Above]")</f>
        <v>[44-56]</v>
      </c>
      <c r="D393" s="2" t="s">
        <v>2021</v>
      </c>
      <c r="E393" s="5" t="s">
        <v>1010</v>
      </c>
    </row>
    <row r="394" spans="1:5" x14ac:dyDescent="0.3">
      <c r="A394" s="4" t="s">
        <v>1413</v>
      </c>
      <c r="B394" s="2">
        <v>24</v>
      </c>
      <c r="C394" s="2" t="str" cm="1">
        <f t="array" ref="C394">_xlfn.IFS(B394&lt;=30,"[18-30]",B394&lt;=43,"[31-43]",B394&lt;=56,"[44-56]",B394&gt;=57,"[57 Above]")</f>
        <v>[18-30]</v>
      </c>
      <c r="D394" s="2" t="s">
        <v>2021</v>
      </c>
      <c r="E394" s="5" t="s">
        <v>1010</v>
      </c>
    </row>
    <row r="395" spans="1:5" x14ac:dyDescent="0.3">
      <c r="A395" s="4" t="s">
        <v>1414</v>
      </c>
      <c r="B395" s="2">
        <v>22</v>
      </c>
      <c r="C395" s="2" t="str" cm="1">
        <f t="array" ref="C395">_xlfn.IFS(B395&lt;=30,"[18-30]",B395&lt;=43,"[31-43]",B395&lt;=56,"[44-56]",B395&gt;=57,"[57 Above]")</f>
        <v>[18-30]</v>
      </c>
      <c r="D395" s="2" t="s">
        <v>2022</v>
      </c>
      <c r="E395" s="5" t="s">
        <v>1011</v>
      </c>
    </row>
    <row r="396" spans="1:5" x14ac:dyDescent="0.3">
      <c r="A396" s="4" t="s">
        <v>1415</v>
      </c>
      <c r="B396" s="2">
        <v>52</v>
      </c>
      <c r="C396" s="2" t="str" cm="1">
        <f t="array" ref="C396">_xlfn.IFS(B396&lt;=30,"[18-30]",B396&lt;=43,"[31-43]",B396&lt;=56,"[44-56]",B396&gt;=57,"[57 Above]")</f>
        <v>[44-56]</v>
      </c>
      <c r="D396" s="2" t="s">
        <v>2022</v>
      </c>
      <c r="E396" s="5" t="s">
        <v>1007</v>
      </c>
    </row>
    <row r="397" spans="1:5" x14ac:dyDescent="0.3">
      <c r="A397" s="4" t="s">
        <v>1416</v>
      </c>
      <c r="B397" s="2">
        <v>31</v>
      </c>
      <c r="C397" s="2" t="str" cm="1">
        <f t="array" ref="C397">_xlfn.IFS(B397&lt;=30,"[18-30]",B397&lt;=43,"[31-43]",B397&lt;=56,"[44-56]",B397&gt;=57,"[57 Above]")</f>
        <v>[31-43]</v>
      </c>
      <c r="D397" s="2" t="s">
        <v>2022</v>
      </c>
      <c r="E397" s="5" t="s">
        <v>1011</v>
      </c>
    </row>
    <row r="398" spans="1:5" x14ac:dyDescent="0.3">
      <c r="A398" s="4" t="s">
        <v>1417</v>
      </c>
      <c r="B398" s="2">
        <v>50</v>
      </c>
      <c r="C398" s="2" t="str" cm="1">
        <f t="array" ref="C398">_xlfn.IFS(B398&lt;=30,"[18-30]",B398&lt;=43,"[31-43]",B398&lt;=56,"[44-56]",B398&gt;=57,"[57 Above]")</f>
        <v>[44-56]</v>
      </c>
      <c r="D398" s="2" t="s">
        <v>2022</v>
      </c>
      <c r="E398" s="5" t="s">
        <v>1010</v>
      </c>
    </row>
    <row r="399" spans="1:5" x14ac:dyDescent="0.3">
      <c r="A399" s="4" t="s">
        <v>1418</v>
      </c>
      <c r="B399" s="2">
        <v>34</v>
      </c>
      <c r="C399" s="2" t="str" cm="1">
        <f t="array" ref="C399">_xlfn.IFS(B399&lt;=30,"[18-30]",B399&lt;=43,"[31-43]",B399&lt;=56,"[44-56]",B399&gt;=57,"[57 Above]")</f>
        <v>[31-43]</v>
      </c>
      <c r="D399" s="2" t="s">
        <v>2022</v>
      </c>
      <c r="E399" s="5" t="s">
        <v>1012</v>
      </c>
    </row>
    <row r="400" spans="1:5" x14ac:dyDescent="0.3">
      <c r="A400" s="4" t="s">
        <v>1419</v>
      </c>
      <c r="B400" s="2">
        <v>26</v>
      </c>
      <c r="C400" s="2" t="str" cm="1">
        <f t="array" ref="C400">_xlfn.IFS(B400&lt;=30,"[18-30]",B400&lt;=43,"[31-43]",B400&lt;=56,"[44-56]",B400&gt;=57,"[57 Above]")</f>
        <v>[18-30]</v>
      </c>
      <c r="D400" s="2" t="s">
        <v>2022</v>
      </c>
      <c r="E400" s="5" t="s">
        <v>1009</v>
      </c>
    </row>
    <row r="401" spans="1:5" x14ac:dyDescent="0.3">
      <c r="A401" s="4" t="s">
        <v>1420</v>
      </c>
      <c r="B401" s="2">
        <v>40</v>
      </c>
      <c r="C401" s="2" t="str" cm="1">
        <f t="array" ref="C401">_xlfn.IFS(B401&lt;=30,"[18-30]",B401&lt;=43,"[31-43]",B401&lt;=56,"[44-56]",B401&gt;=57,"[57 Above]")</f>
        <v>[31-43]</v>
      </c>
      <c r="D401" s="2" t="s">
        <v>2021</v>
      </c>
      <c r="E401" s="5" t="s">
        <v>1012</v>
      </c>
    </row>
    <row r="402" spans="1:5" x14ac:dyDescent="0.3">
      <c r="A402" s="4" t="s">
        <v>1421</v>
      </c>
      <c r="B402" s="2">
        <v>22</v>
      </c>
      <c r="C402" s="2" t="str" cm="1">
        <f t="array" ref="C402">_xlfn.IFS(B402&lt;=30,"[18-30]",B402&lt;=43,"[31-43]",B402&lt;=56,"[44-56]",B402&gt;=57,"[57 Above]")</f>
        <v>[18-30]</v>
      </c>
      <c r="D402" s="2" t="s">
        <v>2021</v>
      </c>
      <c r="E402" s="5" t="s">
        <v>1007</v>
      </c>
    </row>
    <row r="403" spans="1:5" x14ac:dyDescent="0.3">
      <c r="A403" s="4" t="s">
        <v>1422</v>
      </c>
      <c r="B403" s="2">
        <v>33</v>
      </c>
      <c r="C403" s="2" t="str" cm="1">
        <f t="array" ref="C403">_xlfn.IFS(B403&lt;=30,"[18-30]",B403&lt;=43,"[31-43]",B403&lt;=56,"[44-56]",B403&gt;=57,"[57 Above]")</f>
        <v>[31-43]</v>
      </c>
      <c r="D403" s="2" t="s">
        <v>2021</v>
      </c>
      <c r="E403" s="5" t="s">
        <v>1010</v>
      </c>
    </row>
    <row r="404" spans="1:5" x14ac:dyDescent="0.3">
      <c r="A404" s="4" t="s">
        <v>1423</v>
      </c>
      <c r="B404" s="2">
        <v>41</v>
      </c>
      <c r="C404" s="2" t="str" cm="1">
        <f t="array" ref="C404">_xlfn.IFS(B404&lt;=30,"[18-30]",B404&lt;=43,"[31-43]",B404&lt;=56,"[44-56]",B404&gt;=57,"[57 Above]")</f>
        <v>[31-43]</v>
      </c>
      <c r="D404" s="2" t="s">
        <v>2022</v>
      </c>
      <c r="E404" s="5" t="s">
        <v>1009</v>
      </c>
    </row>
    <row r="405" spans="1:5" x14ac:dyDescent="0.3">
      <c r="A405" s="4" t="s">
        <v>1424</v>
      </c>
      <c r="B405" s="2">
        <v>36</v>
      </c>
      <c r="C405" s="2" t="str" cm="1">
        <f t="array" ref="C405">_xlfn.IFS(B405&lt;=30,"[18-30]",B405&lt;=43,"[31-43]",B405&lt;=56,"[44-56]",B405&gt;=57,"[57 Above]")</f>
        <v>[31-43]</v>
      </c>
      <c r="D405" s="2" t="s">
        <v>2022</v>
      </c>
      <c r="E405" s="5" t="s">
        <v>1007</v>
      </c>
    </row>
    <row r="406" spans="1:5" x14ac:dyDescent="0.3">
      <c r="A406" s="4" t="s">
        <v>1425</v>
      </c>
      <c r="B406" s="2">
        <v>28</v>
      </c>
      <c r="C406" s="2" t="str" cm="1">
        <f t="array" ref="C406">_xlfn.IFS(B406&lt;=30,"[18-30]",B406&lt;=43,"[31-43]",B406&lt;=56,"[44-56]",B406&gt;=57,"[57 Above]")</f>
        <v>[18-30]</v>
      </c>
      <c r="D406" s="2" t="s">
        <v>2021</v>
      </c>
      <c r="E406" s="5" t="s">
        <v>1012</v>
      </c>
    </row>
    <row r="407" spans="1:5" x14ac:dyDescent="0.3">
      <c r="A407" s="4" t="s">
        <v>1426</v>
      </c>
      <c r="B407" s="2">
        <v>46</v>
      </c>
      <c r="C407" s="2" t="str" cm="1">
        <f t="array" ref="C407">_xlfn.IFS(B407&lt;=30,"[18-30]",B407&lt;=43,"[31-43]",B407&lt;=56,"[44-56]",B407&gt;=57,"[57 Above]")</f>
        <v>[44-56]</v>
      </c>
      <c r="D407" s="2" t="s">
        <v>2022</v>
      </c>
      <c r="E407" s="5" t="s">
        <v>1008</v>
      </c>
    </row>
    <row r="408" spans="1:5" x14ac:dyDescent="0.3">
      <c r="A408" s="4" t="s">
        <v>1427</v>
      </c>
      <c r="B408" s="2">
        <v>52</v>
      </c>
      <c r="C408" s="2" t="str" cm="1">
        <f t="array" ref="C408">_xlfn.IFS(B408&lt;=30,"[18-30]",B408&lt;=43,"[31-43]",B408&lt;=56,"[44-56]",B408&gt;=57,"[57 Above]")</f>
        <v>[44-56]</v>
      </c>
      <c r="D408" s="2" t="s">
        <v>2022</v>
      </c>
      <c r="E408" s="5" t="s">
        <v>1011</v>
      </c>
    </row>
    <row r="409" spans="1:5" x14ac:dyDescent="0.3">
      <c r="A409" s="4" t="s">
        <v>1428</v>
      </c>
      <c r="B409" s="2">
        <v>63</v>
      </c>
      <c r="C409" s="2" t="str" cm="1">
        <f t="array" ref="C409">_xlfn.IFS(B409&lt;=30,"[18-30]",B409&lt;=43,"[31-43]",B409&lt;=56,"[44-56]",B409&gt;=57,"[57 Above]")</f>
        <v>[57 Above]</v>
      </c>
      <c r="D409" s="2" t="s">
        <v>2022</v>
      </c>
      <c r="E409" s="5" t="s">
        <v>1007</v>
      </c>
    </row>
    <row r="410" spans="1:5" x14ac:dyDescent="0.3">
      <c r="A410" s="4" t="s">
        <v>1429</v>
      </c>
      <c r="B410" s="2">
        <v>37</v>
      </c>
      <c r="C410" s="2" t="str" cm="1">
        <f t="array" ref="C410">_xlfn.IFS(B410&lt;=30,"[18-30]",B410&lt;=43,"[31-43]",B410&lt;=56,"[44-56]",B410&gt;=57,"[57 Above]")</f>
        <v>[31-43]</v>
      </c>
      <c r="D410" s="2" t="s">
        <v>2022</v>
      </c>
      <c r="E410" s="5" t="s">
        <v>1007</v>
      </c>
    </row>
    <row r="411" spans="1:5" x14ac:dyDescent="0.3">
      <c r="A411" s="4" t="s">
        <v>1430</v>
      </c>
      <c r="B411" s="2">
        <v>57</v>
      </c>
      <c r="C411" s="2" t="str" cm="1">
        <f t="array" ref="C411">_xlfn.IFS(B411&lt;=30,"[18-30]",B411&lt;=43,"[31-43]",B411&lt;=56,"[44-56]",B411&gt;=57,"[57 Above]")</f>
        <v>[57 Above]</v>
      </c>
      <c r="D411" s="2" t="s">
        <v>2022</v>
      </c>
      <c r="E411" s="5" t="s">
        <v>1010</v>
      </c>
    </row>
    <row r="412" spans="1:5" x14ac:dyDescent="0.3">
      <c r="A412" s="4" t="s">
        <v>1431</v>
      </c>
      <c r="B412" s="2">
        <v>59</v>
      </c>
      <c r="C412" s="2" t="str" cm="1">
        <f t="array" ref="C412">_xlfn.IFS(B412&lt;=30,"[18-30]",B412&lt;=43,"[31-43]",B412&lt;=56,"[44-56]",B412&gt;=57,"[57 Above]")</f>
        <v>[57 Above]</v>
      </c>
      <c r="D412" s="2" t="s">
        <v>2021</v>
      </c>
      <c r="E412" s="5" t="s">
        <v>1009</v>
      </c>
    </row>
    <row r="413" spans="1:5" x14ac:dyDescent="0.3">
      <c r="A413" s="4" t="s">
        <v>1432</v>
      </c>
      <c r="B413" s="2">
        <v>51</v>
      </c>
      <c r="C413" s="2" t="str" cm="1">
        <f t="array" ref="C413">_xlfn.IFS(B413&lt;=30,"[18-30]",B413&lt;=43,"[31-43]",B413&lt;=56,"[44-56]",B413&gt;=57,"[57 Above]")</f>
        <v>[44-56]</v>
      </c>
      <c r="D413" s="2" t="s">
        <v>2022</v>
      </c>
      <c r="E413" s="5" t="s">
        <v>1012</v>
      </c>
    </row>
    <row r="414" spans="1:5" x14ac:dyDescent="0.3">
      <c r="A414" s="4" t="s">
        <v>1433</v>
      </c>
      <c r="B414" s="2">
        <v>18</v>
      </c>
      <c r="C414" s="2" t="str" cm="1">
        <f t="array" ref="C414">_xlfn.IFS(B414&lt;=30,"[18-30]",B414&lt;=43,"[31-43]",B414&lt;=56,"[44-56]",B414&gt;=57,"[57 Above]")</f>
        <v>[18-30]</v>
      </c>
      <c r="D414" s="2" t="s">
        <v>2022</v>
      </c>
      <c r="E414" s="5" t="s">
        <v>1007</v>
      </c>
    </row>
    <row r="415" spans="1:5" x14ac:dyDescent="0.3">
      <c r="A415" s="4" t="s">
        <v>1434</v>
      </c>
      <c r="B415" s="2">
        <v>60</v>
      </c>
      <c r="C415" s="2" t="str" cm="1">
        <f t="array" ref="C415">_xlfn.IFS(B415&lt;=30,"[18-30]",B415&lt;=43,"[31-43]",B415&lt;=56,"[44-56]",B415&gt;=57,"[57 Above]")</f>
        <v>[57 Above]</v>
      </c>
      <c r="D415" s="2" t="s">
        <v>2022</v>
      </c>
      <c r="E415" s="5" t="s">
        <v>1011</v>
      </c>
    </row>
    <row r="416" spans="1:5" x14ac:dyDescent="0.3">
      <c r="A416" s="4" t="s">
        <v>1435</v>
      </c>
      <c r="B416" s="2">
        <v>53</v>
      </c>
      <c r="C416" s="2" t="str" cm="1">
        <f t="array" ref="C416">_xlfn.IFS(B416&lt;=30,"[18-30]",B416&lt;=43,"[31-43]",B416&lt;=56,"[44-56]",B416&gt;=57,"[57 Above]")</f>
        <v>[44-56]</v>
      </c>
      <c r="D416" s="2" t="s">
        <v>2022</v>
      </c>
      <c r="E416" s="5" t="s">
        <v>1007</v>
      </c>
    </row>
    <row r="417" spans="1:5" x14ac:dyDescent="0.3">
      <c r="A417" s="4" t="s">
        <v>1436</v>
      </c>
      <c r="B417" s="2">
        <v>37</v>
      </c>
      <c r="C417" s="2" t="str" cm="1">
        <f t="array" ref="C417">_xlfn.IFS(B417&lt;=30,"[18-30]",B417&lt;=43,"[31-43]",B417&lt;=56,"[44-56]",B417&gt;=57,"[57 Above]")</f>
        <v>[31-43]</v>
      </c>
      <c r="D417" s="2" t="s">
        <v>2022</v>
      </c>
      <c r="E417" s="5" t="s">
        <v>1007</v>
      </c>
    </row>
    <row r="418" spans="1:5" x14ac:dyDescent="0.3">
      <c r="A418" s="4" t="s">
        <v>1437</v>
      </c>
      <c r="B418" s="2">
        <v>60</v>
      </c>
      <c r="C418" s="2" t="str" cm="1">
        <f t="array" ref="C418">_xlfn.IFS(B418&lt;=30,"[18-30]",B418&lt;=43,"[31-43]",B418&lt;=56,"[44-56]",B418&gt;=57,"[57 Above]")</f>
        <v>[57 Above]</v>
      </c>
      <c r="D418" s="2" t="s">
        <v>2021</v>
      </c>
      <c r="E418" s="5" t="s">
        <v>1010</v>
      </c>
    </row>
    <row r="419" spans="1:5" x14ac:dyDescent="0.3">
      <c r="A419" s="4" t="s">
        <v>1438</v>
      </c>
      <c r="B419" s="2">
        <v>24</v>
      </c>
      <c r="C419" s="2" t="str" cm="1">
        <f t="array" ref="C419">_xlfn.IFS(B419&lt;=30,"[18-30]",B419&lt;=43,"[31-43]",B419&lt;=56,"[44-56]",B419&gt;=57,"[57 Above]")</f>
        <v>[18-30]</v>
      </c>
      <c r="D419" s="2" t="s">
        <v>2022</v>
      </c>
      <c r="E419" s="5" t="s">
        <v>1007</v>
      </c>
    </row>
    <row r="420" spans="1:5" x14ac:dyDescent="0.3">
      <c r="A420" s="4" t="s">
        <v>1439</v>
      </c>
      <c r="B420" s="2">
        <v>26</v>
      </c>
      <c r="C420" s="2" t="str" cm="1">
        <f t="array" ref="C420">_xlfn.IFS(B420&lt;=30,"[18-30]",B420&lt;=43,"[31-43]",B420&lt;=56,"[44-56]",B420&gt;=57,"[57 Above]")</f>
        <v>[18-30]</v>
      </c>
      <c r="D420" s="2" t="s">
        <v>2021</v>
      </c>
      <c r="E420" s="5" t="s">
        <v>1009</v>
      </c>
    </row>
    <row r="421" spans="1:5" x14ac:dyDescent="0.3">
      <c r="A421" s="4" t="s">
        <v>1440</v>
      </c>
      <c r="B421" s="2">
        <v>34</v>
      </c>
      <c r="C421" s="2" t="str" cm="1">
        <f t="array" ref="C421">_xlfn.IFS(B421&lt;=30,"[18-30]",B421&lt;=43,"[31-43]",B421&lt;=56,"[44-56]",B421&gt;=57,"[57 Above]")</f>
        <v>[31-43]</v>
      </c>
      <c r="D421" s="2" t="s">
        <v>2021</v>
      </c>
      <c r="E421" s="5" t="s">
        <v>1010</v>
      </c>
    </row>
    <row r="422" spans="1:5" x14ac:dyDescent="0.3">
      <c r="A422" s="4" t="s">
        <v>1441</v>
      </c>
      <c r="B422" s="2">
        <v>25</v>
      </c>
      <c r="C422" s="2" t="str" cm="1">
        <f t="array" ref="C422">_xlfn.IFS(B422&lt;=30,"[18-30]",B422&lt;=43,"[31-43]",B422&lt;=56,"[44-56]",B422&gt;=57,"[57 Above]")</f>
        <v>[18-30]</v>
      </c>
      <c r="D422" s="2" t="s">
        <v>2021</v>
      </c>
      <c r="E422" s="5" t="s">
        <v>1008</v>
      </c>
    </row>
    <row r="423" spans="1:5" x14ac:dyDescent="0.3">
      <c r="A423" s="4" t="s">
        <v>1442</v>
      </c>
      <c r="B423" s="2">
        <v>24</v>
      </c>
      <c r="C423" s="2" t="str" cm="1">
        <f t="array" ref="C423">_xlfn.IFS(B423&lt;=30,"[18-30]",B423&lt;=43,"[31-43]",B423&lt;=56,"[44-56]",B423&gt;=57,"[57 Above]")</f>
        <v>[18-30]</v>
      </c>
      <c r="D423" s="2" t="s">
        <v>2021</v>
      </c>
      <c r="E423" s="5" t="s">
        <v>1008</v>
      </c>
    </row>
    <row r="424" spans="1:5" x14ac:dyDescent="0.3">
      <c r="A424" s="4" t="s">
        <v>1443</v>
      </c>
      <c r="B424" s="2">
        <v>65</v>
      </c>
      <c r="C424" s="2" t="str" cm="1">
        <f t="array" ref="C424">_xlfn.IFS(B424&lt;=30,"[18-30]",B424&lt;=43,"[31-43]",B424&lt;=56,"[44-56]",B424&gt;=57,"[57 Above]")</f>
        <v>[57 Above]</v>
      </c>
      <c r="D424" s="2" t="s">
        <v>2022</v>
      </c>
      <c r="E424" s="5" t="s">
        <v>1012</v>
      </c>
    </row>
    <row r="425" spans="1:5" x14ac:dyDescent="0.3">
      <c r="A425" s="4" t="s">
        <v>1444</v>
      </c>
      <c r="B425" s="2">
        <v>53</v>
      </c>
      <c r="C425" s="2" t="str" cm="1">
        <f t="array" ref="C425">_xlfn.IFS(B425&lt;=30,"[18-30]",B425&lt;=43,"[31-43]",B425&lt;=56,"[44-56]",B425&gt;=57,"[57 Above]")</f>
        <v>[44-56]</v>
      </c>
      <c r="D425" s="2" t="s">
        <v>2021</v>
      </c>
      <c r="E425" s="5" t="s">
        <v>1012</v>
      </c>
    </row>
    <row r="426" spans="1:5" x14ac:dyDescent="0.3">
      <c r="A426" s="4" t="s">
        <v>1445</v>
      </c>
      <c r="B426" s="2">
        <v>27</v>
      </c>
      <c r="C426" s="2" t="str" cm="1">
        <f t="array" ref="C426">_xlfn.IFS(B426&lt;=30,"[18-30]",B426&lt;=43,"[31-43]",B426&lt;=56,"[44-56]",B426&gt;=57,"[57 Above]")</f>
        <v>[18-30]</v>
      </c>
      <c r="D426" s="2" t="s">
        <v>2022</v>
      </c>
      <c r="E426" s="5" t="s">
        <v>1012</v>
      </c>
    </row>
    <row r="427" spans="1:5" x14ac:dyDescent="0.3">
      <c r="A427" s="4" t="s">
        <v>1446</v>
      </c>
      <c r="B427" s="2">
        <v>35</v>
      </c>
      <c r="C427" s="2" t="str" cm="1">
        <f t="array" ref="C427">_xlfn.IFS(B427&lt;=30,"[18-30]",B427&lt;=43,"[31-43]",B427&lt;=56,"[44-56]",B427&gt;=57,"[57 Above]")</f>
        <v>[31-43]</v>
      </c>
      <c r="D427" s="2" t="s">
        <v>2021</v>
      </c>
      <c r="E427" s="5" t="s">
        <v>1010</v>
      </c>
    </row>
    <row r="428" spans="1:5" x14ac:dyDescent="0.3">
      <c r="A428" s="4" t="s">
        <v>1447</v>
      </c>
      <c r="B428" s="2">
        <v>36</v>
      </c>
      <c r="C428" s="2" t="str" cm="1">
        <f t="array" ref="C428">_xlfn.IFS(B428&lt;=30,"[18-30]",B428&lt;=43,"[31-43]",B428&lt;=56,"[44-56]",B428&gt;=57,"[57 Above]")</f>
        <v>[31-43]</v>
      </c>
      <c r="D428" s="2" t="s">
        <v>2021</v>
      </c>
      <c r="E428" s="5" t="s">
        <v>1009</v>
      </c>
    </row>
    <row r="429" spans="1:5" x14ac:dyDescent="0.3">
      <c r="A429" s="4" t="s">
        <v>1448</v>
      </c>
      <c r="B429" s="2">
        <v>56</v>
      </c>
      <c r="C429" s="2" t="str" cm="1">
        <f t="array" ref="C429">_xlfn.IFS(B429&lt;=30,"[18-30]",B429&lt;=43,"[31-43]",B429&lt;=56,"[44-56]",B429&gt;=57,"[57 Above]")</f>
        <v>[44-56]</v>
      </c>
      <c r="D429" s="2" t="s">
        <v>2022</v>
      </c>
      <c r="E429" s="5" t="s">
        <v>1010</v>
      </c>
    </row>
    <row r="430" spans="1:5" x14ac:dyDescent="0.3">
      <c r="A430" s="4" t="s">
        <v>1449</v>
      </c>
      <c r="B430" s="2">
        <v>31</v>
      </c>
      <c r="C430" s="2" t="str" cm="1">
        <f t="array" ref="C430">_xlfn.IFS(B430&lt;=30,"[18-30]",B430&lt;=43,"[31-43]",B430&lt;=56,"[44-56]",B430&gt;=57,"[57 Above]")</f>
        <v>[31-43]</v>
      </c>
      <c r="D430" s="2" t="s">
        <v>2021</v>
      </c>
      <c r="E430" s="5" t="s">
        <v>1010</v>
      </c>
    </row>
    <row r="431" spans="1:5" x14ac:dyDescent="0.3">
      <c r="A431" s="4" t="s">
        <v>1450</v>
      </c>
      <c r="B431" s="2">
        <v>63</v>
      </c>
      <c r="C431" s="2" t="str" cm="1">
        <f t="array" ref="C431">_xlfn.IFS(B431&lt;=30,"[18-30]",B431&lt;=43,"[31-43]",B431&lt;=56,"[44-56]",B431&gt;=57,"[57 Above]")</f>
        <v>[57 Above]</v>
      </c>
      <c r="D431" s="2" t="s">
        <v>2022</v>
      </c>
      <c r="E431" s="5" t="s">
        <v>1010</v>
      </c>
    </row>
    <row r="432" spans="1:5" x14ac:dyDescent="0.3">
      <c r="A432" s="4" t="s">
        <v>1451</v>
      </c>
      <c r="B432" s="2">
        <v>39</v>
      </c>
      <c r="C432" s="2" t="str" cm="1">
        <f t="array" ref="C432">_xlfn.IFS(B432&lt;=30,"[18-30]",B432&lt;=43,"[31-43]",B432&lt;=56,"[44-56]",B432&gt;=57,"[57 Above]")</f>
        <v>[31-43]</v>
      </c>
      <c r="D432" s="2" t="s">
        <v>2022</v>
      </c>
      <c r="E432" s="5" t="s">
        <v>1010</v>
      </c>
    </row>
    <row r="433" spans="1:5" x14ac:dyDescent="0.3">
      <c r="A433" s="4" t="s">
        <v>1452</v>
      </c>
      <c r="B433" s="2">
        <v>31</v>
      </c>
      <c r="C433" s="2" t="str" cm="1">
        <f t="array" ref="C433">_xlfn.IFS(B433&lt;=30,"[18-30]",B433&lt;=43,"[31-43]",B433&lt;=56,"[44-56]",B433&gt;=57,"[57 Above]")</f>
        <v>[31-43]</v>
      </c>
      <c r="D433" s="2" t="s">
        <v>2022</v>
      </c>
      <c r="E433" s="5" t="s">
        <v>1007</v>
      </c>
    </row>
    <row r="434" spans="1:5" x14ac:dyDescent="0.3">
      <c r="A434" s="4" t="s">
        <v>1453</v>
      </c>
      <c r="B434" s="2">
        <v>61</v>
      </c>
      <c r="C434" s="2" t="str" cm="1">
        <f t="array" ref="C434">_xlfn.IFS(B434&lt;=30,"[18-30]",B434&lt;=43,"[31-43]",B434&lt;=56,"[44-56]",B434&gt;=57,"[57 Above]")</f>
        <v>[57 Above]</v>
      </c>
      <c r="D434" s="2" t="s">
        <v>2021</v>
      </c>
      <c r="E434" s="5" t="s">
        <v>1012</v>
      </c>
    </row>
    <row r="435" spans="1:5" x14ac:dyDescent="0.3">
      <c r="A435" s="4" t="s">
        <v>1454</v>
      </c>
      <c r="B435" s="2">
        <v>58</v>
      </c>
      <c r="C435" s="2" t="str" cm="1">
        <f t="array" ref="C435">_xlfn.IFS(B435&lt;=30,"[18-30]",B435&lt;=43,"[31-43]",B435&lt;=56,"[44-56]",B435&gt;=57,"[57 Above]")</f>
        <v>[57 Above]</v>
      </c>
      <c r="D435" s="2" t="s">
        <v>2022</v>
      </c>
      <c r="E435" s="5" t="s">
        <v>1012</v>
      </c>
    </row>
    <row r="436" spans="1:5" x14ac:dyDescent="0.3">
      <c r="A436" s="4" t="s">
        <v>1455</v>
      </c>
      <c r="B436" s="2">
        <v>34</v>
      </c>
      <c r="C436" s="2" t="str" cm="1">
        <f t="array" ref="C436">_xlfn.IFS(B436&lt;=30,"[18-30]",B436&lt;=43,"[31-43]",B436&lt;=56,"[44-56]",B436&gt;=57,"[57 Above]")</f>
        <v>[31-43]</v>
      </c>
      <c r="D436" s="2" t="s">
        <v>2022</v>
      </c>
      <c r="E436" s="5" t="s">
        <v>1011</v>
      </c>
    </row>
    <row r="437" spans="1:5" x14ac:dyDescent="0.3">
      <c r="A437" s="4" t="s">
        <v>1456</v>
      </c>
      <c r="B437" s="2">
        <v>50</v>
      </c>
      <c r="C437" s="2" t="str" cm="1">
        <f t="array" ref="C437">_xlfn.IFS(B437&lt;=30,"[18-30]",B437&lt;=43,"[31-43]",B437&lt;=56,"[44-56]",B437&gt;=57,"[57 Above]")</f>
        <v>[44-56]</v>
      </c>
      <c r="D437" s="2" t="s">
        <v>2022</v>
      </c>
      <c r="E437" s="5" t="s">
        <v>1008</v>
      </c>
    </row>
    <row r="438" spans="1:5" x14ac:dyDescent="0.3">
      <c r="A438" s="4" t="s">
        <v>1457</v>
      </c>
      <c r="B438" s="2">
        <v>49</v>
      </c>
      <c r="C438" s="2" t="str" cm="1">
        <f t="array" ref="C438">_xlfn.IFS(B438&lt;=30,"[18-30]",B438&lt;=43,"[31-43]",B438&lt;=56,"[44-56]",B438&gt;=57,"[57 Above]")</f>
        <v>[44-56]</v>
      </c>
      <c r="D438" s="2" t="s">
        <v>2021</v>
      </c>
      <c r="E438" s="5" t="s">
        <v>1012</v>
      </c>
    </row>
    <row r="439" spans="1:5" x14ac:dyDescent="0.3">
      <c r="A439" s="4" t="s">
        <v>1458</v>
      </c>
      <c r="B439" s="2">
        <v>34</v>
      </c>
      <c r="C439" s="2" t="str" cm="1">
        <f t="array" ref="C439">_xlfn.IFS(B439&lt;=30,"[18-30]",B439&lt;=43,"[31-43]",B439&lt;=56,"[44-56]",B439&gt;=57,"[57 Above]")</f>
        <v>[31-43]</v>
      </c>
      <c r="D439" s="2" t="s">
        <v>2021</v>
      </c>
      <c r="E439" s="5" t="s">
        <v>1009</v>
      </c>
    </row>
    <row r="440" spans="1:5" x14ac:dyDescent="0.3">
      <c r="A440" s="4" t="s">
        <v>1459</v>
      </c>
      <c r="B440" s="2">
        <v>21</v>
      </c>
      <c r="C440" s="2" t="str" cm="1">
        <f t="array" ref="C440">_xlfn.IFS(B440&lt;=30,"[18-30]",B440&lt;=43,"[31-43]",B440&lt;=56,"[44-56]",B440&gt;=57,"[57 Above]")</f>
        <v>[18-30]</v>
      </c>
      <c r="D440" s="2" t="s">
        <v>2021</v>
      </c>
      <c r="E440" s="5" t="s">
        <v>1007</v>
      </c>
    </row>
    <row r="441" spans="1:5" x14ac:dyDescent="0.3">
      <c r="A441" s="4" t="s">
        <v>1460</v>
      </c>
      <c r="B441" s="2">
        <v>23</v>
      </c>
      <c r="C441" s="2" t="str" cm="1">
        <f t="array" ref="C441">_xlfn.IFS(B441&lt;=30,"[18-30]",B441&lt;=43,"[31-43]",B441&lt;=56,"[44-56]",B441&gt;=57,"[57 Above]")</f>
        <v>[18-30]</v>
      </c>
      <c r="D441" s="2" t="s">
        <v>2022</v>
      </c>
      <c r="E441" s="5" t="s">
        <v>1008</v>
      </c>
    </row>
    <row r="442" spans="1:5" x14ac:dyDescent="0.3">
      <c r="A442" s="4" t="s">
        <v>1461</v>
      </c>
      <c r="B442" s="2">
        <v>58</v>
      </c>
      <c r="C442" s="2" t="str" cm="1">
        <f t="array" ref="C442">_xlfn.IFS(B442&lt;=30,"[18-30]",B442&lt;=43,"[31-43]",B442&lt;=56,"[44-56]",B442&gt;=57,"[57 Above]")</f>
        <v>[57 Above]</v>
      </c>
      <c r="D442" s="2" t="s">
        <v>2021</v>
      </c>
      <c r="E442" s="5" t="s">
        <v>1011</v>
      </c>
    </row>
    <row r="443" spans="1:5" x14ac:dyDescent="0.3">
      <c r="A443" s="4" t="s">
        <v>1462</v>
      </c>
      <c r="B443" s="2">
        <v>45</v>
      </c>
      <c r="C443" s="2" t="str" cm="1">
        <f t="array" ref="C443">_xlfn.IFS(B443&lt;=30,"[18-30]",B443&lt;=43,"[31-43]",B443&lt;=56,"[44-56]",B443&gt;=57,"[57 Above]")</f>
        <v>[44-56]</v>
      </c>
      <c r="D443" s="2" t="s">
        <v>2021</v>
      </c>
      <c r="E443" s="5" t="s">
        <v>1010</v>
      </c>
    </row>
    <row r="444" spans="1:5" x14ac:dyDescent="0.3">
      <c r="A444" s="4" t="s">
        <v>1463</v>
      </c>
      <c r="B444" s="2">
        <v>35</v>
      </c>
      <c r="C444" s="2" t="str" cm="1">
        <f t="array" ref="C444">_xlfn.IFS(B444&lt;=30,"[18-30]",B444&lt;=43,"[31-43]",B444&lt;=56,"[44-56]",B444&gt;=57,"[57 Above]")</f>
        <v>[31-43]</v>
      </c>
      <c r="D444" s="2" t="s">
        <v>2022</v>
      </c>
      <c r="E444" s="5" t="s">
        <v>1011</v>
      </c>
    </row>
    <row r="445" spans="1:5" x14ac:dyDescent="0.3">
      <c r="A445" s="4" t="s">
        <v>1464</v>
      </c>
      <c r="B445" s="2">
        <v>20</v>
      </c>
      <c r="C445" s="2" t="str" cm="1">
        <f t="array" ref="C445">_xlfn.IFS(B445&lt;=30,"[18-30]",B445&lt;=43,"[31-43]",B445&lt;=56,"[44-56]",B445&gt;=57,"[57 Above]")</f>
        <v>[18-30]</v>
      </c>
      <c r="D445" s="2" t="s">
        <v>2022</v>
      </c>
      <c r="E445" s="5" t="s">
        <v>1008</v>
      </c>
    </row>
    <row r="446" spans="1:5" x14ac:dyDescent="0.3">
      <c r="A446" s="4" t="s">
        <v>1465</v>
      </c>
      <c r="B446" s="2">
        <v>18</v>
      </c>
      <c r="C446" s="2" t="str" cm="1">
        <f t="array" ref="C446">_xlfn.IFS(B446&lt;=30,"[18-30]",B446&lt;=43,"[31-43]",B446&lt;=56,"[44-56]",B446&gt;=57,"[57 Above]")</f>
        <v>[18-30]</v>
      </c>
      <c r="D446" s="2" t="s">
        <v>2021</v>
      </c>
      <c r="E446" s="5" t="s">
        <v>1012</v>
      </c>
    </row>
    <row r="447" spans="1:5" x14ac:dyDescent="0.3">
      <c r="A447" s="4" t="s">
        <v>1466</v>
      </c>
      <c r="B447" s="2">
        <v>39</v>
      </c>
      <c r="C447" s="2" t="str" cm="1">
        <f t="array" ref="C447">_xlfn.IFS(B447&lt;=30,"[18-30]",B447&lt;=43,"[31-43]",B447&lt;=56,"[44-56]",B447&gt;=57,"[57 Above]")</f>
        <v>[31-43]</v>
      </c>
      <c r="D447" s="2" t="s">
        <v>2022</v>
      </c>
      <c r="E447" s="5" t="s">
        <v>1008</v>
      </c>
    </row>
    <row r="448" spans="1:5" x14ac:dyDescent="0.3">
      <c r="A448" s="4" t="s">
        <v>1467</v>
      </c>
      <c r="B448" s="2">
        <v>26</v>
      </c>
      <c r="C448" s="2" t="str" cm="1">
        <f t="array" ref="C448">_xlfn.IFS(B448&lt;=30,"[18-30]",B448&lt;=43,"[31-43]",B448&lt;=56,"[44-56]",B448&gt;=57,"[57 Above]")</f>
        <v>[18-30]</v>
      </c>
      <c r="D448" s="2" t="s">
        <v>2021</v>
      </c>
      <c r="E448" s="5" t="s">
        <v>1007</v>
      </c>
    </row>
    <row r="449" spans="1:5" x14ac:dyDescent="0.3">
      <c r="A449" s="4" t="s">
        <v>1468</v>
      </c>
      <c r="B449" s="2">
        <v>58</v>
      </c>
      <c r="C449" s="2" t="str" cm="1">
        <f t="array" ref="C449">_xlfn.IFS(B449&lt;=30,"[18-30]",B449&lt;=43,"[31-43]",B449&lt;=56,"[44-56]",B449&gt;=57,"[57 Above]")</f>
        <v>[57 Above]</v>
      </c>
      <c r="D449" s="2" t="s">
        <v>2022</v>
      </c>
      <c r="E449" s="5" t="s">
        <v>1007</v>
      </c>
    </row>
    <row r="450" spans="1:5" x14ac:dyDescent="0.3">
      <c r="A450" s="4" t="s">
        <v>1469</v>
      </c>
      <c r="B450" s="2">
        <v>34</v>
      </c>
      <c r="C450" s="2" t="str" cm="1">
        <f t="array" ref="C450">_xlfn.IFS(B450&lt;=30,"[18-30]",B450&lt;=43,"[31-43]",B450&lt;=56,"[44-56]",B450&gt;=57,"[57 Above]")</f>
        <v>[31-43]</v>
      </c>
      <c r="D450" s="2" t="s">
        <v>2021</v>
      </c>
      <c r="E450" s="5" t="s">
        <v>1009</v>
      </c>
    </row>
    <row r="451" spans="1:5" x14ac:dyDescent="0.3">
      <c r="A451" s="4" t="s">
        <v>1470</v>
      </c>
      <c r="B451" s="2">
        <v>28</v>
      </c>
      <c r="C451" s="2" t="str" cm="1">
        <f t="array" ref="C451">_xlfn.IFS(B451&lt;=30,"[18-30]",B451&lt;=43,"[31-43]",B451&lt;=56,"[44-56]",B451&gt;=57,"[57 Above]")</f>
        <v>[18-30]</v>
      </c>
      <c r="D451" s="2" t="s">
        <v>2022</v>
      </c>
      <c r="E451" s="5" t="s">
        <v>1010</v>
      </c>
    </row>
    <row r="452" spans="1:5" x14ac:dyDescent="0.3">
      <c r="A452" s="4" t="s">
        <v>1471</v>
      </c>
      <c r="B452" s="2">
        <v>65</v>
      </c>
      <c r="C452" s="2" t="str" cm="1">
        <f t="array" ref="C452">_xlfn.IFS(B452&lt;=30,"[18-30]",B452&lt;=43,"[31-43]",B452&lt;=56,"[44-56]",B452&gt;=57,"[57 Above]")</f>
        <v>[57 Above]</v>
      </c>
      <c r="D452" s="2" t="s">
        <v>2021</v>
      </c>
      <c r="E452" s="5" t="s">
        <v>1012</v>
      </c>
    </row>
    <row r="453" spans="1:5" x14ac:dyDescent="0.3">
      <c r="A453" s="4" t="s">
        <v>1472</v>
      </c>
      <c r="B453" s="2">
        <v>46</v>
      </c>
      <c r="C453" s="2" t="str" cm="1">
        <f t="array" ref="C453">_xlfn.IFS(B453&lt;=30,"[18-30]",B453&lt;=43,"[31-43]",B453&lt;=56,"[44-56]",B453&gt;=57,"[57 Above]")</f>
        <v>[44-56]</v>
      </c>
      <c r="D453" s="2" t="s">
        <v>2021</v>
      </c>
      <c r="E453" s="5" t="s">
        <v>1012</v>
      </c>
    </row>
    <row r="454" spans="1:5" x14ac:dyDescent="0.3">
      <c r="A454" s="4" t="s">
        <v>1473</v>
      </c>
      <c r="B454" s="2">
        <v>53</v>
      </c>
      <c r="C454" s="2" t="str" cm="1">
        <f t="array" ref="C454">_xlfn.IFS(B454&lt;=30,"[18-30]",B454&lt;=43,"[31-43]",B454&lt;=56,"[44-56]",B454&gt;=57,"[57 Above]")</f>
        <v>[44-56]</v>
      </c>
      <c r="D454" s="2" t="s">
        <v>2022</v>
      </c>
      <c r="E454" s="5" t="s">
        <v>1011</v>
      </c>
    </row>
    <row r="455" spans="1:5" x14ac:dyDescent="0.3">
      <c r="A455" s="4" t="s">
        <v>1474</v>
      </c>
      <c r="B455" s="2">
        <v>63</v>
      </c>
      <c r="C455" s="2" t="str" cm="1">
        <f t="array" ref="C455">_xlfn.IFS(B455&lt;=30,"[18-30]",B455&lt;=43,"[31-43]",B455&lt;=56,"[44-56]",B455&gt;=57,"[57 Above]")</f>
        <v>[57 Above]</v>
      </c>
      <c r="D455" s="2" t="s">
        <v>2022</v>
      </c>
      <c r="E455" s="5" t="s">
        <v>1010</v>
      </c>
    </row>
    <row r="456" spans="1:5" x14ac:dyDescent="0.3">
      <c r="A456" s="4" t="s">
        <v>1475</v>
      </c>
      <c r="B456" s="2">
        <v>45</v>
      </c>
      <c r="C456" s="2" t="str" cm="1">
        <f t="array" ref="C456">_xlfn.IFS(B456&lt;=30,"[18-30]",B456&lt;=43,"[31-43]",B456&lt;=56,"[44-56]",B456&gt;=57,"[57 Above]")</f>
        <v>[44-56]</v>
      </c>
      <c r="D456" s="2" t="s">
        <v>2022</v>
      </c>
      <c r="E456" s="5" t="s">
        <v>1011</v>
      </c>
    </row>
    <row r="457" spans="1:5" x14ac:dyDescent="0.3">
      <c r="A457" s="4" t="s">
        <v>1476</v>
      </c>
      <c r="B457" s="2">
        <v>53</v>
      </c>
      <c r="C457" s="2" t="str" cm="1">
        <f t="array" ref="C457">_xlfn.IFS(B457&lt;=30,"[18-30]",B457&lt;=43,"[31-43]",B457&lt;=56,"[44-56]",B457&gt;=57,"[57 Above]")</f>
        <v>[44-56]</v>
      </c>
      <c r="D457" s="2" t="s">
        <v>2022</v>
      </c>
      <c r="E457" s="5" t="s">
        <v>1010</v>
      </c>
    </row>
    <row r="458" spans="1:5" x14ac:dyDescent="0.3">
      <c r="A458" s="4" t="s">
        <v>1477</v>
      </c>
      <c r="B458" s="2">
        <v>18</v>
      </c>
      <c r="C458" s="2" t="str" cm="1">
        <f t="array" ref="C458">_xlfn.IFS(B458&lt;=30,"[18-30]",B458&lt;=43,"[31-43]",B458&lt;=56,"[44-56]",B458&gt;=57,"[57 Above]")</f>
        <v>[18-30]</v>
      </c>
      <c r="D458" s="2" t="s">
        <v>2021</v>
      </c>
      <c r="E458" s="5" t="s">
        <v>1008</v>
      </c>
    </row>
    <row r="459" spans="1:5" x14ac:dyDescent="0.3">
      <c r="A459" s="4" t="s">
        <v>1478</v>
      </c>
      <c r="B459" s="2">
        <v>25</v>
      </c>
      <c r="C459" s="2" t="str" cm="1">
        <f t="array" ref="C459">_xlfn.IFS(B459&lt;=30,"[18-30]",B459&lt;=43,"[31-43]",B459&lt;=56,"[44-56]",B459&gt;=57,"[57 Above]")</f>
        <v>[18-30]</v>
      </c>
      <c r="D459" s="2" t="s">
        <v>2021</v>
      </c>
      <c r="E459" s="5" t="s">
        <v>1008</v>
      </c>
    </row>
    <row r="460" spans="1:5" x14ac:dyDescent="0.3">
      <c r="A460" s="4" t="s">
        <v>1479</v>
      </c>
      <c r="B460" s="2">
        <v>22</v>
      </c>
      <c r="C460" s="2" t="str" cm="1">
        <f t="array" ref="C460">_xlfn.IFS(B460&lt;=30,"[18-30]",B460&lt;=43,"[31-43]",B460&lt;=56,"[44-56]",B460&gt;=57,"[57 Above]")</f>
        <v>[18-30]</v>
      </c>
      <c r="D460" s="2" t="s">
        <v>2021</v>
      </c>
      <c r="E460" s="5" t="s">
        <v>1010</v>
      </c>
    </row>
    <row r="461" spans="1:5" x14ac:dyDescent="0.3">
      <c r="A461" s="4" t="s">
        <v>1480</v>
      </c>
      <c r="B461" s="2">
        <v>62</v>
      </c>
      <c r="C461" s="2" t="str" cm="1">
        <f t="array" ref="C461">_xlfn.IFS(B461&lt;=30,"[18-30]",B461&lt;=43,"[31-43]",B461&lt;=56,"[44-56]",B461&gt;=57,"[57 Above]")</f>
        <v>[57 Above]</v>
      </c>
      <c r="D461" s="2" t="s">
        <v>2022</v>
      </c>
      <c r="E461" s="5" t="s">
        <v>1009</v>
      </c>
    </row>
    <row r="462" spans="1:5" x14ac:dyDescent="0.3">
      <c r="A462" s="4" t="s">
        <v>1481</v>
      </c>
      <c r="B462" s="2">
        <v>27</v>
      </c>
      <c r="C462" s="2" t="str" cm="1">
        <f t="array" ref="C462">_xlfn.IFS(B462&lt;=30,"[18-30]",B462&lt;=43,"[31-43]",B462&lt;=56,"[44-56]",B462&gt;=57,"[57 Above]")</f>
        <v>[18-30]</v>
      </c>
      <c r="D462" s="2" t="s">
        <v>2021</v>
      </c>
      <c r="E462" s="5" t="s">
        <v>1008</v>
      </c>
    </row>
    <row r="463" spans="1:5" x14ac:dyDescent="0.3">
      <c r="A463" s="4" t="s">
        <v>1482</v>
      </c>
      <c r="B463" s="2">
        <v>52</v>
      </c>
      <c r="C463" s="2" t="str" cm="1">
        <f t="array" ref="C463">_xlfn.IFS(B463&lt;=30,"[18-30]",B463&lt;=43,"[31-43]",B463&lt;=56,"[44-56]",B463&gt;=57,"[57 Above]")</f>
        <v>[44-56]</v>
      </c>
      <c r="D463" s="2" t="s">
        <v>2021</v>
      </c>
      <c r="E463" s="5" t="s">
        <v>1009</v>
      </c>
    </row>
    <row r="464" spans="1:5" x14ac:dyDescent="0.3">
      <c r="A464" s="4" t="s">
        <v>1483</v>
      </c>
      <c r="B464" s="2">
        <v>20</v>
      </c>
      <c r="C464" s="2" t="str" cm="1">
        <f t="array" ref="C464">_xlfn.IFS(B464&lt;=30,"[18-30]",B464&lt;=43,"[31-43]",B464&lt;=56,"[44-56]",B464&gt;=57,"[57 Above]")</f>
        <v>[18-30]</v>
      </c>
      <c r="D464" s="2" t="s">
        <v>2021</v>
      </c>
      <c r="E464" s="5" t="s">
        <v>1008</v>
      </c>
    </row>
    <row r="465" spans="1:5" x14ac:dyDescent="0.3">
      <c r="A465" s="4" t="s">
        <v>1484</v>
      </c>
      <c r="B465" s="2">
        <v>41</v>
      </c>
      <c r="C465" s="2" t="str" cm="1">
        <f t="array" ref="C465">_xlfn.IFS(B465&lt;=30,"[18-30]",B465&lt;=43,"[31-43]",B465&lt;=56,"[44-56]",B465&gt;=57,"[57 Above]")</f>
        <v>[31-43]</v>
      </c>
      <c r="D465" s="2" t="s">
        <v>2021</v>
      </c>
      <c r="E465" s="5" t="s">
        <v>1012</v>
      </c>
    </row>
    <row r="466" spans="1:5" x14ac:dyDescent="0.3">
      <c r="A466" s="4" t="s">
        <v>1485</v>
      </c>
      <c r="B466" s="2">
        <v>55</v>
      </c>
      <c r="C466" s="2" t="str" cm="1">
        <f t="array" ref="C466">_xlfn.IFS(B466&lt;=30,"[18-30]",B466&lt;=43,"[31-43]",B466&lt;=56,"[44-56]",B466&gt;=57,"[57 Above]")</f>
        <v>[44-56]</v>
      </c>
      <c r="D466" s="2" t="s">
        <v>2021</v>
      </c>
      <c r="E466" s="5" t="s">
        <v>1007</v>
      </c>
    </row>
    <row r="467" spans="1:5" x14ac:dyDescent="0.3">
      <c r="A467" s="4" t="s">
        <v>1486</v>
      </c>
      <c r="B467" s="2">
        <v>53</v>
      </c>
      <c r="C467" s="2" t="str" cm="1">
        <f t="array" ref="C467">_xlfn.IFS(B467&lt;=30,"[18-30]",B467&lt;=43,"[31-43]",B467&lt;=56,"[44-56]",B467&gt;=57,"[57 Above]")</f>
        <v>[44-56]</v>
      </c>
      <c r="D467" s="2" t="s">
        <v>2022</v>
      </c>
      <c r="E467" s="5" t="s">
        <v>1007</v>
      </c>
    </row>
    <row r="468" spans="1:5" x14ac:dyDescent="0.3">
      <c r="A468" s="4" t="s">
        <v>1487</v>
      </c>
      <c r="B468" s="2">
        <v>27</v>
      </c>
      <c r="C468" s="2" t="str" cm="1">
        <f t="array" ref="C468">_xlfn.IFS(B468&lt;=30,"[18-30]",B468&lt;=43,"[31-43]",B468&lt;=56,"[44-56]",B468&gt;=57,"[57 Above]")</f>
        <v>[18-30]</v>
      </c>
      <c r="D468" s="2" t="s">
        <v>2022</v>
      </c>
      <c r="E468" s="5" t="s">
        <v>1012</v>
      </c>
    </row>
    <row r="469" spans="1:5" x14ac:dyDescent="0.3">
      <c r="A469" s="4" t="s">
        <v>1488</v>
      </c>
      <c r="B469" s="2">
        <v>45</v>
      </c>
      <c r="C469" s="2" t="str" cm="1">
        <f t="array" ref="C469">_xlfn.IFS(B469&lt;=30,"[18-30]",B469&lt;=43,"[31-43]",B469&lt;=56,"[44-56]",B469&gt;=57,"[57 Above]")</f>
        <v>[44-56]</v>
      </c>
      <c r="D469" s="2" t="s">
        <v>2022</v>
      </c>
      <c r="E469" s="5" t="s">
        <v>1010</v>
      </c>
    </row>
    <row r="470" spans="1:5" x14ac:dyDescent="0.3">
      <c r="A470" s="4" t="s">
        <v>1489</v>
      </c>
      <c r="B470" s="2">
        <v>26</v>
      </c>
      <c r="C470" s="2" t="str" cm="1">
        <f t="array" ref="C470">_xlfn.IFS(B470&lt;=30,"[18-30]",B470&lt;=43,"[31-43]",B470&lt;=56,"[44-56]",B470&gt;=57,"[57 Above]")</f>
        <v>[18-30]</v>
      </c>
      <c r="D470" s="2" t="s">
        <v>2022</v>
      </c>
      <c r="E470" s="5" t="s">
        <v>1011</v>
      </c>
    </row>
    <row r="471" spans="1:5" x14ac:dyDescent="0.3">
      <c r="A471" s="4" t="s">
        <v>1490</v>
      </c>
      <c r="B471" s="2">
        <v>20</v>
      </c>
      <c r="C471" s="2" t="str" cm="1">
        <f t="array" ref="C471">_xlfn.IFS(B471&lt;=30,"[18-30]",B471&lt;=43,"[31-43]",B471&lt;=56,"[44-56]",B471&gt;=57,"[57 Above]")</f>
        <v>[18-30]</v>
      </c>
      <c r="D471" s="2" t="s">
        <v>2021</v>
      </c>
      <c r="E471" s="5" t="s">
        <v>1007</v>
      </c>
    </row>
    <row r="472" spans="1:5" x14ac:dyDescent="0.3">
      <c r="A472" s="4" t="s">
        <v>1491</v>
      </c>
      <c r="B472" s="2">
        <v>37</v>
      </c>
      <c r="C472" s="2" t="str" cm="1">
        <f t="array" ref="C472">_xlfn.IFS(B472&lt;=30,"[18-30]",B472&lt;=43,"[31-43]",B472&lt;=56,"[44-56]",B472&gt;=57,"[57 Above]")</f>
        <v>[31-43]</v>
      </c>
      <c r="D472" s="2" t="s">
        <v>2022</v>
      </c>
      <c r="E472" s="5" t="s">
        <v>1008</v>
      </c>
    </row>
    <row r="473" spans="1:5" x14ac:dyDescent="0.3">
      <c r="A473" s="4" t="s">
        <v>1492</v>
      </c>
      <c r="B473" s="2">
        <v>41</v>
      </c>
      <c r="C473" s="2" t="str" cm="1">
        <f t="array" ref="C473">_xlfn.IFS(B473&lt;=30,"[18-30]",B473&lt;=43,"[31-43]",B473&lt;=56,"[44-56]",B473&gt;=57,"[57 Above]")</f>
        <v>[31-43]</v>
      </c>
      <c r="D473" s="2" t="s">
        <v>2022</v>
      </c>
      <c r="E473" s="5" t="s">
        <v>1008</v>
      </c>
    </row>
    <row r="474" spans="1:5" x14ac:dyDescent="0.3">
      <c r="A474" s="4" t="s">
        <v>1493</v>
      </c>
      <c r="B474" s="2">
        <v>20</v>
      </c>
      <c r="C474" s="2" t="str" cm="1">
        <f t="array" ref="C474">_xlfn.IFS(B474&lt;=30,"[18-30]",B474&lt;=43,"[31-43]",B474&lt;=56,"[44-56]",B474&gt;=57,"[57 Above]")</f>
        <v>[18-30]</v>
      </c>
      <c r="D474" s="2" t="s">
        <v>2022</v>
      </c>
      <c r="E474" s="5" t="s">
        <v>1007</v>
      </c>
    </row>
    <row r="475" spans="1:5" x14ac:dyDescent="0.3">
      <c r="A475" s="4" t="s">
        <v>1494</v>
      </c>
      <c r="B475" s="2">
        <v>40</v>
      </c>
      <c r="C475" s="2" t="str" cm="1">
        <f t="array" ref="C475">_xlfn.IFS(B475&lt;=30,"[18-30]",B475&lt;=43,"[31-43]",B475&lt;=56,"[44-56]",B475&gt;=57,"[57 Above]")</f>
        <v>[31-43]</v>
      </c>
      <c r="D475" s="2" t="s">
        <v>2021</v>
      </c>
      <c r="E475" s="5" t="s">
        <v>1007</v>
      </c>
    </row>
    <row r="476" spans="1:5" x14ac:dyDescent="0.3">
      <c r="A476" s="4" t="s">
        <v>1495</v>
      </c>
      <c r="B476" s="2">
        <v>31</v>
      </c>
      <c r="C476" s="2" t="str" cm="1">
        <f t="array" ref="C476">_xlfn.IFS(B476&lt;=30,"[18-30]",B476&lt;=43,"[31-43]",B476&lt;=56,"[44-56]",B476&gt;=57,"[57 Above]")</f>
        <v>[31-43]</v>
      </c>
      <c r="D476" s="2" t="s">
        <v>2021</v>
      </c>
      <c r="E476" s="5" t="s">
        <v>1011</v>
      </c>
    </row>
    <row r="477" spans="1:5" x14ac:dyDescent="0.3">
      <c r="A477" s="4" t="s">
        <v>1496</v>
      </c>
      <c r="B477" s="2">
        <v>61</v>
      </c>
      <c r="C477" s="2" t="str" cm="1">
        <f t="array" ref="C477">_xlfn.IFS(B477&lt;=30,"[18-30]",B477&lt;=43,"[31-43]",B477&lt;=56,"[44-56]",B477&gt;=57,"[57 Above]")</f>
        <v>[57 Above]</v>
      </c>
      <c r="D477" s="2" t="s">
        <v>2021</v>
      </c>
      <c r="E477" s="5" t="s">
        <v>1007</v>
      </c>
    </row>
    <row r="478" spans="1:5" x14ac:dyDescent="0.3">
      <c r="A478" s="4" t="s">
        <v>1497</v>
      </c>
      <c r="B478" s="2">
        <v>33</v>
      </c>
      <c r="C478" s="2" t="str" cm="1">
        <f t="array" ref="C478">_xlfn.IFS(B478&lt;=30,"[18-30]",B478&lt;=43,"[31-43]",B478&lt;=56,"[44-56]",B478&gt;=57,"[57 Above]")</f>
        <v>[31-43]</v>
      </c>
      <c r="D478" s="2" t="s">
        <v>2021</v>
      </c>
      <c r="E478" s="5" t="s">
        <v>1010</v>
      </c>
    </row>
    <row r="479" spans="1:5" x14ac:dyDescent="0.3">
      <c r="A479" s="4" t="s">
        <v>1498</v>
      </c>
      <c r="B479" s="2">
        <v>60</v>
      </c>
      <c r="C479" s="2" t="str" cm="1">
        <f t="array" ref="C479">_xlfn.IFS(B479&lt;=30,"[18-30]",B479&lt;=43,"[31-43]",B479&lt;=56,"[44-56]",B479&gt;=57,"[57 Above]")</f>
        <v>[57 Above]</v>
      </c>
      <c r="D479" s="2" t="s">
        <v>2021</v>
      </c>
      <c r="E479" s="5" t="s">
        <v>1011</v>
      </c>
    </row>
    <row r="480" spans="1:5" x14ac:dyDescent="0.3">
      <c r="A480" s="4" t="s">
        <v>1499</v>
      </c>
      <c r="B480" s="2">
        <v>24</v>
      </c>
      <c r="C480" s="2" t="str" cm="1">
        <f t="array" ref="C480">_xlfn.IFS(B480&lt;=30,"[18-30]",B480&lt;=43,"[31-43]",B480&lt;=56,"[44-56]",B480&gt;=57,"[57 Above]")</f>
        <v>[18-30]</v>
      </c>
      <c r="D480" s="2" t="s">
        <v>2021</v>
      </c>
      <c r="E480" s="5" t="s">
        <v>1012</v>
      </c>
    </row>
    <row r="481" spans="1:5" x14ac:dyDescent="0.3">
      <c r="A481" s="4" t="s">
        <v>1500</v>
      </c>
      <c r="B481" s="2">
        <v>40</v>
      </c>
      <c r="C481" s="2" t="str" cm="1">
        <f t="array" ref="C481">_xlfn.IFS(B481&lt;=30,"[18-30]",B481&lt;=43,"[31-43]",B481&lt;=56,"[44-56]",B481&gt;=57,"[57 Above]")</f>
        <v>[31-43]</v>
      </c>
      <c r="D481" s="2" t="s">
        <v>2022</v>
      </c>
      <c r="E481" s="5" t="s">
        <v>1012</v>
      </c>
    </row>
    <row r="482" spans="1:5" x14ac:dyDescent="0.3">
      <c r="A482" s="4" t="s">
        <v>1501</v>
      </c>
      <c r="B482" s="2">
        <v>53</v>
      </c>
      <c r="C482" s="2" t="str" cm="1">
        <f t="array" ref="C482">_xlfn.IFS(B482&lt;=30,"[18-30]",B482&lt;=43,"[31-43]",B482&lt;=56,"[44-56]",B482&gt;=57,"[57 Above]")</f>
        <v>[44-56]</v>
      </c>
      <c r="D482" s="2" t="s">
        <v>2022</v>
      </c>
      <c r="E482" s="5" t="s">
        <v>1007</v>
      </c>
    </row>
    <row r="483" spans="1:5" x14ac:dyDescent="0.3">
      <c r="A483" s="4" t="s">
        <v>1502</v>
      </c>
      <c r="B483" s="2">
        <v>44</v>
      </c>
      <c r="C483" s="2" t="str" cm="1">
        <f t="array" ref="C483">_xlfn.IFS(B483&lt;=30,"[18-30]",B483&lt;=43,"[31-43]",B483&lt;=56,"[44-56]",B483&gt;=57,"[57 Above]")</f>
        <v>[44-56]</v>
      </c>
      <c r="D483" s="2" t="s">
        <v>2022</v>
      </c>
      <c r="E483" s="5" t="s">
        <v>1008</v>
      </c>
    </row>
    <row r="484" spans="1:5" x14ac:dyDescent="0.3">
      <c r="A484" s="4" t="s">
        <v>1503</v>
      </c>
      <c r="B484" s="2">
        <v>57</v>
      </c>
      <c r="C484" s="2" t="str" cm="1">
        <f t="array" ref="C484">_xlfn.IFS(B484&lt;=30,"[18-30]",B484&lt;=43,"[31-43]",B484&lt;=56,"[44-56]",B484&gt;=57,"[57 Above]")</f>
        <v>[57 Above]</v>
      </c>
      <c r="D484" s="2" t="s">
        <v>2022</v>
      </c>
      <c r="E484" s="5" t="s">
        <v>1012</v>
      </c>
    </row>
    <row r="485" spans="1:5" x14ac:dyDescent="0.3">
      <c r="A485" s="4" t="s">
        <v>1504</v>
      </c>
      <c r="B485" s="2">
        <v>65</v>
      </c>
      <c r="C485" s="2" t="str" cm="1">
        <f t="array" ref="C485">_xlfn.IFS(B485&lt;=30,"[18-30]",B485&lt;=43,"[31-43]",B485&lt;=56,"[44-56]",B485&gt;=57,"[57 Above]")</f>
        <v>[57 Above]</v>
      </c>
      <c r="D485" s="2" t="s">
        <v>2022</v>
      </c>
      <c r="E485" s="5" t="s">
        <v>1007</v>
      </c>
    </row>
    <row r="486" spans="1:5" x14ac:dyDescent="0.3">
      <c r="A486" s="4" t="s">
        <v>1505</v>
      </c>
      <c r="B486" s="2">
        <v>27</v>
      </c>
      <c r="C486" s="2" t="str" cm="1">
        <f t="array" ref="C486">_xlfn.IFS(B486&lt;=30,"[18-30]",B486&lt;=43,"[31-43]",B486&lt;=56,"[44-56]",B486&gt;=57,"[57 Above]")</f>
        <v>[18-30]</v>
      </c>
      <c r="D486" s="2" t="s">
        <v>2022</v>
      </c>
      <c r="E486" s="5" t="s">
        <v>1010</v>
      </c>
    </row>
    <row r="487" spans="1:5" x14ac:dyDescent="0.3">
      <c r="A487" s="4" t="s">
        <v>1506</v>
      </c>
      <c r="B487" s="2">
        <v>33</v>
      </c>
      <c r="C487" s="2" t="str" cm="1">
        <f t="array" ref="C487">_xlfn.IFS(B487&lt;=30,"[18-30]",B487&lt;=43,"[31-43]",B487&lt;=56,"[44-56]",B487&gt;=57,"[57 Above]")</f>
        <v>[31-43]</v>
      </c>
      <c r="D487" s="2" t="s">
        <v>2022</v>
      </c>
      <c r="E487" s="5" t="s">
        <v>1010</v>
      </c>
    </row>
    <row r="488" spans="1:5" x14ac:dyDescent="0.3">
      <c r="A488" s="4" t="s">
        <v>1507</v>
      </c>
      <c r="B488" s="2">
        <v>28</v>
      </c>
      <c r="C488" s="2" t="str" cm="1">
        <f t="array" ref="C488">_xlfn.IFS(B488&lt;=30,"[18-30]",B488&lt;=43,"[31-43]",B488&lt;=56,"[44-56]",B488&gt;=57,"[57 Above]")</f>
        <v>[18-30]</v>
      </c>
      <c r="D488" s="2" t="s">
        <v>2021</v>
      </c>
      <c r="E488" s="5" t="s">
        <v>1008</v>
      </c>
    </row>
    <row r="489" spans="1:5" x14ac:dyDescent="0.3">
      <c r="A489" s="4" t="s">
        <v>1508</v>
      </c>
      <c r="B489" s="2">
        <v>29</v>
      </c>
      <c r="C489" s="2" t="str" cm="1">
        <f t="array" ref="C489">_xlfn.IFS(B489&lt;=30,"[18-30]",B489&lt;=43,"[31-43]",B489&lt;=56,"[44-56]",B489&gt;=57,"[57 Above]")</f>
        <v>[18-30]</v>
      </c>
      <c r="D489" s="2" t="s">
        <v>2021</v>
      </c>
      <c r="E489" s="5" t="s">
        <v>1011</v>
      </c>
    </row>
    <row r="490" spans="1:5" x14ac:dyDescent="0.3">
      <c r="A490" s="4" t="s">
        <v>1509</v>
      </c>
      <c r="B490" s="2">
        <v>44</v>
      </c>
      <c r="C490" s="2" t="str" cm="1">
        <f t="array" ref="C490">_xlfn.IFS(B490&lt;=30,"[18-30]",B490&lt;=43,"[31-43]",B490&lt;=56,"[44-56]",B490&gt;=57,"[57 Above]")</f>
        <v>[44-56]</v>
      </c>
      <c r="D490" s="2" t="s">
        <v>2022</v>
      </c>
      <c r="E490" s="5" t="s">
        <v>1008</v>
      </c>
    </row>
    <row r="491" spans="1:5" x14ac:dyDescent="0.3">
      <c r="A491" s="4" t="s">
        <v>1510</v>
      </c>
      <c r="B491" s="2">
        <v>19</v>
      </c>
      <c r="C491" s="2" t="str" cm="1">
        <f t="array" ref="C491">_xlfn.IFS(B491&lt;=30,"[18-30]",B491&lt;=43,"[31-43]",B491&lt;=56,"[44-56]",B491&gt;=57,"[57 Above]")</f>
        <v>[18-30]</v>
      </c>
      <c r="D491" s="2" t="s">
        <v>2022</v>
      </c>
      <c r="E491" s="5" t="s">
        <v>1007</v>
      </c>
    </row>
    <row r="492" spans="1:5" x14ac:dyDescent="0.3">
      <c r="A492" s="4" t="s">
        <v>1511</v>
      </c>
      <c r="B492" s="2">
        <v>29</v>
      </c>
      <c r="C492" s="2" t="str" cm="1">
        <f t="array" ref="C492">_xlfn.IFS(B492&lt;=30,"[18-30]",B492&lt;=43,"[31-43]",B492&lt;=56,"[44-56]",B492&gt;=57,"[57 Above]")</f>
        <v>[18-30]</v>
      </c>
      <c r="D492" s="2" t="s">
        <v>2021</v>
      </c>
      <c r="E492" s="5" t="s">
        <v>1008</v>
      </c>
    </row>
    <row r="493" spans="1:5" x14ac:dyDescent="0.3">
      <c r="A493" s="4" t="s">
        <v>1512</v>
      </c>
      <c r="B493" s="2">
        <v>65</v>
      </c>
      <c r="C493" s="2" t="str" cm="1">
        <f t="array" ref="C493">_xlfn.IFS(B493&lt;=30,"[18-30]",B493&lt;=43,"[31-43]",B493&lt;=56,"[44-56]",B493&gt;=57,"[57 Above]")</f>
        <v>[57 Above]</v>
      </c>
      <c r="D493" s="2" t="s">
        <v>2022</v>
      </c>
      <c r="E493" s="5" t="s">
        <v>1011</v>
      </c>
    </row>
    <row r="494" spans="1:5" x14ac:dyDescent="0.3">
      <c r="A494" s="4" t="s">
        <v>1513</v>
      </c>
      <c r="B494" s="2">
        <v>39</v>
      </c>
      <c r="C494" s="2" t="str" cm="1">
        <f t="array" ref="C494">_xlfn.IFS(B494&lt;=30,"[18-30]",B494&lt;=43,"[31-43]",B494&lt;=56,"[44-56]",B494&gt;=57,"[57 Above]")</f>
        <v>[31-43]</v>
      </c>
      <c r="D494" s="2" t="s">
        <v>2022</v>
      </c>
      <c r="E494" s="5" t="s">
        <v>1009</v>
      </c>
    </row>
    <row r="495" spans="1:5" x14ac:dyDescent="0.3">
      <c r="A495" s="4" t="s">
        <v>1514</v>
      </c>
      <c r="B495" s="2">
        <v>44</v>
      </c>
      <c r="C495" s="2" t="str" cm="1">
        <f t="array" ref="C495">_xlfn.IFS(B495&lt;=30,"[18-30]",B495&lt;=43,"[31-43]",B495&lt;=56,"[44-56]",B495&gt;=57,"[57 Above]")</f>
        <v>[44-56]</v>
      </c>
      <c r="D495" s="2" t="s">
        <v>2022</v>
      </c>
      <c r="E495" s="5" t="s">
        <v>1008</v>
      </c>
    </row>
    <row r="496" spans="1:5" x14ac:dyDescent="0.3">
      <c r="A496" s="4" t="s">
        <v>1515</v>
      </c>
      <c r="B496" s="2">
        <v>60</v>
      </c>
      <c r="C496" s="2" t="str" cm="1">
        <f t="array" ref="C496">_xlfn.IFS(B496&lt;=30,"[18-30]",B496&lt;=43,"[31-43]",B496&lt;=56,"[44-56]",B496&gt;=57,"[57 Above]")</f>
        <v>[57 Above]</v>
      </c>
      <c r="D496" s="2" t="s">
        <v>2021</v>
      </c>
      <c r="E496" s="5" t="s">
        <v>1012</v>
      </c>
    </row>
    <row r="497" spans="1:5" x14ac:dyDescent="0.3">
      <c r="A497" s="4" t="s">
        <v>1516</v>
      </c>
      <c r="B497" s="2">
        <v>65</v>
      </c>
      <c r="C497" s="2" t="str" cm="1">
        <f t="array" ref="C497">_xlfn.IFS(B497&lt;=30,"[18-30]",B497&lt;=43,"[31-43]",B497&lt;=56,"[44-56]",B497&gt;=57,"[57 Above]")</f>
        <v>[57 Above]</v>
      </c>
      <c r="D497" s="2" t="s">
        <v>2021</v>
      </c>
      <c r="E497" s="5" t="s">
        <v>1011</v>
      </c>
    </row>
    <row r="498" spans="1:5" x14ac:dyDescent="0.3">
      <c r="A498" s="4" t="s">
        <v>1517</v>
      </c>
      <c r="B498" s="2">
        <v>33</v>
      </c>
      <c r="C498" s="2" t="str" cm="1">
        <f t="array" ref="C498">_xlfn.IFS(B498&lt;=30,"[18-30]",B498&lt;=43,"[31-43]",B498&lt;=56,"[44-56]",B498&gt;=57,"[57 Above]")</f>
        <v>[31-43]</v>
      </c>
      <c r="D498" s="2" t="s">
        <v>2022</v>
      </c>
      <c r="E498" s="5" t="s">
        <v>1009</v>
      </c>
    </row>
    <row r="499" spans="1:5" x14ac:dyDescent="0.3">
      <c r="A499" s="4" t="s">
        <v>1518</v>
      </c>
      <c r="B499" s="2">
        <v>35</v>
      </c>
      <c r="C499" s="2" t="str" cm="1">
        <f t="array" ref="C499">_xlfn.IFS(B499&lt;=30,"[18-30]",B499&lt;=43,"[31-43]",B499&lt;=56,"[44-56]",B499&gt;=57,"[57 Above]")</f>
        <v>[31-43]</v>
      </c>
      <c r="D499" s="2" t="s">
        <v>2021</v>
      </c>
      <c r="E499" s="5" t="s">
        <v>1011</v>
      </c>
    </row>
    <row r="500" spans="1:5" x14ac:dyDescent="0.3">
      <c r="A500" s="4" t="s">
        <v>1519</v>
      </c>
      <c r="B500" s="2">
        <v>28</v>
      </c>
      <c r="C500" s="2" t="str" cm="1">
        <f t="array" ref="C500">_xlfn.IFS(B500&lt;=30,"[18-30]",B500&lt;=43,"[31-43]",B500&lt;=56,"[44-56]",B500&gt;=57,"[57 Above]")</f>
        <v>[18-30]</v>
      </c>
      <c r="D500" s="2" t="s">
        <v>2021</v>
      </c>
      <c r="E500" s="5" t="s">
        <v>1011</v>
      </c>
    </row>
    <row r="501" spans="1:5" x14ac:dyDescent="0.3">
      <c r="A501" s="4" t="s">
        <v>1520</v>
      </c>
      <c r="B501" s="2">
        <v>62</v>
      </c>
      <c r="C501" s="2" t="str" cm="1">
        <f t="array" ref="C501">_xlfn.IFS(B501&lt;=30,"[18-30]",B501&lt;=43,"[31-43]",B501&lt;=56,"[44-56]",B501&gt;=57,"[57 Above]")</f>
        <v>[57 Above]</v>
      </c>
      <c r="D501" s="2" t="s">
        <v>2021</v>
      </c>
      <c r="E501" s="5" t="s">
        <v>1012</v>
      </c>
    </row>
    <row r="502" spans="1:5" x14ac:dyDescent="0.3">
      <c r="A502" s="4" t="s">
        <v>1521</v>
      </c>
      <c r="B502" s="2">
        <v>24</v>
      </c>
      <c r="C502" s="2" t="str" cm="1">
        <f t="array" ref="C502">_xlfn.IFS(B502&lt;=30,"[18-30]",B502&lt;=43,"[31-43]",B502&lt;=56,"[44-56]",B502&gt;=57,"[57 Above]")</f>
        <v>[18-30]</v>
      </c>
      <c r="D502" s="2" t="s">
        <v>2022</v>
      </c>
      <c r="E502" s="5" t="s">
        <v>1009</v>
      </c>
    </row>
    <row r="503" spans="1:5" x14ac:dyDescent="0.3">
      <c r="A503" s="4" t="s">
        <v>1522</v>
      </c>
      <c r="B503" s="2">
        <v>42</v>
      </c>
      <c r="C503" s="2" t="str" cm="1">
        <f t="array" ref="C503">_xlfn.IFS(B503&lt;=30,"[18-30]",B503&lt;=43,"[31-43]",B503&lt;=56,"[44-56]",B503&gt;=57,"[57 Above]")</f>
        <v>[31-43]</v>
      </c>
      <c r="D503" s="2" t="s">
        <v>2021</v>
      </c>
      <c r="E503" s="5" t="s">
        <v>1008</v>
      </c>
    </row>
    <row r="504" spans="1:5" x14ac:dyDescent="0.3">
      <c r="A504" s="4" t="s">
        <v>1523</v>
      </c>
      <c r="B504" s="2">
        <v>20</v>
      </c>
      <c r="C504" s="2" t="str" cm="1">
        <f t="array" ref="C504">_xlfn.IFS(B504&lt;=30,"[18-30]",B504&lt;=43,"[31-43]",B504&lt;=56,"[44-56]",B504&gt;=57,"[57 Above]")</f>
        <v>[18-30]</v>
      </c>
      <c r="D504" s="2" t="s">
        <v>2021</v>
      </c>
      <c r="E504" s="5" t="s">
        <v>1009</v>
      </c>
    </row>
    <row r="505" spans="1:5" x14ac:dyDescent="0.3">
      <c r="A505" s="4" t="s">
        <v>1524</v>
      </c>
      <c r="B505" s="2">
        <v>48</v>
      </c>
      <c r="C505" s="2" t="str" cm="1">
        <f t="array" ref="C505">_xlfn.IFS(B505&lt;=30,"[18-30]",B505&lt;=43,"[31-43]",B505&lt;=56,"[44-56]",B505&gt;=57,"[57 Above]")</f>
        <v>[44-56]</v>
      </c>
      <c r="D505" s="2" t="s">
        <v>2022</v>
      </c>
      <c r="E505" s="5" t="s">
        <v>1008</v>
      </c>
    </row>
    <row r="506" spans="1:5" x14ac:dyDescent="0.3">
      <c r="A506" s="4" t="s">
        <v>1525</v>
      </c>
      <c r="B506" s="2">
        <v>32</v>
      </c>
      <c r="C506" s="2" t="str" cm="1">
        <f t="array" ref="C506">_xlfn.IFS(B506&lt;=30,"[18-30]",B506&lt;=43,"[31-43]",B506&lt;=56,"[44-56]",B506&gt;=57,"[57 Above]")</f>
        <v>[31-43]</v>
      </c>
      <c r="D506" s="2" t="s">
        <v>2022</v>
      </c>
      <c r="E506" s="5" t="s">
        <v>1012</v>
      </c>
    </row>
    <row r="507" spans="1:5" x14ac:dyDescent="0.3">
      <c r="A507" s="4" t="s">
        <v>1526</v>
      </c>
      <c r="B507" s="2">
        <v>30</v>
      </c>
      <c r="C507" s="2" t="str" cm="1">
        <f t="array" ref="C507">_xlfn.IFS(B507&lt;=30,"[18-30]",B507&lt;=43,"[31-43]",B507&lt;=56,"[44-56]",B507&gt;=57,"[57 Above]")</f>
        <v>[18-30]</v>
      </c>
      <c r="D507" s="2" t="s">
        <v>2022</v>
      </c>
      <c r="E507" s="5" t="s">
        <v>1011</v>
      </c>
    </row>
    <row r="508" spans="1:5" x14ac:dyDescent="0.3">
      <c r="A508" s="4" t="s">
        <v>1527</v>
      </c>
      <c r="B508" s="2">
        <v>47</v>
      </c>
      <c r="C508" s="2" t="str" cm="1">
        <f t="array" ref="C508">_xlfn.IFS(B508&lt;=30,"[18-30]",B508&lt;=43,"[31-43]",B508&lt;=56,"[44-56]",B508&gt;=57,"[57 Above]")</f>
        <v>[44-56]</v>
      </c>
      <c r="D508" s="2" t="s">
        <v>2021</v>
      </c>
      <c r="E508" s="5" t="s">
        <v>1008</v>
      </c>
    </row>
    <row r="509" spans="1:5" x14ac:dyDescent="0.3">
      <c r="A509" s="4" t="s">
        <v>1528</v>
      </c>
      <c r="B509" s="2">
        <v>40</v>
      </c>
      <c r="C509" s="2" t="str" cm="1">
        <f t="array" ref="C509">_xlfn.IFS(B509&lt;=30,"[18-30]",B509&lt;=43,"[31-43]",B509&lt;=56,"[44-56]",B509&gt;=57,"[57 Above]")</f>
        <v>[31-43]</v>
      </c>
      <c r="D509" s="2" t="s">
        <v>2021</v>
      </c>
      <c r="E509" s="5" t="s">
        <v>1010</v>
      </c>
    </row>
    <row r="510" spans="1:5" x14ac:dyDescent="0.3">
      <c r="A510" s="4" t="s">
        <v>1529</v>
      </c>
      <c r="B510" s="2">
        <v>37</v>
      </c>
      <c r="C510" s="2" t="str" cm="1">
        <f t="array" ref="C510">_xlfn.IFS(B510&lt;=30,"[18-30]",B510&lt;=43,"[31-43]",B510&lt;=56,"[44-56]",B510&gt;=57,"[57 Above]")</f>
        <v>[31-43]</v>
      </c>
      <c r="D510" s="2" t="s">
        <v>2022</v>
      </c>
      <c r="E510" s="5" t="s">
        <v>1009</v>
      </c>
    </row>
    <row r="511" spans="1:5" x14ac:dyDescent="0.3">
      <c r="A511" s="4" t="s">
        <v>1530</v>
      </c>
      <c r="B511" s="2">
        <v>32</v>
      </c>
      <c r="C511" s="2" t="str" cm="1">
        <f t="array" ref="C511">_xlfn.IFS(B511&lt;=30,"[18-30]",B511&lt;=43,"[31-43]",B511&lt;=56,"[44-56]",B511&gt;=57,"[57 Above]")</f>
        <v>[31-43]</v>
      </c>
      <c r="D511" s="2" t="s">
        <v>2022</v>
      </c>
      <c r="E511" s="5" t="s">
        <v>1009</v>
      </c>
    </row>
    <row r="512" spans="1:5" x14ac:dyDescent="0.3">
      <c r="A512" s="4" t="s">
        <v>1531</v>
      </c>
      <c r="B512" s="2">
        <v>32</v>
      </c>
      <c r="C512" s="2" t="str" cm="1">
        <f t="array" ref="C512">_xlfn.IFS(B512&lt;=30,"[18-30]",B512&lt;=43,"[31-43]",B512&lt;=56,"[44-56]",B512&gt;=57,"[57 Above]")</f>
        <v>[31-43]</v>
      </c>
      <c r="D512" s="2" t="s">
        <v>2021</v>
      </c>
      <c r="E512" s="5" t="s">
        <v>1007</v>
      </c>
    </row>
    <row r="513" spans="1:5" x14ac:dyDescent="0.3">
      <c r="A513" s="4" t="s">
        <v>1532</v>
      </c>
      <c r="B513" s="2">
        <v>19</v>
      </c>
      <c r="C513" s="2" t="str" cm="1">
        <f t="array" ref="C513">_xlfn.IFS(B513&lt;=30,"[18-30]",B513&lt;=43,"[31-43]",B513&lt;=56,"[44-56]",B513&gt;=57,"[57 Above]")</f>
        <v>[18-30]</v>
      </c>
      <c r="D513" s="2" t="s">
        <v>2021</v>
      </c>
      <c r="E513" s="5" t="s">
        <v>1011</v>
      </c>
    </row>
    <row r="514" spans="1:5" x14ac:dyDescent="0.3">
      <c r="A514" s="4" t="s">
        <v>1533</v>
      </c>
      <c r="B514" s="2">
        <v>60</v>
      </c>
      <c r="C514" s="2" t="str" cm="1">
        <f t="array" ref="C514">_xlfn.IFS(B514&lt;=30,"[18-30]",B514&lt;=43,"[31-43]",B514&lt;=56,"[44-56]",B514&gt;=57,"[57 Above]")</f>
        <v>[57 Above]</v>
      </c>
      <c r="D514" s="2" t="s">
        <v>2022</v>
      </c>
      <c r="E514" s="5" t="s">
        <v>1011</v>
      </c>
    </row>
    <row r="515" spans="1:5" x14ac:dyDescent="0.3">
      <c r="A515" s="4" t="s">
        <v>1534</v>
      </c>
      <c r="B515" s="2">
        <v>30</v>
      </c>
      <c r="C515" s="2" t="str" cm="1">
        <f t="array" ref="C515">_xlfn.IFS(B515&lt;=30,"[18-30]",B515&lt;=43,"[31-43]",B515&lt;=56,"[44-56]",B515&gt;=57,"[57 Above]")</f>
        <v>[18-30]</v>
      </c>
      <c r="D515" s="2" t="s">
        <v>2021</v>
      </c>
      <c r="E515" s="5" t="s">
        <v>1012</v>
      </c>
    </row>
    <row r="516" spans="1:5" x14ac:dyDescent="0.3">
      <c r="A516" s="4" t="s">
        <v>1535</v>
      </c>
      <c r="B516" s="2">
        <v>43</v>
      </c>
      <c r="C516" s="2" t="str" cm="1">
        <f t="array" ref="C516">_xlfn.IFS(B516&lt;=30,"[18-30]",B516&lt;=43,"[31-43]",B516&lt;=56,"[44-56]",B516&gt;=57,"[57 Above]")</f>
        <v>[31-43]</v>
      </c>
      <c r="D516" s="2" t="s">
        <v>2022</v>
      </c>
      <c r="E516" s="5" t="s">
        <v>1008</v>
      </c>
    </row>
    <row r="517" spans="1:5" x14ac:dyDescent="0.3">
      <c r="A517" s="4" t="s">
        <v>1536</v>
      </c>
      <c r="B517" s="2">
        <v>39</v>
      </c>
      <c r="C517" s="2" t="str" cm="1">
        <f t="array" ref="C517">_xlfn.IFS(B517&lt;=30,"[18-30]",B517&lt;=43,"[31-43]",B517&lt;=56,"[44-56]",B517&gt;=57,"[57 Above]")</f>
        <v>[31-43]</v>
      </c>
      <c r="D517" s="2" t="s">
        <v>2021</v>
      </c>
      <c r="E517" s="5" t="s">
        <v>1012</v>
      </c>
    </row>
    <row r="518" spans="1:5" x14ac:dyDescent="0.3">
      <c r="A518" s="4" t="s">
        <v>1537</v>
      </c>
      <c r="B518" s="2">
        <v>35</v>
      </c>
      <c r="C518" s="2" t="str" cm="1">
        <f t="array" ref="C518">_xlfn.IFS(B518&lt;=30,"[18-30]",B518&lt;=43,"[31-43]",B518&lt;=56,"[44-56]",B518&gt;=57,"[57 Above]")</f>
        <v>[31-43]</v>
      </c>
      <c r="D518" s="2" t="s">
        <v>2022</v>
      </c>
      <c r="E518" s="5" t="s">
        <v>1012</v>
      </c>
    </row>
    <row r="519" spans="1:5" x14ac:dyDescent="0.3">
      <c r="A519" s="4" t="s">
        <v>1538</v>
      </c>
      <c r="B519" s="2">
        <v>22</v>
      </c>
      <c r="C519" s="2" t="str" cm="1">
        <f t="array" ref="C519">_xlfn.IFS(B519&lt;=30,"[18-30]",B519&lt;=43,"[31-43]",B519&lt;=56,"[44-56]",B519&gt;=57,"[57 Above]")</f>
        <v>[18-30]</v>
      </c>
      <c r="D519" s="2" t="s">
        <v>2021</v>
      </c>
      <c r="E519" s="5" t="s">
        <v>1010</v>
      </c>
    </row>
    <row r="520" spans="1:5" x14ac:dyDescent="0.3">
      <c r="A520" s="4" t="s">
        <v>1539</v>
      </c>
      <c r="B520" s="2">
        <v>35</v>
      </c>
      <c r="C520" s="2" t="str" cm="1">
        <f t="array" ref="C520">_xlfn.IFS(B520&lt;=30,"[18-30]",B520&lt;=43,"[31-43]",B520&lt;=56,"[44-56]",B520&gt;=57,"[57 Above]")</f>
        <v>[31-43]</v>
      </c>
      <c r="D520" s="2" t="s">
        <v>2022</v>
      </c>
      <c r="E520" s="5" t="s">
        <v>1011</v>
      </c>
    </row>
    <row r="521" spans="1:5" x14ac:dyDescent="0.3">
      <c r="A521" s="4" t="s">
        <v>1540</v>
      </c>
      <c r="B521" s="2">
        <v>40</v>
      </c>
      <c r="C521" s="2" t="str" cm="1">
        <f t="array" ref="C521">_xlfn.IFS(B521&lt;=30,"[18-30]",B521&lt;=43,"[31-43]",B521&lt;=56,"[44-56]",B521&gt;=57,"[57 Above]")</f>
        <v>[31-43]</v>
      </c>
      <c r="D521" s="2" t="s">
        <v>2021</v>
      </c>
      <c r="E521" s="5" t="s">
        <v>1010</v>
      </c>
    </row>
    <row r="522" spans="1:5" x14ac:dyDescent="0.3">
      <c r="A522" s="4" t="s">
        <v>1541</v>
      </c>
      <c r="B522" s="2">
        <v>59</v>
      </c>
      <c r="C522" s="2" t="str" cm="1">
        <f t="array" ref="C522">_xlfn.IFS(B522&lt;=30,"[18-30]",B522&lt;=43,"[31-43]",B522&lt;=56,"[44-56]",B522&gt;=57,"[57 Above]")</f>
        <v>[57 Above]</v>
      </c>
      <c r="D522" s="2" t="s">
        <v>2022</v>
      </c>
      <c r="E522" s="5" t="s">
        <v>1007</v>
      </c>
    </row>
    <row r="523" spans="1:5" x14ac:dyDescent="0.3">
      <c r="A523" s="4" t="s">
        <v>1542</v>
      </c>
      <c r="B523" s="2">
        <v>50</v>
      </c>
      <c r="C523" s="2" t="str" cm="1">
        <f t="array" ref="C523">_xlfn.IFS(B523&lt;=30,"[18-30]",B523&lt;=43,"[31-43]",B523&lt;=56,"[44-56]",B523&gt;=57,"[57 Above]")</f>
        <v>[44-56]</v>
      </c>
      <c r="D523" s="2" t="s">
        <v>2021</v>
      </c>
      <c r="E523" s="5" t="s">
        <v>1009</v>
      </c>
    </row>
    <row r="524" spans="1:5" x14ac:dyDescent="0.3">
      <c r="A524" s="4" t="s">
        <v>1543</v>
      </c>
      <c r="B524" s="2">
        <v>43</v>
      </c>
      <c r="C524" s="2" t="str" cm="1">
        <f t="array" ref="C524">_xlfn.IFS(B524&lt;=30,"[18-30]",B524&lt;=43,"[31-43]",B524&lt;=56,"[44-56]",B524&gt;=57,"[57 Above]")</f>
        <v>[31-43]</v>
      </c>
      <c r="D524" s="2" t="s">
        <v>2022</v>
      </c>
      <c r="E524" s="5" t="s">
        <v>1012</v>
      </c>
    </row>
    <row r="525" spans="1:5" x14ac:dyDescent="0.3">
      <c r="A525" s="4" t="s">
        <v>1544</v>
      </c>
      <c r="B525" s="2">
        <v>61</v>
      </c>
      <c r="C525" s="2" t="str" cm="1">
        <f t="array" ref="C525">_xlfn.IFS(B525&lt;=30,"[18-30]",B525&lt;=43,"[31-43]",B525&lt;=56,"[44-56]",B525&gt;=57,"[57 Above]")</f>
        <v>[57 Above]</v>
      </c>
      <c r="D525" s="2" t="s">
        <v>2022</v>
      </c>
      <c r="E525" s="5" t="s">
        <v>1012</v>
      </c>
    </row>
    <row r="526" spans="1:5" x14ac:dyDescent="0.3">
      <c r="A526" s="4" t="s">
        <v>1545</v>
      </c>
      <c r="B526" s="2">
        <v>52</v>
      </c>
      <c r="C526" s="2" t="str" cm="1">
        <f t="array" ref="C526">_xlfn.IFS(B526&lt;=30,"[18-30]",B526&lt;=43,"[31-43]",B526&lt;=56,"[44-56]",B526&gt;=57,"[57 Above]")</f>
        <v>[44-56]</v>
      </c>
      <c r="D526" s="2" t="s">
        <v>2022</v>
      </c>
      <c r="E526" s="5" t="s">
        <v>1010</v>
      </c>
    </row>
    <row r="527" spans="1:5" x14ac:dyDescent="0.3">
      <c r="A527" s="4" t="s">
        <v>1546</v>
      </c>
      <c r="B527" s="2">
        <v>39</v>
      </c>
      <c r="C527" s="2" t="str" cm="1">
        <f t="array" ref="C527">_xlfn.IFS(B527&lt;=30,"[18-30]",B527&lt;=43,"[31-43]",B527&lt;=56,"[44-56]",B527&gt;=57,"[57 Above]")</f>
        <v>[31-43]</v>
      </c>
      <c r="D527" s="2" t="s">
        <v>2022</v>
      </c>
      <c r="E527" s="5" t="s">
        <v>1011</v>
      </c>
    </row>
    <row r="528" spans="1:5" x14ac:dyDescent="0.3">
      <c r="A528" s="4" t="s">
        <v>1547</v>
      </c>
      <c r="B528" s="2">
        <v>19</v>
      </c>
      <c r="C528" s="2" t="str" cm="1">
        <f t="array" ref="C528">_xlfn.IFS(B528&lt;=30,"[18-30]",B528&lt;=43,"[31-43]",B528&lt;=56,"[44-56]",B528&gt;=57,"[57 Above]")</f>
        <v>[18-30]</v>
      </c>
      <c r="D528" s="2" t="s">
        <v>2022</v>
      </c>
      <c r="E528" s="5" t="s">
        <v>1009</v>
      </c>
    </row>
    <row r="529" spans="1:5" x14ac:dyDescent="0.3">
      <c r="A529" s="4" t="s">
        <v>1548</v>
      </c>
      <c r="B529" s="2">
        <v>25</v>
      </c>
      <c r="C529" s="2" t="str" cm="1">
        <f t="array" ref="C529">_xlfn.IFS(B529&lt;=30,"[18-30]",B529&lt;=43,"[31-43]",B529&lt;=56,"[44-56]",B529&gt;=57,"[57 Above]")</f>
        <v>[18-30]</v>
      </c>
      <c r="D529" s="2" t="s">
        <v>2021</v>
      </c>
      <c r="E529" s="5" t="s">
        <v>1012</v>
      </c>
    </row>
    <row r="530" spans="1:5" x14ac:dyDescent="0.3">
      <c r="A530" s="4" t="s">
        <v>1549</v>
      </c>
      <c r="B530" s="2">
        <v>34</v>
      </c>
      <c r="C530" s="2" t="str" cm="1">
        <f t="array" ref="C530">_xlfn.IFS(B530&lt;=30,"[18-30]",B530&lt;=43,"[31-43]",B530&lt;=56,"[44-56]",B530&gt;=57,"[57 Above]")</f>
        <v>[31-43]</v>
      </c>
      <c r="D530" s="2" t="s">
        <v>2022</v>
      </c>
      <c r="E530" s="5" t="s">
        <v>1010</v>
      </c>
    </row>
    <row r="531" spans="1:5" x14ac:dyDescent="0.3">
      <c r="A531" s="4" t="s">
        <v>1550</v>
      </c>
      <c r="B531" s="2">
        <v>29</v>
      </c>
      <c r="C531" s="2" t="str" cm="1">
        <f t="array" ref="C531">_xlfn.IFS(B531&lt;=30,"[18-30]",B531&lt;=43,"[31-43]",B531&lt;=56,"[44-56]",B531&gt;=57,"[57 Above]")</f>
        <v>[18-30]</v>
      </c>
      <c r="D531" s="2" t="s">
        <v>2021</v>
      </c>
      <c r="E531" s="5" t="s">
        <v>1010</v>
      </c>
    </row>
    <row r="532" spans="1:5" x14ac:dyDescent="0.3">
      <c r="A532" s="4" t="s">
        <v>1551</v>
      </c>
      <c r="B532" s="2">
        <v>55</v>
      </c>
      <c r="C532" s="2" t="str" cm="1">
        <f t="array" ref="C532">_xlfn.IFS(B532&lt;=30,"[18-30]",B532&lt;=43,"[31-43]",B532&lt;=56,"[44-56]",B532&gt;=57,"[57 Above]")</f>
        <v>[44-56]</v>
      </c>
      <c r="D532" s="2" t="s">
        <v>2022</v>
      </c>
      <c r="E532" s="5" t="s">
        <v>1008</v>
      </c>
    </row>
    <row r="533" spans="1:5" x14ac:dyDescent="0.3">
      <c r="A533" s="4" t="s">
        <v>1552</v>
      </c>
      <c r="B533" s="2">
        <v>34</v>
      </c>
      <c r="C533" s="2" t="str" cm="1">
        <f t="array" ref="C533">_xlfn.IFS(B533&lt;=30,"[18-30]",B533&lt;=43,"[31-43]",B533&lt;=56,"[44-56]",B533&gt;=57,"[57 Above]")</f>
        <v>[31-43]</v>
      </c>
      <c r="D533" s="2" t="s">
        <v>2021</v>
      </c>
      <c r="E533" s="5" t="s">
        <v>1009</v>
      </c>
    </row>
    <row r="534" spans="1:5" x14ac:dyDescent="0.3">
      <c r="A534" s="4" t="s">
        <v>1553</v>
      </c>
      <c r="B534" s="2">
        <v>20</v>
      </c>
      <c r="C534" s="2" t="str" cm="1">
        <f t="array" ref="C534">_xlfn.IFS(B534&lt;=30,"[18-30]",B534&lt;=43,"[31-43]",B534&lt;=56,"[44-56]",B534&gt;=57,"[57 Above]")</f>
        <v>[18-30]</v>
      </c>
      <c r="D534" s="2" t="s">
        <v>2022</v>
      </c>
      <c r="E534" s="5" t="s">
        <v>1010</v>
      </c>
    </row>
    <row r="535" spans="1:5" x14ac:dyDescent="0.3">
      <c r="A535" s="4" t="s">
        <v>1554</v>
      </c>
      <c r="B535" s="2">
        <v>24</v>
      </c>
      <c r="C535" s="2" t="str" cm="1">
        <f t="array" ref="C535">_xlfn.IFS(B535&lt;=30,"[18-30]",B535&lt;=43,"[31-43]",B535&lt;=56,"[44-56]",B535&gt;=57,"[57 Above]")</f>
        <v>[18-30]</v>
      </c>
      <c r="D535" s="2" t="s">
        <v>2022</v>
      </c>
      <c r="E535" s="5" t="s">
        <v>1008</v>
      </c>
    </row>
    <row r="536" spans="1:5" x14ac:dyDescent="0.3">
      <c r="A536" s="4" t="s">
        <v>1555</v>
      </c>
      <c r="B536" s="2">
        <v>56</v>
      </c>
      <c r="C536" s="2" t="str" cm="1">
        <f t="array" ref="C536">_xlfn.IFS(B536&lt;=30,"[18-30]",B536&lt;=43,"[31-43]",B536&lt;=56,"[44-56]",B536&gt;=57,"[57 Above]")</f>
        <v>[44-56]</v>
      </c>
      <c r="D536" s="2" t="s">
        <v>2021</v>
      </c>
      <c r="E536" s="5" t="s">
        <v>1011</v>
      </c>
    </row>
    <row r="537" spans="1:5" x14ac:dyDescent="0.3">
      <c r="A537" s="4" t="s">
        <v>1556</v>
      </c>
      <c r="B537" s="2">
        <v>45</v>
      </c>
      <c r="C537" s="2" t="str" cm="1">
        <f t="array" ref="C537">_xlfn.IFS(B537&lt;=30,"[18-30]",B537&lt;=43,"[31-43]",B537&lt;=56,"[44-56]",B537&gt;=57,"[57 Above]")</f>
        <v>[44-56]</v>
      </c>
      <c r="D537" s="2" t="s">
        <v>2022</v>
      </c>
      <c r="E537" s="5" t="s">
        <v>1010</v>
      </c>
    </row>
    <row r="538" spans="1:5" x14ac:dyDescent="0.3">
      <c r="A538" s="4" t="s">
        <v>1557</v>
      </c>
      <c r="B538" s="2">
        <v>40</v>
      </c>
      <c r="C538" s="2" t="str" cm="1">
        <f t="array" ref="C538">_xlfn.IFS(B538&lt;=30,"[18-30]",B538&lt;=43,"[31-43]",B538&lt;=56,"[44-56]",B538&gt;=57,"[57 Above]")</f>
        <v>[31-43]</v>
      </c>
      <c r="D538" s="2" t="s">
        <v>2021</v>
      </c>
      <c r="E538" s="5" t="s">
        <v>1008</v>
      </c>
    </row>
    <row r="539" spans="1:5" x14ac:dyDescent="0.3">
      <c r="A539" s="4" t="s">
        <v>1558</v>
      </c>
      <c r="B539" s="2">
        <v>64</v>
      </c>
      <c r="C539" s="2" t="str" cm="1">
        <f t="array" ref="C539">_xlfn.IFS(B539&lt;=30,"[18-30]",B539&lt;=43,"[31-43]",B539&lt;=56,"[44-56]",B539&gt;=57,"[57 Above]")</f>
        <v>[57 Above]</v>
      </c>
      <c r="D539" s="2" t="s">
        <v>2021</v>
      </c>
      <c r="E539" s="5" t="s">
        <v>1008</v>
      </c>
    </row>
    <row r="540" spans="1:5" x14ac:dyDescent="0.3">
      <c r="A540" s="4" t="s">
        <v>1559</v>
      </c>
      <c r="B540" s="2">
        <v>38</v>
      </c>
      <c r="C540" s="2" t="str" cm="1">
        <f t="array" ref="C540">_xlfn.IFS(B540&lt;=30,"[18-30]",B540&lt;=43,"[31-43]",B540&lt;=56,"[44-56]",B540&gt;=57,"[57 Above]")</f>
        <v>[31-43]</v>
      </c>
      <c r="D540" s="2" t="s">
        <v>2022</v>
      </c>
      <c r="E540" s="5" t="s">
        <v>1009</v>
      </c>
    </row>
    <row r="541" spans="1:5" x14ac:dyDescent="0.3">
      <c r="A541" s="4" t="s">
        <v>1560</v>
      </c>
      <c r="B541" s="2">
        <v>45</v>
      </c>
      <c r="C541" s="2" t="str" cm="1">
        <f t="array" ref="C541">_xlfn.IFS(B541&lt;=30,"[18-30]",B541&lt;=43,"[31-43]",B541&lt;=56,"[44-56]",B541&gt;=57,"[57 Above]")</f>
        <v>[44-56]</v>
      </c>
      <c r="D541" s="2" t="s">
        <v>2022</v>
      </c>
      <c r="E541" s="5" t="s">
        <v>1012</v>
      </c>
    </row>
    <row r="542" spans="1:5" x14ac:dyDescent="0.3">
      <c r="A542" s="4" t="s">
        <v>1561</v>
      </c>
      <c r="B542" s="2">
        <v>56</v>
      </c>
      <c r="C542" s="2" t="str" cm="1">
        <f t="array" ref="C542">_xlfn.IFS(B542&lt;=30,"[18-30]",B542&lt;=43,"[31-43]",B542&lt;=56,"[44-56]",B542&gt;=57,"[57 Above]")</f>
        <v>[44-56]</v>
      </c>
      <c r="D542" s="2" t="s">
        <v>2021</v>
      </c>
      <c r="E542" s="5" t="s">
        <v>1008</v>
      </c>
    </row>
    <row r="543" spans="1:5" x14ac:dyDescent="0.3">
      <c r="A543" s="4" t="s">
        <v>1562</v>
      </c>
      <c r="B543" s="2">
        <v>50</v>
      </c>
      <c r="C543" s="2" t="str" cm="1">
        <f t="array" ref="C543">_xlfn.IFS(B543&lt;=30,"[18-30]",B543&lt;=43,"[31-43]",B543&lt;=56,"[44-56]",B543&gt;=57,"[57 Above]")</f>
        <v>[44-56]</v>
      </c>
      <c r="D543" s="2" t="s">
        <v>2022</v>
      </c>
      <c r="E543" s="5" t="s">
        <v>1010</v>
      </c>
    </row>
    <row r="544" spans="1:5" x14ac:dyDescent="0.3">
      <c r="A544" s="4" t="s">
        <v>1563</v>
      </c>
      <c r="B544" s="2">
        <v>25</v>
      </c>
      <c r="C544" s="2" t="str" cm="1">
        <f t="array" ref="C544">_xlfn.IFS(B544&lt;=30,"[18-30]",B544&lt;=43,"[31-43]",B544&lt;=56,"[44-56]",B544&gt;=57,"[57 Above]")</f>
        <v>[18-30]</v>
      </c>
      <c r="D544" s="2" t="s">
        <v>2022</v>
      </c>
      <c r="E544" s="5" t="s">
        <v>1007</v>
      </c>
    </row>
    <row r="545" spans="1:5" x14ac:dyDescent="0.3">
      <c r="A545" s="4" t="s">
        <v>1564</v>
      </c>
      <c r="B545" s="2">
        <v>42</v>
      </c>
      <c r="C545" s="2" t="str" cm="1">
        <f t="array" ref="C545">_xlfn.IFS(B545&lt;=30,"[18-30]",B545&lt;=43,"[31-43]",B545&lt;=56,"[44-56]",B545&gt;=57,"[57 Above]")</f>
        <v>[31-43]</v>
      </c>
      <c r="D545" s="2" t="s">
        <v>2022</v>
      </c>
      <c r="E545" s="5" t="s">
        <v>1011</v>
      </c>
    </row>
    <row r="546" spans="1:5" x14ac:dyDescent="0.3">
      <c r="A546" s="4" t="s">
        <v>1565</v>
      </c>
      <c r="B546" s="2">
        <v>54</v>
      </c>
      <c r="C546" s="2" t="str" cm="1">
        <f t="array" ref="C546">_xlfn.IFS(B546&lt;=30,"[18-30]",B546&lt;=43,"[31-43]",B546&lt;=56,"[44-56]",B546&gt;=57,"[57 Above]")</f>
        <v>[44-56]</v>
      </c>
      <c r="D546" s="2" t="s">
        <v>2021</v>
      </c>
      <c r="E546" s="5" t="s">
        <v>1010</v>
      </c>
    </row>
    <row r="547" spans="1:5" x14ac:dyDescent="0.3">
      <c r="A547" s="4" t="s">
        <v>1566</v>
      </c>
      <c r="B547" s="2">
        <v>30</v>
      </c>
      <c r="C547" s="2" t="str" cm="1">
        <f t="array" ref="C547">_xlfn.IFS(B547&lt;=30,"[18-30]",B547&lt;=43,"[31-43]",B547&lt;=56,"[44-56]",B547&gt;=57,"[57 Above]")</f>
        <v>[18-30]</v>
      </c>
      <c r="D547" s="2" t="s">
        <v>2022</v>
      </c>
      <c r="E547" s="5" t="s">
        <v>1010</v>
      </c>
    </row>
    <row r="548" spans="1:5" x14ac:dyDescent="0.3">
      <c r="A548" s="4" t="s">
        <v>1567</v>
      </c>
      <c r="B548" s="2">
        <v>34</v>
      </c>
      <c r="C548" s="2" t="str" cm="1">
        <f t="array" ref="C548">_xlfn.IFS(B548&lt;=30,"[18-30]",B548&lt;=43,"[31-43]",B548&lt;=56,"[44-56]",B548&gt;=57,"[57 Above]")</f>
        <v>[31-43]</v>
      </c>
      <c r="D548" s="2" t="s">
        <v>2021</v>
      </c>
      <c r="E548" s="5" t="s">
        <v>1011</v>
      </c>
    </row>
    <row r="549" spans="1:5" x14ac:dyDescent="0.3">
      <c r="A549" s="4" t="s">
        <v>1568</v>
      </c>
      <c r="B549" s="2">
        <v>20</v>
      </c>
      <c r="C549" s="2" t="str" cm="1">
        <f t="array" ref="C549">_xlfn.IFS(B549&lt;=30,"[18-30]",B549&lt;=43,"[31-43]",B549&lt;=56,"[44-56]",B549&gt;=57,"[57 Above]")</f>
        <v>[18-30]</v>
      </c>
      <c r="D549" s="2" t="s">
        <v>2021</v>
      </c>
      <c r="E549" s="5" t="s">
        <v>1011</v>
      </c>
    </row>
    <row r="550" spans="1:5" x14ac:dyDescent="0.3">
      <c r="A550" s="4" t="s">
        <v>1569</v>
      </c>
      <c r="B550" s="2">
        <v>63</v>
      </c>
      <c r="C550" s="2" t="str" cm="1">
        <f t="array" ref="C550">_xlfn.IFS(B550&lt;=30,"[18-30]",B550&lt;=43,"[31-43]",B550&lt;=56,"[44-56]",B550&gt;=57,"[57 Above]")</f>
        <v>[57 Above]</v>
      </c>
      <c r="D550" s="2" t="s">
        <v>2021</v>
      </c>
      <c r="E550" s="5" t="s">
        <v>1008</v>
      </c>
    </row>
    <row r="551" spans="1:5" x14ac:dyDescent="0.3">
      <c r="A551" s="4" t="s">
        <v>1570</v>
      </c>
      <c r="B551" s="2">
        <v>45</v>
      </c>
      <c r="C551" s="2" t="str" cm="1">
        <f t="array" ref="C551">_xlfn.IFS(B551&lt;=30,"[18-30]",B551&lt;=43,"[31-43]",B551&lt;=56,"[44-56]",B551&gt;=57,"[57 Above]")</f>
        <v>[44-56]</v>
      </c>
      <c r="D551" s="2" t="s">
        <v>2021</v>
      </c>
      <c r="E551" s="5" t="s">
        <v>1010</v>
      </c>
    </row>
    <row r="552" spans="1:5" x14ac:dyDescent="0.3">
      <c r="A552" s="4" t="s">
        <v>1571</v>
      </c>
      <c r="B552" s="2">
        <v>18</v>
      </c>
      <c r="C552" s="2" t="str" cm="1">
        <f t="array" ref="C552">_xlfn.IFS(B552&lt;=30,"[18-30]",B552&lt;=43,"[31-43]",B552&lt;=56,"[44-56]",B552&gt;=57,"[57 Above]")</f>
        <v>[18-30]</v>
      </c>
      <c r="D552" s="2" t="s">
        <v>2022</v>
      </c>
      <c r="E552" s="5" t="s">
        <v>1008</v>
      </c>
    </row>
    <row r="553" spans="1:5" x14ac:dyDescent="0.3">
      <c r="A553" s="4" t="s">
        <v>1572</v>
      </c>
      <c r="B553" s="2">
        <v>51</v>
      </c>
      <c r="C553" s="2" t="str" cm="1">
        <f t="array" ref="C553">_xlfn.IFS(B553&lt;=30,"[18-30]",B553&lt;=43,"[31-43]",B553&lt;=56,"[44-56]",B553&gt;=57,"[57 Above]")</f>
        <v>[44-56]</v>
      </c>
      <c r="D553" s="2" t="s">
        <v>2022</v>
      </c>
      <c r="E553" s="5" t="s">
        <v>1009</v>
      </c>
    </row>
    <row r="554" spans="1:5" x14ac:dyDescent="0.3">
      <c r="A554" s="4" t="s">
        <v>1573</v>
      </c>
      <c r="B554" s="2">
        <v>52</v>
      </c>
      <c r="C554" s="2" t="str" cm="1">
        <f t="array" ref="C554">_xlfn.IFS(B554&lt;=30,"[18-30]",B554&lt;=43,"[31-43]",B554&lt;=56,"[44-56]",B554&gt;=57,"[57 Above]")</f>
        <v>[44-56]</v>
      </c>
      <c r="D554" s="2" t="s">
        <v>2021</v>
      </c>
      <c r="E554" s="5" t="s">
        <v>1008</v>
      </c>
    </row>
    <row r="555" spans="1:5" x14ac:dyDescent="0.3">
      <c r="A555" s="4" t="s">
        <v>1574</v>
      </c>
      <c r="B555" s="2">
        <v>61</v>
      </c>
      <c r="C555" s="2" t="str" cm="1">
        <f t="array" ref="C555">_xlfn.IFS(B555&lt;=30,"[18-30]",B555&lt;=43,"[31-43]",B555&lt;=56,"[44-56]",B555&gt;=57,"[57 Above]")</f>
        <v>[57 Above]</v>
      </c>
      <c r="D555" s="2" t="s">
        <v>2021</v>
      </c>
      <c r="E555" s="5" t="s">
        <v>1009</v>
      </c>
    </row>
    <row r="556" spans="1:5" x14ac:dyDescent="0.3">
      <c r="A556" s="4" t="s">
        <v>1575</v>
      </c>
      <c r="B556" s="2">
        <v>64</v>
      </c>
      <c r="C556" s="2" t="str" cm="1">
        <f t="array" ref="C556">_xlfn.IFS(B556&lt;=30,"[18-30]",B556&lt;=43,"[31-43]",B556&lt;=56,"[44-56]",B556&gt;=57,"[57 Above]")</f>
        <v>[57 Above]</v>
      </c>
      <c r="D556" s="2" t="s">
        <v>2021</v>
      </c>
      <c r="E556" s="5" t="s">
        <v>1012</v>
      </c>
    </row>
    <row r="557" spans="1:5" x14ac:dyDescent="0.3">
      <c r="A557" s="4" t="s">
        <v>1576</v>
      </c>
      <c r="B557" s="2">
        <v>65</v>
      </c>
      <c r="C557" s="2" t="str" cm="1">
        <f t="array" ref="C557">_xlfn.IFS(B557&lt;=30,"[18-30]",B557&lt;=43,"[31-43]",B557&lt;=56,"[44-56]",B557&gt;=57,"[57 Above]")</f>
        <v>[57 Above]</v>
      </c>
      <c r="D557" s="2" t="s">
        <v>2021</v>
      </c>
      <c r="E557" s="5" t="s">
        <v>1007</v>
      </c>
    </row>
    <row r="558" spans="1:5" x14ac:dyDescent="0.3">
      <c r="A558" s="4" t="s">
        <v>1577</v>
      </c>
      <c r="B558" s="2">
        <v>65</v>
      </c>
      <c r="C558" s="2" t="str" cm="1">
        <f t="array" ref="C558">_xlfn.IFS(B558&lt;=30,"[18-30]",B558&lt;=43,"[31-43]",B558&lt;=56,"[44-56]",B558&gt;=57,"[57 Above]")</f>
        <v>[57 Above]</v>
      </c>
      <c r="D558" s="2" t="s">
        <v>2022</v>
      </c>
      <c r="E558" s="5" t="s">
        <v>1010</v>
      </c>
    </row>
    <row r="559" spans="1:5" x14ac:dyDescent="0.3">
      <c r="A559" s="4" t="s">
        <v>1578</v>
      </c>
      <c r="B559" s="2">
        <v>60</v>
      </c>
      <c r="C559" s="2" t="str" cm="1">
        <f t="array" ref="C559">_xlfn.IFS(B559&lt;=30,"[18-30]",B559&lt;=43,"[31-43]",B559&lt;=56,"[44-56]",B559&gt;=57,"[57 Above]")</f>
        <v>[57 Above]</v>
      </c>
      <c r="D559" s="2" t="s">
        <v>2021</v>
      </c>
      <c r="E559" s="5" t="s">
        <v>1009</v>
      </c>
    </row>
    <row r="560" spans="1:5" x14ac:dyDescent="0.3">
      <c r="A560" s="4" t="s">
        <v>1579</v>
      </c>
      <c r="B560" s="2">
        <v>30</v>
      </c>
      <c r="C560" s="2" t="str" cm="1">
        <f t="array" ref="C560">_xlfn.IFS(B560&lt;=30,"[18-30]",B560&lt;=43,"[31-43]",B560&lt;=56,"[44-56]",B560&gt;=57,"[57 Above]")</f>
        <v>[18-30]</v>
      </c>
      <c r="D560" s="2" t="s">
        <v>2021</v>
      </c>
      <c r="E560" s="5" t="s">
        <v>1007</v>
      </c>
    </row>
    <row r="561" spans="1:5" x14ac:dyDescent="0.3">
      <c r="A561" s="4" t="s">
        <v>1580</v>
      </c>
      <c r="B561" s="2">
        <v>41</v>
      </c>
      <c r="C561" s="2" t="str" cm="1">
        <f t="array" ref="C561">_xlfn.IFS(B561&lt;=30,"[18-30]",B561&lt;=43,"[31-43]",B561&lt;=56,"[44-56]",B561&gt;=57,"[57 Above]")</f>
        <v>[31-43]</v>
      </c>
      <c r="D561" s="2" t="s">
        <v>2021</v>
      </c>
      <c r="E561" s="5" t="s">
        <v>1011</v>
      </c>
    </row>
    <row r="562" spans="1:5" x14ac:dyDescent="0.3">
      <c r="A562" s="4" t="s">
        <v>1581</v>
      </c>
      <c r="B562" s="2">
        <v>45</v>
      </c>
      <c r="C562" s="2" t="str" cm="1">
        <f t="array" ref="C562">_xlfn.IFS(B562&lt;=30,"[18-30]",B562&lt;=43,"[31-43]",B562&lt;=56,"[44-56]",B562&gt;=57,"[57 Above]")</f>
        <v>[44-56]</v>
      </c>
      <c r="D562" s="2" t="s">
        <v>2021</v>
      </c>
      <c r="E562" s="5" t="s">
        <v>1012</v>
      </c>
    </row>
    <row r="563" spans="1:5" x14ac:dyDescent="0.3">
      <c r="A563" s="4" t="s">
        <v>1582</v>
      </c>
      <c r="B563" s="2">
        <v>22</v>
      </c>
      <c r="C563" s="2" t="str" cm="1">
        <f t="array" ref="C563">_xlfn.IFS(B563&lt;=30,"[18-30]",B563&lt;=43,"[31-43]",B563&lt;=56,"[44-56]",B563&gt;=57,"[57 Above]")</f>
        <v>[18-30]</v>
      </c>
      <c r="D563" s="2" t="s">
        <v>2021</v>
      </c>
      <c r="E563" s="5" t="s">
        <v>1008</v>
      </c>
    </row>
    <row r="564" spans="1:5" x14ac:dyDescent="0.3">
      <c r="A564" s="4" t="s">
        <v>1583</v>
      </c>
      <c r="B564" s="2">
        <v>60</v>
      </c>
      <c r="C564" s="2" t="str" cm="1">
        <f t="array" ref="C564">_xlfn.IFS(B564&lt;=30,"[18-30]",B564&lt;=43,"[31-43]",B564&lt;=56,"[44-56]",B564&gt;=57,"[57 Above]")</f>
        <v>[57 Above]</v>
      </c>
      <c r="D564" s="2" t="s">
        <v>2022</v>
      </c>
      <c r="E564" s="5" t="s">
        <v>1007</v>
      </c>
    </row>
    <row r="565" spans="1:5" x14ac:dyDescent="0.3">
      <c r="A565" s="4" t="s">
        <v>1584</v>
      </c>
      <c r="B565" s="2">
        <v>39</v>
      </c>
      <c r="C565" s="2" t="str" cm="1">
        <f t="array" ref="C565">_xlfn.IFS(B565&lt;=30,"[18-30]",B565&lt;=43,"[31-43]",B565&lt;=56,"[44-56]",B565&gt;=57,"[57 Above]")</f>
        <v>[31-43]</v>
      </c>
      <c r="D565" s="2" t="s">
        <v>2022</v>
      </c>
      <c r="E565" s="5" t="s">
        <v>1009</v>
      </c>
    </row>
    <row r="566" spans="1:5" x14ac:dyDescent="0.3">
      <c r="A566" s="4" t="s">
        <v>1585</v>
      </c>
      <c r="B566" s="2">
        <v>57</v>
      </c>
      <c r="C566" s="2" t="str" cm="1">
        <f t="array" ref="C566">_xlfn.IFS(B566&lt;=30,"[18-30]",B566&lt;=43,"[31-43]",B566&lt;=56,"[44-56]",B566&gt;=57,"[57 Above]")</f>
        <v>[57 Above]</v>
      </c>
      <c r="D566" s="2" t="s">
        <v>2022</v>
      </c>
      <c r="E566" s="5" t="s">
        <v>1010</v>
      </c>
    </row>
    <row r="567" spans="1:5" x14ac:dyDescent="0.3">
      <c r="A567" s="4" t="s">
        <v>1586</v>
      </c>
      <c r="B567" s="2">
        <v>38</v>
      </c>
      <c r="C567" s="2" t="str" cm="1">
        <f t="array" ref="C567">_xlfn.IFS(B567&lt;=30,"[18-30]",B567&lt;=43,"[31-43]",B567&lt;=56,"[44-56]",B567&gt;=57,"[57 Above]")</f>
        <v>[31-43]</v>
      </c>
      <c r="D567" s="2" t="s">
        <v>2022</v>
      </c>
      <c r="E567" s="5" t="s">
        <v>1012</v>
      </c>
    </row>
    <row r="568" spans="1:5" x14ac:dyDescent="0.3">
      <c r="A568" s="4" t="s">
        <v>1587</v>
      </c>
      <c r="B568" s="2">
        <v>60</v>
      </c>
      <c r="C568" s="2" t="str" cm="1">
        <f t="array" ref="C568">_xlfn.IFS(B568&lt;=30,"[18-30]",B568&lt;=43,"[31-43]",B568&lt;=56,"[44-56]",B568&gt;=57,"[57 Above]")</f>
        <v>[57 Above]</v>
      </c>
      <c r="D568" s="2" t="s">
        <v>2022</v>
      </c>
      <c r="E568" s="5" t="s">
        <v>1011</v>
      </c>
    </row>
    <row r="569" spans="1:5" x14ac:dyDescent="0.3">
      <c r="A569" s="4" t="s">
        <v>1588</v>
      </c>
      <c r="B569" s="2">
        <v>25</v>
      </c>
      <c r="C569" s="2" t="str" cm="1">
        <f t="array" ref="C569">_xlfn.IFS(B569&lt;=30,"[18-30]",B569&lt;=43,"[31-43]",B569&lt;=56,"[44-56]",B569&gt;=57,"[57 Above]")</f>
        <v>[18-30]</v>
      </c>
      <c r="D569" s="2" t="s">
        <v>2021</v>
      </c>
      <c r="E569" s="5" t="s">
        <v>1011</v>
      </c>
    </row>
    <row r="570" spans="1:5" x14ac:dyDescent="0.3">
      <c r="A570" s="4" t="s">
        <v>1589</v>
      </c>
      <c r="B570" s="2">
        <v>64</v>
      </c>
      <c r="C570" s="2" t="str" cm="1">
        <f t="array" ref="C570">_xlfn.IFS(B570&lt;=30,"[18-30]",B570&lt;=43,"[31-43]",B570&lt;=56,"[44-56]",B570&gt;=57,"[57 Above]")</f>
        <v>[57 Above]</v>
      </c>
      <c r="D570" s="2" t="s">
        <v>2022</v>
      </c>
      <c r="E570" s="5" t="s">
        <v>1007</v>
      </c>
    </row>
    <row r="571" spans="1:5" x14ac:dyDescent="0.3">
      <c r="A571" s="4" t="s">
        <v>1590</v>
      </c>
      <c r="B571" s="2">
        <v>37</v>
      </c>
      <c r="C571" s="2" t="str" cm="1">
        <f t="array" ref="C571">_xlfn.IFS(B571&lt;=30,"[18-30]",B571&lt;=43,"[31-43]",B571&lt;=56,"[44-56]",B571&gt;=57,"[57 Above]")</f>
        <v>[31-43]</v>
      </c>
      <c r="D571" s="2" t="s">
        <v>2021</v>
      </c>
      <c r="E571" s="5" t="s">
        <v>1007</v>
      </c>
    </row>
    <row r="572" spans="1:5" x14ac:dyDescent="0.3">
      <c r="A572" s="4" t="s">
        <v>1591</v>
      </c>
      <c r="B572" s="2">
        <v>50</v>
      </c>
      <c r="C572" s="2" t="str" cm="1">
        <f t="array" ref="C572">_xlfn.IFS(B572&lt;=30,"[18-30]",B572&lt;=43,"[31-43]",B572&lt;=56,"[44-56]",B572&gt;=57,"[57 Above]")</f>
        <v>[44-56]</v>
      </c>
      <c r="D572" s="2" t="s">
        <v>2022</v>
      </c>
      <c r="E572" s="5" t="s">
        <v>1008</v>
      </c>
    </row>
    <row r="573" spans="1:5" x14ac:dyDescent="0.3">
      <c r="A573" s="4" t="s">
        <v>1592</v>
      </c>
      <c r="B573" s="2">
        <v>37</v>
      </c>
      <c r="C573" s="2" t="str" cm="1">
        <f t="array" ref="C573">_xlfn.IFS(B573&lt;=30,"[18-30]",B573&lt;=43,"[31-43]",B573&lt;=56,"[44-56]",B573&gt;=57,"[57 Above]")</f>
        <v>[31-43]</v>
      </c>
      <c r="D573" s="2" t="s">
        <v>2022</v>
      </c>
      <c r="E573" s="5" t="s">
        <v>1011</v>
      </c>
    </row>
    <row r="574" spans="1:5" x14ac:dyDescent="0.3">
      <c r="A574" s="4" t="s">
        <v>1593</v>
      </c>
      <c r="B574" s="2">
        <v>60</v>
      </c>
      <c r="C574" s="2" t="str" cm="1">
        <f t="array" ref="C574">_xlfn.IFS(B574&lt;=30,"[18-30]",B574&lt;=43,"[31-43]",B574&lt;=56,"[44-56]",B574&gt;=57,"[57 Above]")</f>
        <v>[57 Above]</v>
      </c>
      <c r="D574" s="2" t="s">
        <v>2022</v>
      </c>
      <c r="E574" s="5" t="s">
        <v>1012</v>
      </c>
    </row>
    <row r="575" spans="1:5" x14ac:dyDescent="0.3">
      <c r="A575" s="4" t="s">
        <v>1594</v>
      </c>
      <c r="B575" s="2">
        <v>44</v>
      </c>
      <c r="C575" s="2" t="str" cm="1">
        <f t="array" ref="C575">_xlfn.IFS(B575&lt;=30,"[18-30]",B575&lt;=43,"[31-43]",B575&lt;=56,"[44-56]",B575&gt;=57,"[57 Above]")</f>
        <v>[44-56]</v>
      </c>
      <c r="D575" s="2" t="s">
        <v>2022</v>
      </c>
      <c r="E575" s="5" t="s">
        <v>1012</v>
      </c>
    </row>
    <row r="576" spans="1:5" x14ac:dyDescent="0.3">
      <c r="A576" s="4" t="s">
        <v>1595</v>
      </c>
      <c r="B576" s="2">
        <v>38</v>
      </c>
      <c r="C576" s="2" t="str" cm="1">
        <f t="array" ref="C576">_xlfn.IFS(B576&lt;=30,"[18-30]",B576&lt;=43,"[31-43]",B576&lt;=56,"[44-56]",B576&gt;=57,"[57 Above]")</f>
        <v>[31-43]</v>
      </c>
      <c r="D576" s="2" t="s">
        <v>2021</v>
      </c>
      <c r="E576" s="5" t="s">
        <v>1011</v>
      </c>
    </row>
    <row r="577" spans="1:5" x14ac:dyDescent="0.3">
      <c r="A577" s="4" t="s">
        <v>1596</v>
      </c>
      <c r="B577" s="2">
        <v>43</v>
      </c>
      <c r="C577" s="2" t="str" cm="1">
        <f t="array" ref="C577">_xlfn.IFS(B577&lt;=30,"[18-30]",B577&lt;=43,"[31-43]",B577&lt;=56,"[44-56]",B577&gt;=57,"[57 Above]")</f>
        <v>[31-43]</v>
      </c>
      <c r="D577" s="2" t="s">
        <v>2022</v>
      </c>
      <c r="E577" s="5" t="s">
        <v>1008</v>
      </c>
    </row>
    <row r="578" spans="1:5" x14ac:dyDescent="0.3">
      <c r="A578" s="4" t="s">
        <v>1597</v>
      </c>
      <c r="B578" s="2">
        <v>62</v>
      </c>
      <c r="C578" s="2" t="str" cm="1">
        <f t="array" ref="C578">_xlfn.IFS(B578&lt;=30,"[18-30]",B578&lt;=43,"[31-43]",B578&lt;=56,"[44-56]",B578&gt;=57,"[57 Above]")</f>
        <v>[57 Above]</v>
      </c>
      <c r="D578" s="2" t="s">
        <v>2021</v>
      </c>
      <c r="E578" s="5" t="s">
        <v>1010</v>
      </c>
    </row>
    <row r="579" spans="1:5" x14ac:dyDescent="0.3">
      <c r="A579" s="4" t="s">
        <v>1598</v>
      </c>
      <c r="B579" s="2">
        <v>36</v>
      </c>
      <c r="C579" s="2" t="str" cm="1">
        <f t="array" ref="C579">_xlfn.IFS(B579&lt;=30,"[18-30]",B579&lt;=43,"[31-43]",B579&lt;=56,"[44-56]",B579&gt;=57,"[57 Above]")</f>
        <v>[31-43]</v>
      </c>
      <c r="D579" s="2" t="s">
        <v>2022</v>
      </c>
      <c r="E579" s="5" t="s">
        <v>1008</v>
      </c>
    </row>
    <row r="580" spans="1:5" x14ac:dyDescent="0.3">
      <c r="A580" s="4" t="s">
        <v>1599</v>
      </c>
      <c r="B580" s="2">
        <v>53</v>
      </c>
      <c r="C580" s="2" t="str" cm="1">
        <f t="array" ref="C580">_xlfn.IFS(B580&lt;=30,"[18-30]",B580&lt;=43,"[31-43]",B580&lt;=56,"[44-56]",B580&gt;=57,"[57 Above]")</f>
        <v>[44-56]</v>
      </c>
      <c r="D580" s="2" t="s">
        <v>2022</v>
      </c>
      <c r="E580" s="5" t="s">
        <v>1009</v>
      </c>
    </row>
    <row r="581" spans="1:5" x14ac:dyDescent="0.3">
      <c r="A581" s="4" t="s">
        <v>1600</v>
      </c>
      <c r="B581" s="2">
        <v>26</v>
      </c>
      <c r="C581" s="2" t="str" cm="1">
        <f t="array" ref="C581">_xlfn.IFS(B581&lt;=30,"[18-30]",B581&lt;=43,"[31-43]",B581&lt;=56,"[44-56]",B581&gt;=57,"[57 Above]")</f>
        <v>[18-30]</v>
      </c>
      <c r="D581" s="2" t="s">
        <v>2022</v>
      </c>
      <c r="E581" s="5" t="s">
        <v>1009</v>
      </c>
    </row>
    <row r="582" spans="1:5" x14ac:dyDescent="0.3">
      <c r="A582" s="4" t="s">
        <v>1601</v>
      </c>
      <c r="B582" s="2">
        <v>30</v>
      </c>
      <c r="C582" s="2" t="str" cm="1">
        <f t="array" ref="C582">_xlfn.IFS(B582&lt;=30,"[18-30]",B582&lt;=43,"[31-43]",B582&lt;=56,"[44-56]",B582&gt;=57,"[57 Above]")</f>
        <v>[18-30]</v>
      </c>
      <c r="D582" s="2" t="s">
        <v>2021</v>
      </c>
      <c r="E582" s="5" t="s">
        <v>1007</v>
      </c>
    </row>
    <row r="583" spans="1:5" x14ac:dyDescent="0.3">
      <c r="A583" s="4" t="s">
        <v>1602</v>
      </c>
      <c r="B583" s="2">
        <v>44</v>
      </c>
      <c r="C583" s="2" t="str" cm="1">
        <f t="array" ref="C583">_xlfn.IFS(B583&lt;=30,"[18-30]",B583&lt;=43,"[31-43]",B583&lt;=56,"[44-56]",B583&gt;=57,"[57 Above]")</f>
        <v>[44-56]</v>
      </c>
      <c r="D583" s="2" t="s">
        <v>2021</v>
      </c>
      <c r="E583" s="5" t="s">
        <v>1008</v>
      </c>
    </row>
    <row r="584" spans="1:5" x14ac:dyDescent="0.3">
      <c r="A584" s="4" t="s">
        <v>1603</v>
      </c>
      <c r="B584" s="2">
        <v>60</v>
      </c>
      <c r="C584" s="2" t="str" cm="1">
        <f t="array" ref="C584">_xlfn.IFS(B584&lt;=30,"[18-30]",B584&lt;=43,"[31-43]",B584&lt;=56,"[44-56]",B584&gt;=57,"[57 Above]")</f>
        <v>[57 Above]</v>
      </c>
      <c r="D584" s="2" t="s">
        <v>2022</v>
      </c>
      <c r="E584" s="5" t="s">
        <v>1008</v>
      </c>
    </row>
    <row r="585" spans="1:5" x14ac:dyDescent="0.3">
      <c r="A585" s="4" t="s">
        <v>1604</v>
      </c>
      <c r="B585" s="2">
        <v>42</v>
      </c>
      <c r="C585" s="2" t="str" cm="1">
        <f t="array" ref="C585">_xlfn.IFS(B585&lt;=30,"[18-30]",B585&lt;=43,"[31-43]",B585&lt;=56,"[44-56]",B585&gt;=57,"[57 Above]")</f>
        <v>[31-43]</v>
      </c>
      <c r="D585" s="2" t="s">
        <v>2022</v>
      </c>
      <c r="E585" s="5" t="s">
        <v>1012</v>
      </c>
    </row>
    <row r="586" spans="1:5" x14ac:dyDescent="0.3">
      <c r="A586" s="4" t="s">
        <v>1605</v>
      </c>
      <c r="B586" s="2">
        <v>61</v>
      </c>
      <c r="C586" s="2" t="str" cm="1">
        <f t="array" ref="C586">_xlfn.IFS(B586&lt;=30,"[18-30]",B586&lt;=43,"[31-43]",B586&lt;=56,"[44-56]",B586&gt;=57,"[57 Above]")</f>
        <v>[57 Above]</v>
      </c>
      <c r="D586" s="2" t="s">
        <v>2021</v>
      </c>
      <c r="E586" s="5" t="s">
        <v>1007</v>
      </c>
    </row>
    <row r="587" spans="1:5" x14ac:dyDescent="0.3">
      <c r="A587" s="4" t="s">
        <v>1606</v>
      </c>
      <c r="B587" s="2">
        <v>65</v>
      </c>
      <c r="C587" s="2" t="str" cm="1">
        <f t="array" ref="C587">_xlfn.IFS(B587&lt;=30,"[18-30]",B587&lt;=43,"[31-43]",B587&lt;=56,"[44-56]",B587&gt;=57,"[57 Above]")</f>
        <v>[57 Above]</v>
      </c>
      <c r="D587" s="2" t="s">
        <v>2021</v>
      </c>
      <c r="E587" s="5" t="s">
        <v>1012</v>
      </c>
    </row>
    <row r="588" spans="1:5" x14ac:dyDescent="0.3">
      <c r="A588" s="4" t="s">
        <v>1607</v>
      </c>
      <c r="B588" s="2">
        <v>29</v>
      </c>
      <c r="C588" s="2" t="str" cm="1">
        <f t="array" ref="C588">_xlfn.IFS(B588&lt;=30,"[18-30]",B588&lt;=43,"[31-43]",B588&lt;=56,"[44-56]",B588&gt;=57,"[57 Above]")</f>
        <v>[18-30]</v>
      </c>
      <c r="D588" s="2" t="s">
        <v>2022</v>
      </c>
      <c r="E588" s="5" t="s">
        <v>1010</v>
      </c>
    </row>
    <row r="589" spans="1:5" x14ac:dyDescent="0.3">
      <c r="A589" s="4" t="s">
        <v>1608</v>
      </c>
      <c r="B589" s="2">
        <v>57</v>
      </c>
      <c r="C589" s="2" t="str" cm="1">
        <f t="array" ref="C589">_xlfn.IFS(B589&lt;=30,"[18-30]",B589&lt;=43,"[31-43]",B589&lt;=56,"[44-56]",B589&gt;=57,"[57 Above]")</f>
        <v>[57 Above]</v>
      </c>
      <c r="D589" s="2" t="s">
        <v>2022</v>
      </c>
      <c r="E589" s="5" t="s">
        <v>1008</v>
      </c>
    </row>
    <row r="590" spans="1:5" x14ac:dyDescent="0.3">
      <c r="A590" s="4" t="s">
        <v>1609</v>
      </c>
      <c r="B590" s="2">
        <v>54</v>
      </c>
      <c r="C590" s="2" t="str" cm="1">
        <f t="array" ref="C590">_xlfn.IFS(B590&lt;=30,"[18-30]",B590&lt;=43,"[31-43]",B590&lt;=56,"[44-56]",B590&gt;=57,"[57 Above]")</f>
        <v>[44-56]</v>
      </c>
      <c r="D590" s="2" t="s">
        <v>2021</v>
      </c>
      <c r="E590" s="5" t="s">
        <v>1012</v>
      </c>
    </row>
    <row r="591" spans="1:5" x14ac:dyDescent="0.3">
      <c r="A591" s="4" t="s">
        <v>1610</v>
      </c>
      <c r="B591" s="2">
        <v>37</v>
      </c>
      <c r="C591" s="2" t="str" cm="1">
        <f t="array" ref="C591">_xlfn.IFS(B591&lt;=30,"[18-30]",B591&lt;=43,"[31-43]",B591&lt;=56,"[44-56]",B591&gt;=57,"[57 Above]")</f>
        <v>[31-43]</v>
      </c>
      <c r="D591" s="2" t="s">
        <v>2022</v>
      </c>
      <c r="E591" s="5" t="s">
        <v>1011</v>
      </c>
    </row>
    <row r="592" spans="1:5" x14ac:dyDescent="0.3">
      <c r="A592" s="4" t="s">
        <v>1611</v>
      </c>
      <c r="B592" s="2">
        <v>43</v>
      </c>
      <c r="C592" s="2" t="str" cm="1">
        <f t="array" ref="C592">_xlfn.IFS(B592&lt;=30,"[18-30]",B592&lt;=43,"[31-43]",B592&lt;=56,"[44-56]",B592&gt;=57,"[57 Above]")</f>
        <v>[31-43]</v>
      </c>
      <c r="D592" s="2" t="s">
        <v>2021</v>
      </c>
      <c r="E592" s="5" t="s">
        <v>1012</v>
      </c>
    </row>
    <row r="593" spans="1:5" x14ac:dyDescent="0.3">
      <c r="A593" s="4" t="s">
        <v>1612</v>
      </c>
      <c r="B593" s="2">
        <v>53</v>
      </c>
      <c r="C593" s="2" t="str" cm="1">
        <f t="array" ref="C593">_xlfn.IFS(B593&lt;=30,"[18-30]",B593&lt;=43,"[31-43]",B593&lt;=56,"[44-56]",B593&gt;=57,"[57 Above]")</f>
        <v>[44-56]</v>
      </c>
      <c r="D593" s="2" t="s">
        <v>2022</v>
      </c>
      <c r="E593" s="5" t="s">
        <v>1008</v>
      </c>
    </row>
    <row r="594" spans="1:5" x14ac:dyDescent="0.3">
      <c r="A594" s="4" t="s">
        <v>1613</v>
      </c>
      <c r="B594" s="2">
        <v>18</v>
      </c>
      <c r="C594" s="2" t="str" cm="1">
        <f t="array" ref="C594">_xlfn.IFS(B594&lt;=30,"[18-30]",B594&lt;=43,"[31-43]",B594&lt;=56,"[44-56]",B594&gt;=57,"[57 Above]")</f>
        <v>[18-30]</v>
      </c>
      <c r="D594" s="2" t="s">
        <v>2022</v>
      </c>
      <c r="E594" s="5" t="s">
        <v>1010</v>
      </c>
    </row>
    <row r="595" spans="1:5" x14ac:dyDescent="0.3">
      <c r="A595" s="4" t="s">
        <v>1614</v>
      </c>
      <c r="B595" s="2">
        <v>37</v>
      </c>
      <c r="C595" s="2" t="str" cm="1">
        <f t="array" ref="C595">_xlfn.IFS(B595&lt;=30,"[18-30]",B595&lt;=43,"[31-43]",B595&lt;=56,"[44-56]",B595&gt;=57,"[57 Above]")</f>
        <v>[31-43]</v>
      </c>
      <c r="D595" s="2" t="s">
        <v>2021</v>
      </c>
      <c r="E595" s="5" t="s">
        <v>1008</v>
      </c>
    </row>
    <row r="596" spans="1:5" x14ac:dyDescent="0.3">
      <c r="A596" s="4" t="s">
        <v>1615</v>
      </c>
      <c r="B596" s="2">
        <v>36</v>
      </c>
      <c r="C596" s="2" t="str" cm="1">
        <f t="array" ref="C596">_xlfn.IFS(B596&lt;=30,"[18-30]",B596&lt;=43,"[31-43]",B596&lt;=56,"[44-56]",B596&gt;=57,"[57 Above]")</f>
        <v>[31-43]</v>
      </c>
      <c r="D596" s="2" t="s">
        <v>2021</v>
      </c>
      <c r="E596" s="5" t="s">
        <v>1011</v>
      </c>
    </row>
    <row r="597" spans="1:5" x14ac:dyDescent="0.3">
      <c r="A597" s="4" t="s">
        <v>1616</v>
      </c>
      <c r="B597" s="2">
        <v>31</v>
      </c>
      <c r="C597" s="2" t="str" cm="1">
        <f t="array" ref="C597">_xlfn.IFS(B597&lt;=30,"[18-30]",B597&lt;=43,"[31-43]",B597&lt;=56,"[44-56]",B597&gt;=57,"[57 Above]")</f>
        <v>[31-43]</v>
      </c>
      <c r="D597" s="2" t="s">
        <v>2022</v>
      </c>
      <c r="E597" s="5" t="s">
        <v>1009</v>
      </c>
    </row>
    <row r="598" spans="1:5" x14ac:dyDescent="0.3">
      <c r="A598" s="4" t="s">
        <v>1617</v>
      </c>
      <c r="B598" s="2">
        <v>45</v>
      </c>
      <c r="C598" s="2" t="str" cm="1">
        <f t="array" ref="C598">_xlfn.IFS(B598&lt;=30,"[18-30]",B598&lt;=43,"[31-43]",B598&lt;=56,"[44-56]",B598&gt;=57,"[57 Above]")</f>
        <v>[44-56]</v>
      </c>
      <c r="D598" s="2" t="s">
        <v>2021</v>
      </c>
      <c r="E598" s="5" t="s">
        <v>1009</v>
      </c>
    </row>
    <row r="599" spans="1:5" x14ac:dyDescent="0.3">
      <c r="A599" s="4" t="s">
        <v>1618</v>
      </c>
      <c r="B599" s="2">
        <v>55</v>
      </c>
      <c r="C599" s="2" t="str" cm="1">
        <f t="array" ref="C599">_xlfn.IFS(B599&lt;=30,"[18-30]",B599&lt;=43,"[31-43]",B599&lt;=56,"[44-56]",B599&gt;=57,"[57 Above]")</f>
        <v>[44-56]</v>
      </c>
      <c r="D599" s="2" t="s">
        <v>2022</v>
      </c>
      <c r="E599" s="5" t="s">
        <v>1010</v>
      </c>
    </row>
    <row r="600" spans="1:5" x14ac:dyDescent="0.3">
      <c r="A600" s="4" t="s">
        <v>1619</v>
      </c>
      <c r="B600" s="2">
        <v>56</v>
      </c>
      <c r="C600" s="2" t="str" cm="1">
        <f t="array" ref="C600">_xlfn.IFS(B600&lt;=30,"[18-30]",B600&lt;=43,"[31-43]",B600&lt;=56,"[44-56]",B600&gt;=57,"[57 Above]")</f>
        <v>[44-56]</v>
      </c>
      <c r="D600" s="2" t="s">
        <v>2021</v>
      </c>
      <c r="E600" s="5" t="s">
        <v>1010</v>
      </c>
    </row>
    <row r="601" spans="1:5" x14ac:dyDescent="0.3">
      <c r="A601" s="4" t="s">
        <v>1620</v>
      </c>
      <c r="B601" s="2">
        <v>59</v>
      </c>
      <c r="C601" s="2" t="str" cm="1">
        <f t="array" ref="C601">_xlfn.IFS(B601&lt;=30,"[18-30]",B601&lt;=43,"[31-43]",B601&lt;=56,"[44-56]",B601&gt;=57,"[57 Above]")</f>
        <v>[57 Above]</v>
      </c>
      <c r="D601" s="2" t="s">
        <v>2021</v>
      </c>
      <c r="E601" s="5" t="s">
        <v>1011</v>
      </c>
    </row>
    <row r="602" spans="1:5" x14ac:dyDescent="0.3">
      <c r="A602" s="4" t="s">
        <v>1621</v>
      </c>
      <c r="B602" s="2">
        <v>38</v>
      </c>
      <c r="C602" s="2" t="str" cm="1">
        <f t="array" ref="C602">_xlfn.IFS(B602&lt;=30,"[18-30]",B602&lt;=43,"[31-43]",B602&lt;=56,"[44-56]",B602&gt;=57,"[57 Above]")</f>
        <v>[31-43]</v>
      </c>
      <c r="D602" s="2" t="s">
        <v>2021</v>
      </c>
      <c r="E602" s="5" t="s">
        <v>1012</v>
      </c>
    </row>
    <row r="603" spans="1:5" x14ac:dyDescent="0.3">
      <c r="A603" s="4" t="s">
        <v>1622</v>
      </c>
      <c r="B603" s="2">
        <v>47</v>
      </c>
      <c r="C603" s="2" t="str" cm="1">
        <f t="array" ref="C603">_xlfn.IFS(B603&lt;=30,"[18-30]",B603&lt;=43,"[31-43]",B603&lt;=56,"[44-56]",B603&gt;=57,"[57 Above]")</f>
        <v>[44-56]</v>
      </c>
      <c r="D603" s="2" t="s">
        <v>2021</v>
      </c>
      <c r="E603" s="5" t="s">
        <v>1009</v>
      </c>
    </row>
    <row r="604" spans="1:5" x14ac:dyDescent="0.3">
      <c r="A604" s="4" t="s">
        <v>1623</v>
      </c>
      <c r="B604" s="2">
        <v>46</v>
      </c>
      <c r="C604" s="2" t="str" cm="1">
        <f t="array" ref="C604">_xlfn.IFS(B604&lt;=30,"[18-30]",B604&lt;=43,"[31-43]",B604&lt;=56,"[44-56]",B604&gt;=57,"[57 Above]")</f>
        <v>[44-56]</v>
      </c>
      <c r="D604" s="2" t="s">
        <v>2022</v>
      </c>
      <c r="E604" s="5" t="s">
        <v>1009</v>
      </c>
    </row>
    <row r="605" spans="1:5" x14ac:dyDescent="0.3">
      <c r="A605" s="4" t="s">
        <v>1624</v>
      </c>
      <c r="B605" s="2">
        <v>46</v>
      </c>
      <c r="C605" s="2" t="str" cm="1">
        <f t="array" ref="C605">_xlfn.IFS(B605&lt;=30,"[18-30]",B605&lt;=43,"[31-43]",B605&lt;=56,"[44-56]",B605&gt;=57,"[57 Above]")</f>
        <v>[44-56]</v>
      </c>
      <c r="D605" s="2" t="s">
        <v>2022</v>
      </c>
      <c r="E605" s="5" t="s">
        <v>1009</v>
      </c>
    </row>
    <row r="606" spans="1:5" x14ac:dyDescent="0.3">
      <c r="A606" s="4" t="s">
        <v>1625</v>
      </c>
      <c r="B606" s="2">
        <v>61</v>
      </c>
      <c r="C606" s="2" t="str" cm="1">
        <f t="array" ref="C606">_xlfn.IFS(B606&lt;=30,"[18-30]",B606&lt;=43,"[31-43]",B606&lt;=56,"[44-56]",B606&gt;=57,"[57 Above]")</f>
        <v>[57 Above]</v>
      </c>
      <c r="D606" s="2" t="s">
        <v>2021</v>
      </c>
      <c r="E606" s="5" t="s">
        <v>1009</v>
      </c>
    </row>
    <row r="607" spans="1:5" x14ac:dyDescent="0.3">
      <c r="A607" s="4" t="s">
        <v>1626</v>
      </c>
      <c r="B607" s="2">
        <v>31</v>
      </c>
      <c r="C607" s="2" t="str" cm="1">
        <f t="array" ref="C607">_xlfn.IFS(B607&lt;=30,"[18-30]",B607&lt;=43,"[31-43]",B607&lt;=56,"[44-56]",B607&gt;=57,"[57 Above]")</f>
        <v>[31-43]</v>
      </c>
      <c r="D607" s="2" t="s">
        <v>2022</v>
      </c>
      <c r="E607" s="5" t="s">
        <v>1011</v>
      </c>
    </row>
    <row r="608" spans="1:5" x14ac:dyDescent="0.3">
      <c r="A608" s="4" t="s">
        <v>1627</v>
      </c>
      <c r="B608" s="2">
        <v>50</v>
      </c>
      <c r="C608" s="2" t="str" cm="1">
        <f t="array" ref="C608">_xlfn.IFS(B608&lt;=30,"[18-30]",B608&lt;=43,"[31-43]",B608&lt;=56,"[44-56]",B608&gt;=57,"[57 Above]")</f>
        <v>[44-56]</v>
      </c>
      <c r="D608" s="2" t="s">
        <v>2022</v>
      </c>
      <c r="E608" s="5" t="s">
        <v>1010</v>
      </c>
    </row>
    <row r="609" spans="1:5" x14ac:dyDescent="0.3">
      <c r="A609" s="4" t="s">
        <v>1628</v>
      </c>
      <c r="B609" s="2">
        <v>48</v>
      </c>
      <c r="C609" s="2" t="str" cm="1">
        <f t="array" ref="C609">_xlfn.IFS(B609&lt;=30,"[18-30]",B609&lt;=43,"[31-43]",B609&lt;=56,"[44-56]",B609&gt;=57,"[57 Above]")</f>
        <v>[44-56]</v>
      </c>
      <c r="D609" s="2" t="s">
        <v>2022</v>
      </c>
      <c r="E609" s="5" t="s">
        <v>1010</v>
      </c>
    </row>
    <row r="610" spans="1:5" x14ac:dyDescent="0.3">
      <c r="A610" s="4" t="s">
        <v>1629</v>
      </c>
      <c r="B610" s="2">
        <v>65</v>
      </c>
      <c r="C610" s="2" t="str" cm="1">
        <f t="array" ref="C610">_xlfn.IFS(B610&lt;=30,"[18-30]",B610&lt;=43,"[31-43]",B610&lt;=56,"[44-56]",B610&gt;=57,"[57 Above]")</f>
        <v>[57 Above]</v>
      </c>
      <c r="D610" s="2" t="s">
        <v>2022</v>
      </c>
      <c r="E610" s="5" t="s">
        <v>1007</v>
      </c>
    </row>
    <row r="611" spans="1:5" x14ac:dyDescent="0.3">
      <c r="A611" s="4" t="s">
        <v>1630</v>
      </c>
      <c r="B611" s="2">
        <v>28</v>
      </c>
      <c r="C611" s="2" t="str" cm="1">
        <f t="array" ref="C611">_xlfn.IFS(B611&lt;=30,"[18-30]",B611&lt;=43,"[31-43]",B611&lt;=56,"[44-56]",B611&gt;=57,"[57 Above]")</f>
        <v>[18-30]</v>
      </c>
      <c r="D611" s="2" t="s">
        <v>2022</v>
      </c>
      <c r="E611" s="5" t="s">
        <v>1012</v>
      </c>
    </row>
    <row r="612" spans="1:5" x14ac:dyDescent="0.3">
      <c r="A612" s="4" t="s">
        <v>1631</v>
      </c>
      <c r="B612" s="2">
        <v>60</v>
      </c>
      <c r="C612" s="2" t="str" cm="1">
        <f t="array" ref="C612">_xlfn.IFS(B612&lt;=30,"[18-30]",B612&lt;=43,"[31-43]",B612&lt;=56,"[44-56]",B612&gt;=57,"[57 Above]")</f>
        <v>[57 Above]</v>
      </c>
      <c r="D612" s="2" t="s">
        <v>2022</v>
      </c>
      <c r="E612" s="5" t="s">
        <v>1010</v>
      </c>
    </row>
    <row r="613" spans="1:5" x14ac:dyDescent="0.3">
      <c r="A613" s="4" t="s">
        <v>1632</v>
      </c>
      <c r="B613" s="2">
        <v>23</v>
      </c>
      <c r="C613" s="2" t="str" cm="1">
        <f t="array" ref="C613">_xlfn.IFS(B613&lt;=30,"[18-30]",B613&lt;=43,"[31-43]",B613&lt;=56,"[44-56]",B613&gt;=57,"[57 Above]")</f>
        <v>[18-30]</v>
      </c>
      <c r="D613" s="2" t="s">
        <v>2021</v>
      </c>
      <c r="E613" s="5" t="s">
        <v>1009</v>
      </c>
    </row>
    <row r="614" spans="1:5" x14ac:dyDescent="0.3">
      <c r="A614" s="4" t="s">
        <v>1633</v>
      </c>
      <c r="B614" s="2">
        <v>36</v>
      </c>
      <c r="C614" s="2" t="str" cm="1">
        <f t="array" ref="C614">_xlfn.IFS(B614&lt;=30,"[18-30]",B614&lt;=43,"[31-43]",B614&lt;=56,"[44-56]",B614&gt;=57,"[57 Above]")</f>
        <v>[31-43]</v>
      </c>
      <c r="D614" s="2" t="s">
        <v>2022</v>
      </c>
      <c r="E614" s="5" t="s">
        <v>1008</v>
      </c>
    </row>
    <row r="615" spans="1:5" x14ac:dyDescent="0.3">
      <c r="A615" s="4" t="s">
        <v>1634</v>
      </c>
      <c r="B615" s="2">
        <v>50</v>
      </c>
      <c r="C615" s="2" t="str" cm="1">
        <f t="array" ref="C615">_xlfn.IFS(B615&lt;=30,"[18-30]",B615&lt;=43,"[31-43]",B615&lt;=56,"[44-56]",B615&gt;=57,"[57 Above]")</f>
        <v>[44-56]</v>
      </c>
      <c r="D615" s="2" t="s">
        <v>2021</v>
      </c>
      <c r="E615" s="5" t="s">
        <v>1009</v>
      </c>
    </row>
    <row r="616" spans="1:5" x14ac:dyDescent="0.3">
      <c r="A616" s="4" t="s">
        <v>1635</v>
      </c>
      <c r="B616" s="2">
        <v>60</v>
      </c>
      <c r="C616" s="2" t="str" cm="1">
        <f t="array" ref="C616">_xlfn.IFS(B616&lt;=30,"[18-30]",B616&lt;=43,"[31-43]",B616&lt;=56,"[44-56]",B616&gt;=57,"[57 Above]")</f>
        <v>[57 Above]</v>
      </c>
      <c r="D616" s="2" t="s">
        <v>2022</v>
      </c>
      <c r="E616" s="5" t="s">
        <v>1009</v>
      </c>
    </row>
    <row r="617" spans="1:5" x14ac:dyDescent="0.3">
      <c r="A617" s="4" t="s">
        <v>1636</v>
      </c>
      <c r="B617" s="2">
        <v>58</v>
      </c>
      <c r="C617" s="2" t="str" cm="1">
        <f t="array" ref="C617">_xlfn.IFS(B617&lt;=30,"[18-30]",B617&lt;=43,"[31-43]",B617&lt;=56,"[44-56]",B617&gt;=57,"[57 Above]")</f>
        <v>[57 Above]</v>
      </c>
      <c r="D617" s="2" t="s">
        <v>2021</v>
      </c>
      <c r="E617" s="5" t="s">
        <v>1010</v>
      </c>
    </row>
    <row r="618" spans="1:5" x14ac:dyDescent="0.3">
      <c r="A618" s="4" t="s">
        <v>1637</v>
      </c>
      <c r="B618" s="2">
        <v>57</v>
      </c>
      <c r="C618" s="2" t="str" cm="1">
        <f t="array" ref="C618">_xlfn.IFS(B618&lt;=30,"[18-30]",B618&lt;=43,"[31-43]",B618&lt;=56,"[44-56]",B618&gt;=57,"[57 Above]")</f>
        <v>[57 Above]</v>
      </c>
      <c r="D618" s="2" t="s">
        <v>2022</v>
      </c>
      <c r="E618" s="5" t="s">
        <v>1007</v>
      </c>
    </row>
    <row r="619" spans="1:5" x14ac:dyDescent="0.3">
      <c r="A619" s="4" t="s">
        <v>1638</v>
      </c>
      <c r="B619" s="2">
        <v>39</v>
      </c>
      <c r="C619" s="2" t="str" cm="1">
        <f t="array" ref="C619">_xlfn.IFS(B619&lt;=30,"[18-30]",B619&lt;=43,"[31-43]",B619&lt;=56,"[44-56]",B619&gt;=57,"[57 Above]")</f>
        <v>[31-43]</v>
      </c>
      <c r="D619" s="2" t="s">
        <v>2022</v>
      </c>
      <c r="E619" s="5" t="s">
        <v>1011</v>
      </c>
    </row>
    <row r="620" spans="1:5" x14ac:dyDescent="0.3">
      <c r="A620" s="4" t="s">
        <v>1639</v>
      </c>
      <c r="B620" s="2">
        <v>23</v>
      </c>
      <c r="C620" s="2" t="str" cm="1">
        <f t="array" ref="C620">_xlfn.IFS(B620&lt;=30,"[18-30]",B620&lt;=43,"[31-43]",B620&lt;=56,"[44-56]",B620&gt;=57,"[57 Above]")</f>
        <v>[18-30]</v>
      </c>
      <c r="D620" s="2" t="s">
        <v>2022</v>
      </c>
      <c r="E620" s="5" t="s">
        <v>1008</v>
      </c>
    </row>
    <row r="621" spans="1:5" x14ac:dyDescent="0.3">
      <c r="A621" s="4" t="s">
        <v>1640</v>
      </c>
      <c r="B621" s="2">
        <v>33</v>
      </c>
      <c r="C621" s="2" t="str" cm="1">
        <f t="array" ref="C621">_xlfn.IFS(B621&lt;=30,"[18-30]",B621&lt;=43,"[31-43]",B621&lt;=56,"[44-56]",B621&gt;=57,"[57 Above]")</f>
        <v>[31-43]</v>
      </c>
      <c r="D621" s="2" t="s">
        <v>2021</v>
      </c>
      <c r="E621" s="5" t="s">
        <v>1012</v>
      </c>
    </row>
    <row r="622" spans="1:5" x14ac:dyDescent="0.3">
      <c r="A622" s="4" t="s">
        <v>1641</v>
      </c>
      <c r="B622" s="2">
        <v>61</v>
      </c>
      <c r="C622" s="2" t="str" cm="1">
        <f t="array" ref="C622">_xlfn.IFS(B622&lt;=30,"[18-30]",B622&lt;=43,"[31-43]",B622&lt;=56,"[44-56]",B622&gt;=57,"[57 Above]")</f>
        <v>[57 Above]</v>
      </c>
      <c r="D622" s="2" t="s">
        <v>2022</v>
      </c>
      <c r="E622" s="5" t="s">
        <v>1008</v>
      </c>
    </row>
    <row r="623" spans="1:5" x14ac:dyDescent="0.3">
      <c r="A623" s="4" t="s">
        <v>1642</v>
      </c>
      <c r="B623" s="2">
        <v>37</v>
      </c>
      <c r="C623" s="2" t="str" cm="1">
        <f t="array" ref="C623">_xlfn.IFS(B623&lt;=30,"[18-30]",B623&lt;=43,"[31-43]",B623&lt;=56,"[44-56]",B623&gt;=57,"[57 Above]")</f>
        <v>[31-43]</v>
      </c>
      <c r="D623" s="2" t="s">
        <v>2021</v>
      </c>
      <c r="E623" s="5" t="s">
        <v>1007</v>
      </c>
    </row>
    <row r="624" spans="1:5" x14ac:dyDescent="0.3">
      <c r="A624" s="4" t="s">
        <v>1643</v>
      </c>
      <c r="B624" s="2">
        <v>32</v>
      </c>
      <c r="C624" s="2" t="str" cm="1">
        <f t="array" ref="C624">_xlfn.IFS(B624&lt;=30,"[18-30]",B624&lt;=43,"[31-43]",B624&lt;=56,"[44-56]",B624&gt;=57,"[57 Above]")</f>
        <v>[31-43]</v>
      </c>
      <c r="D624" s="2" t="s">
        <v>2021</v>
      </c>
      <c r="E624" s="5" t="s">
        <v>1009</v>
      </c>
    </row>
    <row r="625" spans="1:5" x14ac:dyDescent="0.3">
      <c r="A625" s="4" t="s">
        <v>1644</v>
      </c>
      <c r="B625" s="2">
        <v>30</v>
      </c>
      <c r="C625" s="2" t="str" cm="1">
        <f t="array" ref="C625">_xlfn.IFS(B625&lt;=30,"[18-30]",B625&lt;=43,"[31-43]",B625&lt;=56,"[44-56]",B625&gt;=57,"[57 Above]")</f>
        <v>[18-30]</v>
      </c>
      <c r="D625" s="2" t="s">
        <v>2022</v>
      </c>
      <c r="E625" s="5" t="s">
        <v>1011</v>
      </c>
    </row>
    <row r="626" spans="1:5" x14ac:dyDescent="0.3">
      <c r="A626" s="4" t="s">
        <v>1645</v>
      </c>
      <c r="B626" s="2">
        <v>27</v>
      </c>
      <c r="C626" s="2" t="str" cm="1">
        <f t="array" ref="C626">_xlfn.IFS(B626&lt;=30,"[18-30]",B626&lt;=43,"[31-43]",B626&lt;=56,"[44-56]",B626&gt;=57,"[57 Above]")</f>
        <v>[18-30]</v>
      </c>
      <c r="D626" s="2" t="s">
        <v>2022</v>
      </c>
      <c r="E626" s="5" t="s">
        <v>1011</v>
      </c>
    </row>
    <row r="627" spans="1:5" x14ac:dyDescent="0.3">
      <c r="A627" s="4" t="s">
        <v>1646</v>
      </c>
      <c r="B627" s="2">
        <v>19</v>
      </c>
      <c r="C627" s="2" t="str" cm="1">
        <f t="array" ref="C627">_xlfn.IFS(B627&lt;=30,"[18-30]",B627&lt;=43,"[31-43]",B627&lt;=56,"[44-56]",B627&gt;=57,"[57 Above]")</f>
        <v>[18-30]</v>
      </c>
      <c r="D627" s="2" t="s">
        <v>2022</v>
      </c>
      <c r="E627" s="5" t="s">
        <v>1011</v>
      </c>
    </row>
    <row r="628" spans="1:5" x14ac:dyDescent="0.3">
      <c r="A628" s="4" t="s">
        <v>1647</v>
      </c>
      <c r="B628" s="2">
        <v>20</v>
      </c>
      <c r="C628" s="2" t="str" cm="1">
        <f t="array" ref="C628">_xlfn.IFS(B628&lt;=30,"[18-30]",B628&lt;=43,"[31-43]",B628&lt;=56,"[44-56]",B628&gt;=57,"[57 Above]")</f>
        <v>[18-30]</v>
      </c>
      <c r="D628" s="2" t="s">
        <v>2021</v>
      </c>
      <c r="E628" s="5" t="s">
        <v>1012</v>
      </c>
    </row>
    <row r="629" spans="1:5" x14ac:dyDescent="0.3">
      <c r="A629" s="4" t="s">
        <v>1648</v>
      </c>
      <c r="B629" s="2">
        <v>33</v>
      </c>
      <c r="C629" s="2" t="str" cm="1">
        <f t="array" ref="C629">_xlfn.IFS(B629&lt;=30,"[18-30]",B629&lt;=43,"[31-43]",B629&lt;=56,"[44-56]",B629&gt;=57,"[57 Above]")</f>
        <v>[31-43]</v>
      </c>
      <c r="D629" s="2" t="s">
        <v>2021</v>
      </c>
      <c r="E629" s="5" t="s">
        <v>1010</v>
      </c>
    </row>
    <row r="630" spans="1:5" x14ac:dyDescent="0.3">
      <c r="A630" s="4" t="s">
        <v>1649</v>
      </c>
      <c r="B630" s="2">
        <v>48</v>
      </c>
      <c r="C630" s="2" t="str" cm="1">
        <f t="array" ref="C630">_xlfn.IFS(B630&lt;=30,"[18-30]",B630&lt;=43,"[31-43]",B630&lt;=56,"[44-56]",B630&gt;=57,"[57 Above]")</f>
        <v>[44-56]</v>
      </c>
      <c r="D630" s="2" t="s">
        <v>2022</v>
      </c>
      <c r="E630" s="5" t="s">
        <v>1009</v>
      </c>
    </row>
    <row r="631" spans="1:5" x14ac:dyDescent="0.3">
      <c r="A631" s="4" t="s">
        <v>1650</v>
      </c>
      <c r="B631" s="2">
        <v>57</v>
      </c>
      <c r="C631" s="2" t="str" cm="1">
        <f t="array" ref="C631">_xlfn.IFS(B631&lt;=30,"[18-30]",B631&lt;=43,"[31-43]",B631&lt;=56,"[44-56]",B631&gt;=57,"[57 Above]")</f>
        <v>[57 Above]</v>
      </c>
      <c r="D631" s="2" t="s">
        <v>2022</v>
      </c>
      <c r="E631" s="5" t="s">
        <v>1008</v>
      </c>
    </row>
    <row r="632" spans="1:5" x14ac:dyDescent="0.3">
      <c r="A632" s="4" t="s">
        <v>1651</v>
      </c>
      <c r="B632" s="2">
        <v>22</v>
      </c>
      <c r="C632" s="2" t="str" cm="1">
        <f t="array" ref="C632">_xlfn.IFS(B632&lt;=30,"[18-30]",B632&lt;=43,"[31-43]",B632&lt;=56,"[44-56]",B632&gt;=57,"[57 Above]")</f>
        <v>[18-30]</v>
      </c>
      <c r="D632" s="2" t="s">
        <v>2022</v>
      </c>
      <c r="E632" s="5" t="s">
        <v>1008</v>
      </c>
    </row>
    <row r="633" spans="1:5" x14ac:dyDescent="0.3">
      <c r="A633" s="4" t="s">
        <v>1652</v>
      </c>
      <c r="B633" s="2">
        <v>47</v>
      </c>
      <c r="C633" s="2" t="str" cm="1">
        <f t="array" ref="C633">_xlfn.IFS(B633&lt;=30,"[18-30]",B633&lt;=43,"[31-43]",B633&lt;=56,"[44-56]",B633&gt;=57,"[57 Above]")</f>
        <v>[44-56]</v>
      </c>
      <c r="D633" s="2" t="s">
        <v>2021</v>
      </c>
      <c r="E633" s="5" t="s">
        <v>1009</v>
      </c>
    </row>
    <row r="634" spans="1:5" x14ac:dyDescent="0.3">
      <c r="A634" s="4" t="s">
        <v>1653</v>
      </c>
      <c r="B634" s="2">
        <v>44</v>
      </c>
      <c r="C634" s="2" t="str" cm="1">
        <f t="array" ref="C634">_xlfn.IFS(B634&lt;=30,"[18-30]",B634&lt;=43,"[31-43]",B634&lt;=56,"[44-56]",B634&gt;=57,"[57 Above]")</f>
        <v>[44-56]</v>
      </c>
      <c r="D634" s="2" t="s">
        <v>2021</v>
      </c>
      <c r="E634" s="5" t="s">
        <v>1008</v>
      </c>
    </row>
    <row r="635" spans="1:5" x14ac:dyDescent="0.3">
      <c r="A635" s="4" t="s">
        <v>1654</v>
      </c>
      <c r="B635" s="2">
        <v>58</v>
      </c>
      <c r="C635" s="2" t="str" cm="1">
        <f t="array" ref="C635">_xlfn.IFS(B635&lt;=30,"[18-30]",B635&lt;=43,"[31-43]",B635&lt;=56,"[44-56]",B635&gt;=57,"[57 Above]")</f>
        <v>[57 Above]</v>
      </c>
      <c r="D635" s="2" t="s">
        <v>2022</v>
      </c>
      <c r="E635" s="5" t="s">
        <v>1010</v>
      </c>
    </row>
    <row r="636" spans="1:5" x14ac:dyDescent="0.3">
      <c r="A636" s="4" t="s">
        <v>1655</v>
      </c>
      <c r="B636" s="2">
        <v>54</v>
      </c>
      <c r="C636" s="2" t="str" cm="1">
        <f t="array" ref="C636">_xlfn.IFS(B636&lt;=30,"[18-30]",B636&lt;=43,"[31-43]",B636&lt;=56,"[44-56]",B636&gt;=57,"[57 Above]")</f>
        <v>[44-56]</v>
      </c>
      <c r="D636" s="2" t="s">
        <v>2022</v>
      </c>
      <c r="E636" s="5" t="s">
        <v>1011</v>
      </c>
    </row>
    <row r="637" spans="1:5" x14ac:dyDescent="0.3">
      <c r="A637" s="4" t="s">
        <v>1656</v>
      </c>
      <c r="B637" s="2">
        <v>30</v>
      </c>
      <c r="C637" s="2" t="str" cm="1">
        <f t="array" ref="C637">_xlfn.IFS(B637&lt;=30,"[18-30]",B637&lt;=43,"[31-43]",B637&lt;=56,"[44-56]",B637&gt;=57,"[57 Above]")</f>
        <v>[18-30]</v>
      </c>
      <c r="D637" s="2" t="s">
        <v>2021</v>
      </c>
      <c r="E637" s="5" t="s">
        <v>1008</v>
      </c>
    </row>
    <row r="638" spans="1:5" x14ac:dyDescent="0.3">
      <c r="A638" s="4" t="s">
        <v>1657</v>
      </c>
      <c r="B638" s="2">
        <v>63</v>
      </c>
      <c r="C638" s="2" t="str" cm="1">
        <f t="array" ref="C638">_xlfn.IFS(B638&lt;=30,"[18-30]",B638&lt;=43,"[31-43]",B638&lt;=56,"[44-56]",B638&gt;=57,"[57 Above]")</f>
        <v>[57 Above]</v>
      </c>
      <c r="D638" s="2" t="s">
        <v>2022</v>
      </c>
      <c r="E638" s="5" t="s">
        <v>1010</v>
      </c>
    </row>
    <row r="639" spans="1:5" x14ac:dyDescent="0.3">
      <c r="A639" s="4" t="s">
        <v>1658</v>
      </c>
      <c r="B639" s="2">
        <v>62</v>
      </c>
      <c r="C639" s="2" t="str" cm="1">
        <f t="array" ref="C639">_xlfn.IFS(B639&lt;=30,"[18-30]",B639&lt;=43,"[31-43]",B639&lt;=56,"[44-56]",B639&gt;=57,"[57 Above]")</f>
        <v>[57 Above]</v>
      </c>
      <c r="D639" s="2" t="s">
        <v>2022</v>
      </c>
      <c r="E639" s="5" t="s">
        <v>1011</v>
      </c>
    </row>
    <row r="640" spans="1:5" x14ac:dyDescent="0.3">
      <c r="A640" s="4" t="s">
        <v>1659</v>
      </c>
      <c r="B640" s="2">
        <v>42</v>
      </c>
      <c r="C640" s="2" t="str" cm="1">
        <f t="array" ref="C640">_xlfn.IFS(B640&lt;=30,"[18-30]",B640&lt;=43,"[31-43]",B640&lt;=56,"[44-56]",B640&gt;=57,"[57 Above]")</f>
        <v>[31-43]</v>
      </c>
      <c r="D640" s="2" t="s">
        <v>2021</v>
      </c>
      <c r="E640" s="5" t="s">
        <v>1012</v>
      </c>
    </row>
    <row r="641" spans="1:5" x14ac:dyDescent="0.3">
      <c r="A641" s="4" t="s">
        <v>1660</v>
      </c>
      <c r="B641" s="2">
        <v>49</v>
      </c>
      <c r="C641" s="2" t="str" cm="1">
        <f t="array" ref="C641">_xlfn.IFS(B641&lt;=30,"[18-30]",B641&lt;=43,"[31-43]",B641&lt;=56,"[44-56]",B641&gt;=57,"[57 Above]")</f>
        <v>[44-56]</v>
      </c>
      <c r="D641" s="2" t="s">
        <v>2021</v>
      </c>
      <c r="E641" s="5" t="s">
        <v>1012</v>
      </c>
    </row>
    <row r="642" spans="1:5" x14ac:dyDescent="0.3">
      <c r="A642" s="4" t="s">
        <v>1661</v>
      </c>
      <c r="B642" s="2">
        <v>43</v>
      </c>
      <c r="C642" s="2" t="str" cm="1">
        <f t="array" ref="C642">_xlfn.IFS(B642&lt;=30,"[18-30]",B642&lt;=43,"[31-43]",B642&lt;=56,"[44-56]",B642&gt;=57,"[57 Above]")</f>
        <v>[31-43]</v>
      </c>
      <c r="D642" s="2" t="s">
        <v>2022</v>
      </c>
      <c r="E642" s="5" t="s">
        <v>1009</v>
      </c>
    </row>
    <row r="643" spans="1:5" x14ac:dyDescent="0.3">
      <c r="A643" s="4" t="s">
        <v>1662</v>
      </c>
      <c r="B643" s="2">
        <v>33</v>
      </c>
      <c r="C643" s="2" t="str" cm="1">
        <f t="array" ref="C643">_xlfn.IFS(B643&lt;=30,"[18-30]",B643&lt;=43,"[31-43]",B643&lt;=56,"[44-56]",B643&gt;=57,"[57 Above]")</f>
        <v>[31-43]</v>
      </c>
      <c r="D643" s="2" t="s">
        <v>2022</v>
      </c>
      <c r="E643" s="5" t="s">
        <v>1009</v>
      </c>
    </row>
    <row r="644" spans="1:5" x14ac:dyDescent="0.3">
      <c r="A644" s="4" t="s">
        <v>1663</v>
      </c>
      <c r="B644" s="2">
        <v>27</v>
      </c>
      <c r="C644" s="2" t="str" cm="1">
        <f t="array" ref="C644">_xlfn.IFS(B644&lt;=30,"[18-30]",B644&lt;=43,"[31-43]",B644&lt;=56,"[44-56]",B644&gt;=57,"[57 Above]")</f>
        <v>[18-30]</v>
      </c>
      <c r="D644" s="2" t="s">
        <v>2021</v>
      </c>
      <c r="E644" s="5" t="s">
        <v>1010</v>
      </c>
    </row>
    <row r="645" spans="1:5" x14ac:dyDescent="0.3">
      <c r="A645" s="4" t="s">
        <v>1664</v>
      </c>
      <c r="B645" s="2">
        <v>59</v>
      </c>
      <c r="C645" s="2" t="str" cm="1">
        <f t="array" ref="C645">_xlfn.IFS(B645&lt;=30,"[18-30]",B645&lt;=43,"[31-43]",B645&lt;=56,"[44-56]",B645&gt;=57,"[57 Above]")</f>
        <v>[57 Above]</v>
      </c>
      <c r="D645" s="2" t="s">
        <v>2021</v>
      </c>
      <c r="E645" s="5" t="s">
        <v>1012</v>
      </c>
    </row>
    <row r="646" spans="1:5" x14ac:dyDescent="0.3">
      <c r="A646" s="4" t="s">
        <v>1665</v>
      </c>
      <c r="B646" s="2">
        <v>62</v>
      </c>
      <c r="C646" s="2" t="str" cm="1">
        <f t="array" ref="C646">_xlfn.IFS(B646&lt;=30,"[18-30]",B646&lt;=43,"[31-43]",B646&lt;=56,"[44-56]",B646&gt;=57,"[57 Above]")</f>
        <v>[57 Above]</v>
      </c>
      <c r="D646" s="2" t="s">
        <v>2021</v>
      </c>
      <c r="E646" s="5" t="s">
        <v>1012</v>
      </c>
    </row>
    <row r="647" spans="1:5" x14ac:dyDescent="0.3">
      <c r="A647" s="4" t="s">
        <v>1666</v>
      </c>
      <c r="B647" s="2">
        <v>18</v>
      </c>
      <c r="C647" s="2" t="str" cm="1">
        <f t="array" ref="C647">_xlfn.IFS(B647&lt;=30,"[18-30]",B647&lt;=43,"[31-43]",B647&lt;=56,"[44-56]",B647&gt;=57,"[57 Above]")</f>
        <v>[18-30]</v>
      </c>
      <c r="D647" s="2" t="s">
        <v>2021</v>
      </c>
      <c r="E647" s="5" t="s">
        <v>1012</v>
      </c>
    </row>
    <row r="648" spans="1:5" x14ac:dyDescent="0.3">
      <c r="A648" s="4" t="s">
        <v>1667</v>
      </c>
      <c r="B648" s="2">
        <v>24</v>
      </c>
      <c r="C648" s="2" t="str" cm="1">
        <f t="array" ref="C648">_xlfn.IFS(B648&lt;=30,"[18-30]",B648&lt;=43,"[31-43]",B648&lt;=56,"[44-56]",B648&gt;=57,"[57 Above]")</f>
        <v>[18-30]</v>
      </c>
      <c r="D648" s="2" t="s">
        <v>2021</v>
      </c>
      <c r="E648" s="5" t="s">
        <v>1010</v>
      </c>
    </row>
    <row r="649" spans="1:5" x14ac:dyDescent="0.3">
      <c r="A649" s="4" t="s">
        <v>1668</v>
      </c>
      <c r="B649" s="2">
        <v>45</v>
      </c>
      <c r="C649" s="2" t="str" cm="1">
        <f t="array" ref="C649">_xlfn.IFS(B649&lt;=30,"[18-30]",B649&lt;=43,"[31-43]",B649&lt;=56,"[44-56]",B649&gt;=57,"[57 Above]")</f>
        <v>[44-56]</v>
      </c>
      <c r="D649" s="2" t="s">
        <v>2022</v>
      </c>
      <c r="E649" s="5" t="s">
        <v>1010</v>
      </c>
    </row>
    <row r="650" spans="1:5" x14ac:dyDescent="0.3">
      <c r="A650" s="4" t="s">
        <v>1669</v>
      </c>
      <c r="B650" s="2">
        <v>32</v>
      </c>
      <c r="C650" s="2" t="str" cm="1">
        <f t="array" ref="C650">_xlfn.IFS(B650&lt;=30,"[18-30]",B650&lt;=43,"[31-43]",B650&lt;=56,"[44-56]",B650&gt;=57,"[57 Above]")</f>
        <v>[31-43]</v>
      </c>
      <c r="D650" s="2" t="s">
        <v>2021</v>
      </c>
      <c r="E650" s="5" t="s">
        <v>1008</v>
      </c>
    </row>
    <row r="651" spans="1:5" x14ac:dyDescent="0.3">
      <c r="A651" s="4" t="s">
        <v>1670</v>
      </c>
      <c r="B651" s="2">
        <v>29</v>
      </c>
      <c r="C651" s="2" t="str" cm="1">
        <f t="array" ref="C651">_xlfn.IFS(B651&lt;=30,"[18-30]",B651&lt;=43,"[31-43]",B651&lt;=56,"[44-56]",B651&gt;=57,"[57 Above]")</f>
        <v>[18-30]</v>
      </c>
      <c r="D651" s="2" t="s">
        <v>2021</v>
      </c>
      <c r="E651" s="5" t="s">
        <v>1012</v>
      </c>
    </row>
    <row r="652" spans="1:5" x14ac:dyDescent="0.3">
      <c r="A652" s="4" t="s">
        <v>1671</v>
      </c>
      <c r="B652" s="2">
        <v>62</v>
      </c>
      <c r="C652" s="2" t="str" cm="1">
        <f t="array" ref="C652">_xlfn.IFS(B652&lt;=30,"[18-30]",B652&lt;=43,"[31-43]",B652&lt;=56,"[44-56]",B652&gt;=57,"[57 Above]")</f>
        <v>[57 Above]</v>
      </c>
      <c r="D652" s="2" t="s">
        <v>2022</v>
      </c>
      <c r="E652" s="5" t="s">
        <v>1009</v>
      </c>
    </row>
    <row r="653" spans="1:5" x14ac:dyDescent="0.3">
      <c r="A653" s="4" t="s">
        <v>1672</v>
      </c>
      <c r="B653" s="2">
        <v>51</v>
      </c>
      <c r="C653" s="2" t="str" cm="1">
        <f t="array" ref="C653">_xlfn.IFS(B653&lt;=30,"[18-30]",B653&lt;=43,"[31-43]",B653&lt;=56,"[44-56]",B653&gt;=57,"[57 Above]")</f>
        <v>[44-56]</v>
      </c>
      <c r="D653" s="2" t="s">
        <v>2021</v>
      </c>
      <c r="E653" s="5" t="s">
        <v>1008</v>
      </c>
    </row>
    <row r="654" spans="1:5" x14ac:dyDescent="0.3">
      <c r="A654" s="4" t="s">
        <v>1673</v>
      </c>
      <c r="B654" s="2">
        <v>47</v>
      </c>
      <c r="C654" s="2" t="str" cm="1">
        <f t="array" ref="C654">_xlfn.IFS(B654&lt;=30,"[18-30]",B654&lt;=43,"[31-43]",B654&lt;=56,"[44-56]",B654&gt;=57,"[57 Above]")</f>
        <v>[44-56]</v>
      </c>
      <c r="D654" s="2" t="s">
        <v>2022</v>
      </c>
      <c r="E654" s="5" t="s">
        <v>1008</v>
      </c>
    </row>
    <row r="655" spans="1:5" x14ac:dyDescent="0.3">
      <c r="A655" s="4" t="s">
        <v>1674</v>
      </c>
      <c r="B655" s="2">
        <v>21</v>
      </c>
      <c r="C655" s="2" t="str" cm="1">
        <f t="array" ref="C655">_xlfn.IFS(B655&lt;=30,"[18-30]",B655&lt;=43,"[31-43]",B655&lt;=56,"[44-56]",B655&gt;=57,"[57 Above]")</f>
        <v>[18-30]</v>
      </c>
      <c r="D655" s="2" t="s">
        <v>2021</v>
      </c>
      <c r="E655" s="5" t="s">
        <v>1012</v>
      </c>
    </row>
    <row r="656" spans="1:5" x14ac:dyDescent="0.3">
      <c r="A656" s="4" t="s">
        <v>1675</v>
      </c>
      <c r="B656" s="2">
        <v>53</v>
      </c>
      <c r="C656" s="2" t="str" cm="1">
        <f t="array" ref="C656">_xlfn.IFS(B656&lt;=30,"[18-30]",B656&lt;=43,"[31-43]",B656&lt;=56,"[44-56]",B656&gt;=57,"[57 Above]")</f>
        <v>[44-56]</v>
      </c>
      <c r="D656" s="2" t="s">
        <v>2021</v>
      </c>
      <c r="E656" s="5" t="s">
        <v>1011</v>
      </c>
    </row>
    <row r="657" spans="1:5" x14ac:dyDescent="0.3">
      <c r="A657" s="4" t="s">
        <v>1676</v>
      </c>
      <c r="B657" s="2">
        <v>33</v>
      </c>
      <c r="C657" s="2" t="str" cm="1">
        <f t="array" ref="C657">_xlfn.IFS(B657&lt;=30,"[18-30]",B657&lt;=43,"[31-43]",B657&lt;=56,"[44-56]",B657&gt;=57,"[57 Above]")</f>
        <v>[31-43]</v>
      </c>
      <c r="D657" s="2" t="s">
        <v>2021</v>
      </c>
      <c r="E657" s="5" t="s">
        <v>1010</v>
      </c>
    </row>
    <row r="658" spans="1:5" x14ac:dyDescent="0.3">
      <c r="A658" s="4" t="s">
        <v>1677</v>
      </c>
      <c r="B658" s="2">
        <v>25</v>
      </c>
      <c r="C658" s="2" t="str" cm="1">
        <f t="array" ref="C658">_xlfn.IFS(B658&lt;=30,"[18-30]",B658&lt;=43,"[31-43]",B658&lt;=56,"[44-56]",B658&gt;=57,"[57 Above]")</f>
        <v>[18-30]</v>
      </c>
      <c r="D658" s="2" t="s">
        <v>2021</v>
      </c>
      <c r="E658" s="5" t="s">
        <v>1008</v>
      </c>
    </row>
    <row r="659" spans="1:5" x14ac:dyDescent="0.3">
      <c r="A659" s="4" t="s">
        <v>1678</v>
      </c>
      <c r="B659" s="2">
        <v>47</v>
      </c>
      <c r="C659" s="2" t="str" cm="1">
        <f t="array" ref="C659">_xlfn.IFS(B659&lt;=30,"[18-30]",B659&lt;=43,"[31-43]",B659&lt;=56,"[44-56]",B659&gt;=57,"[57 Above]")</f>
        <v>[44-56]</v>
      </c>
      <c r="D659" s="2" t="s">
        <v>2022</v>
      </c>
      <c r="E659" s="5" t="s">
        <v>1011</v>
      </c>
    </row>
    <row r="660" spans="1:5" x14ac:dyDescent="0.3">
      <c r="A660" s="4" t="s">
        <v>1679</v>
      </c>
      <c r="B660" s="2">
        <v>26</v>
      </c>
      <c r="C660" s="2" t="str" cm="1">
        <f t="array" ref="C660">_xlfn.IFS(B660&lt;=30,"[18-30]",B660&lt;=43,"[31-43]",B660&lt;=56,"[44-56]",B660&gt;=57,"[57 Above]")</f>
        <v>[18-30]</v>
      </c>
      <c r="D660" s="2" t="s">
        <v>2021</v>
      </c>
      <c r="E660" s="5" t="s">
        <v>1012</v>
      </c>
    </row>
    <row r="661" spans="1:5" x14ac:dyDescent="0.3">
      <c r="A661" s="4" t="s">
        <v>1680</v>
      </c>
      <c r="B661" s="2">
        <v>47</v>
      </c>
      <c r="C661" s="2" t="str" cm="1">
        <f t="array" ref="C661">_xlfn.IFS(B661&lt;=30,"[18-30]",B661&lt;=43,"[31-43]",B661&lt;=56,"[44-56]",B661&gt;=57,"[57 Above]")</f>
        <v>[44-56]</v>
      </c>
      <c r="D661" s="2" t="s">
        <v>2022</v>
      </c>
      <c r="E661" s="5" t="s">
        <v>1007</v>
      </c>
    </row>
    <row r="662" spans="1:5" x14ac:dyDescent="0.3">
      <c r="A662" s="4" t="s">
        <v>1681</v>
      </c>
      <c r="B662" s="2">
        <v>60</v>
      </c>
      <c r="C662" s="2" t="str" cm="1">
        <f t="array" ref="C662">_xlfn.IFS(B662&lt;=30,"[18-30]",B662&lt;=43,"[31-43]",B662&lt;=56,"[44-56]",B662&gt;=57,"[57 Above]")</f>
        <v>[57 Above]</v>
      </c>
      <c r="D662" s="2" t="s">
        <v>2022</v>
      </c>
      <c r="E662" s="5" t="s">
        <v>1011</v>
      </c>
    </row>
    <row r="663" spans="1:5" x14ac:dyDescent="0.3">
      <c r="A663" s="4" t="s">
        <v>1682</v>
      </c>
      <c r="B663" s="2">
        <v>51</v>
      </c>
      <c r="C663" s="2" t="str" cm="1">
        <f t="array" ref="C663">_xlfn.IFS(B663&lt;=30,"[18-30]",B663&lt;=43,"[31-43]",B663&lt;=56,"[44-56]",B663&gt;=57,"[57 Above]")</f>
        <v>[44-56]</v>
      </c>
      <c r="D663" s="2" t="s">
        <v>2021</v>
      </c>
      <c r="E663" s="5" t="s">
        <v>1007</v>
      </c>
    </row>
    <row r="664" spans="1:5" x14ac:dyDescent="0.3">
      <c r="A664" s="4" t="s">
        <v>1683</v>
      </c>
      <c r="B664" s="2">
        <v>53</v>
      </c>
      <c r="C664" s="2" t="str" cm="1">
        <f t="array" ref="C664">_xlfn.IFS(B664&lt;=30,"[18-30]",B664&lt;=43,"[31-43]",B664&lt;=56,"[44-56]",B664&gt;=57,"[57 Above]")</f>
        <v>[44-56]</v>
      </c>
      <c r="D664" s="2" t="s">
        <v>2022</v>
      </c>
      <c r="E664" s="5" t="s">
        <v>1007</v>
      </c>
    </row>
    <row r="665" spans="1:5" x14ac:dyDescent="0.3">
      <c r="A665" s="4" t="s">
        <v>1684</v>
      </c>
      <c r="B665" s="2">
        <v>56</v>
      </c>
      <c r="C665" s="2" t="str" cm="1">
        <f t="array" ref="C665">_xlfn.IFS(B665&lt;=30,"[18-30]",B665&lt;=43,"[31-43]",B665&lt;=56,"[44-56]",B665&gt;=57,"[57 Above]")</f>
        <v>[44-56]</v>
      </c>
      <c r="D665" s="2" t="s">
        <v>2022</v>
      </c>
      <c r="E665" s="5" t="s">
        <v>1012</v>
      </c>
    </row>
    <row r="666" spans="1:5" x14ac:dyDescent="0.3">
      <c r="A666" s="4" t="s">
        <v>1685</v>
      </c>
      <c r="B666" s="2">
        <v>38</v>
      </c>
      <c r="C666" s="2" t="str" cm="1">
        <f t="array" ref="C666">_xlfn.IFS(B666&lt;=30,"[18-30]",B666&lt;=43,"[31-43]",B666&lt;=56,"[44-56]",B666&gt;=57,"[57 Above]")</f>
        <v>[31-43]</v>
      </c>
      <c r="D666" s="2" t="s">
        <v>2022</v>
      </c>
      <c r="E666" s="5" t="s">
        <v>1007</v>
      </c>
    </row>
    <row r="667" spans="1:5" x14ac:dyDescent="0.3">
      <c r="A667" s="4" t="s">
        <v>1686</v>
      </c>
      <c r="B667" s="2">
        <v>46</v>
      </c>
      <c r="C667" s="2" t="str" cm="1">
        <f t="array" ref="C667">_xlfn.IFS(B667&lt;=30,"[18-30]",B667&lt;=43,"[31-43]",B667&lt;=56,"[44-56]",B667&gt;=57,"[57 Above]")</f>
        <v>[44-56]</v>
      </c>
      <c r="D667" s="2" t="s">
        <v>2021</v>
      </c>
      <c r="E667" s="5" t="s">
        <v>1007</v>
      </c>
    </row>
    <row r="668" spans="1:5" x14ac:dyDescent="0.3">
      <c r="A668" s="4" t="s">
        <v>1687</v>
      </c>
      <c r="B668" s="2">
        <v>57</v>
      </c>
      <c r="C668" s="2" t="str" cm="1">
        <f t="array" ref="C668">_xlfn.IFS(B668&lt;=30,"[18-30]",B668&lt;=43,"[31-43]",B668&lt;=56,"[44-56]",B668&gt;=57,"[57 Above]")</f>
        <v>[57 Above]</v>
      </c>
      <c r="D668" s="2" t="s">
        <v>2021</v>
      </c>
      <c r="E668" s="5" t="s">
        <v>1010</v>
      </c>
    </row>
    <row r="669" spans="1:5" x14ac:dyDescent="0.3">
      <c r="A669" s="4" t="s">
        <v>1688</v>
      </c>
      <c r="B669" s="2">
        <v>64</v>
      </c>
      <c r="C669" s="2" t="str" cm="1">
        <f t="array" ref="C669">_xlfn.IFS(B669&lt;=30,"[18-30]",B669&lt;=43,"[31-43]",B669&lt;=56,"[44-56]",B669&gt;=57,"[57 Above]")</f>
        <v>[57 Above]</v>
      </c>
      <c r="D669" s="2" t="s">
        <v>2022</v>
      </c>
      <c r="E669" s="5" t="s">
        <v>1008</v>
      </c>
    </row>
    <row r="670" spans="1:5" x14ac:dyDescent="0.3">
      <c r="A670" s="4" t="s">
        <v>1689</v>
      </c>
      <c r="B670" s="2">
        <v>50</v>
      </c>
      <c r="C670" s="2" t="str" cm="1">
        <f t="array" ref="C670">_xlfn.IFS(B670&lt;=30,"[18-30]",B670&lt;=43,"[31-43]",B670&lt;=56,"[44-56]",B670&gt;=57,"[57 Above]")</f>
        <v>[44-56]</v>
      </c>
      <c r="D670" s="2" t="s">
        <v>2022</v>
      </c>
      <c r="E670" s="5" t="s">
        <v>1012</v>
      </c>
    </row>
    <row r="671" spans="1:5" x14ac:dyDescent="0.3">
      <c r="A671" s="4" t="s">
        <v>1690</v>
      </c>
      <c r="B671" s="2">
        <v>45</v>
      </c>
      <c r="C671" s="2" t="str" cm="1">
        <f t="array" ref="C671">_xlfn.IFS(B671&lt;=30,"[18-30]",B671&lt;=43,"[31-43]",B671&lt;=56,"[44-56]",B671&gt;=57,"[57 Above]")</f>
        <v>[44-56]</v>
      </c>
      <c r="D671" s="2" t="s">
        <v>2021</v>
      </c>
      <c r="E671" s="5" t="s">
        <v>1008</v>
      </c>
    </row>
    <row r="672" spans="1:5" x14ac:dyDescent="0.3">
      <c r="A672" s="4" t="s">
        <v>1691</v>
      </c>
      <c r="B672" s="2">
        <v>53</v>
      </c>
      <c r="C672" s="2" t="str" cm="1">
        <f t="array" ref="C672">_xlfn.IFS(B672&lt;=30,"[18-30]",B672&lt;=43,"[31-43]",B672&lt;=56,"[44-56]",B672&gt;=57,"[57 Above]")</f>
        <v>[44-56]</v>
      </c>
      <c r="D672" s="2" t="s">
        <v>2022</v>
      </c>
      <c r="E672" s="5" t="s">
        <v>1007</v>
      </c>
    </row>
    <row r="673" spans="1:5" x14ac:dyDescent="0.3">
      <c r="A673" s="4" t="s">
        <v>1692</v>
      </c>
      <c r="B673" s="2">
        <v>46</v>
      </c>
      <c r="C673" s="2" t="str" cm="1">
        <f t="array" ref="C673">_xlfn.IFS(B673&lt;=30,"[18-30]",B673&lt;=43,"[31-43]",B673&lt;=56,"[44-56]",B673&gt;=57,"[57 Above]")</f>
        <v>[44-56]</v>
      </c>
      <c r="D673" s="2" t="s">
        <v>2022</v>
      </c>
      <c r="E673" s="5" t="s">
        <v>1012</v>
      </c>
    </row>
    <row r="674" spans="1:5" x14ac:dyDescent="0.3">
      <c r="A674" s="4" t="s">
        <v>1693</v>
      </c>
      <c r="B674" s="2">
        <v>28</v>
      </c>
      <c r="C674" s="2" t="str" cm="1">
        <f t="array" ref="C674">_xlfn.IFS(B674&lt;=30,"[18-30]",B674&lt;=43,"[31-43]",B674&lt;=56,"[44-56]",B674&gt;=57,"[57 Above]")</f>
        <v>[18-30]</v>
      </c>
      <c r="D674" s="2" t="s">
        <v>2022</v>
      </c>
      <c r="E674" s="5" t="s">
        <v>1008</v>
      </c>
    </row>
    <row r="675" spans="1:5" x14ac:dyDescent="0.3">
      <c r="A675" s="4" t="s">
        <v>1694</v>
      </c>
      <c r="B675" s="2">
        <v>65</v>
      </c>
      <c r="C675" s="2" t="str" cm="1">
        <f t="array" ref="C675">_xlfn.IFS(B675&lt;=30,"[18-30]",B675&lt;=43,"[31-43]",B675&lt;=56,"[44-56]",B675&gt;=57,"[57 Above]")</f>
        <v>[57 Above]</v>
      </c>
      <c r="D675" s="2" t="s">
        <v>2022</v>
      </c>
      <c r="E675" s="5" t="s">
        <v>1007</v>
      </c>
    </row>
    <row r="676" spans="1:5" x14ac:dyDescent="0.3">
      <c r="A676" s="4" t="s">
        <v>1695</v>
      </c>
      <c r="B676" s="2">
        <v>48</v>
      </c>
      <c r="C676" s="2" t="str" cm="1">
        <f t="array" ref="C676">_xlfn.IFS(B676&lt;=30,"[18-30]",B676&lt;=43,"[31-43]",B676&lt;=56,"[44-56]",B676&gt;=57,"[57 Above]")</f>
        <v>[44-56]</v>
      </c>
      <c r="D676" s="2" t="s">
        <v>2022</v>
      </c>
      <c r="E676" s="5" t="s">
        <v>1008</v>
      </c>
    </row>
    <row r="677" spans="1:5" x14ac:dyDescent="0.3">
      <c r="A677" s="4" t="s">
        <v>1696</v>
      </c>
      <c r="B677" s="2">
        <v>46</v>
      </c>
      <c r="C677" s="2" t="str" cm="1">
        <f t="array" ref="C677">_xlfn.IFS(B677&lt;=30,"[18-30]",B677&lt;=43,"[31-43]",B677&lt;=56,"[44-56]",B677&gt;=57,"[57 Above]")</f>
        <v>[44-56]</v>
      </c>
      <c r="D677" s="2" t="s">
        <v>2022</v>
      </c>
      <c r="E677" s="5" t="s">
        <v>1011</v>
      </c>
    </row>
    <row r="678" spans="1:5" x14ac:dyDescent="0.3">
      <c r="A678" s="4" t="s">
        <v>1697</v>
      </c>
      <c r="B678" s="2">
        <v>34</v>
      </c>
      <c r="C678" s="2" t="str" cm="1">
        <f t="array" ref="C678">_xlfn.IFS(B678&lt;=30,"[18-30]",B678&lt;=43,"[31-43]",B678&lt;=56,"[44-56]",B678&gt;=57,"[57 Above]")</f>
        <v>[31-43]</v>
      </c>
      <c r="D678" s="2" t="s">
        <v>2021</v>
      </c>
      <c r="E678" s="5" t="s">
        <v>1010</v>
      </c>
    </row>
    <row r="679" spans="1:5" x14ac:dyDescent="0.3">
      <c r="A679" s="4" t="s">
        <v>1698</v>
      </c>
      <c r="B679" s="2">
        <v>33</v>
      </c>
      <c r="C679" s="2" t="str" cm="1">
        <f t="array" ref="C679">_xlfn.IFS(B679&lt;=30,"[18-30]",B679&lt;=43,"[31-43]",B679&lt;=56,"[44-56]",B679&gt;=57,"[57 Above]")</f>
        <v>[31-43]</v>
      </c>
      <c r="D679" s="2" t="s">
        <v>2021</v>
      </c>
      <c r="E679" s="5" t="s">
        <v>1009</v>
      </c>
    </row>
    <row r="680" spans="1:5" x14ac:dyDescent="0.3">
      <c r="A680" s="4" t="s">
        <v>1699</v>
      </c>
      <c r="B680" s="2">
        <v>58</v>
      </c>
      <c r="C680" s="2" t="str" cm="1">
        <f t="array" ref="C680">_xlfn.IFS(B680&lt;=30,"[18-30]",B680&lt;=43,"[31-43]",B680&lt;=56,"[44-56]",B680&gt;=57,"[57 Above]")</f>
        <v>[57 Above]</v>
      </c>
      <c r="D680" s="2" t="s">
        <v>2021</v>
      </c>
      <c r="E680" s="5" t="s">
        <v>1007</v>
      </c>
    </row>
    <row r="681" spans="1:5" x14ac:dyDescent="0.3">
      <c r="A681" s="4" t="s">
        <v>1700</v>
      </c>
      <c r="B681" s="2">
        <v>35</v>
      </c>
      <c r="C681" s="2" t="str" cm="1">
        <f t="array" ref="C681">_xlfn.IFS(B681&lt;=30,"[18-30]",B681&lt;=43,"[31-43]",B681&lt;=56,"[44-56]",B681&gt;=57,"[57 Above]")</f>
        <v>[31-43]</v>
      </c>
      <c r="D681" s="2" t="s">
        <v>2022</v>
      </c>
      <c r="E681" s="5" t="s">
        <v>1011</v>
      </c>
    </row>
    <row r="682" spans="1:5" x14ac:dyDescent="0.3">
      <c r="A682" s="4" t="s">
        <v>1701</v>
      </c>
      <c r="B682" s="2">
        <v>51</v>
      </c>
      <c r="C682" s="2" t="str" cm="1">
        <f t="array" ref="C682">_xlfn.IFS(B682&lt;=30,"[18-30]",B682&lt;=43,"[31-43]",B682&lt;=56,"[44-56]",B682&gt;=57,"[57 Above]")</f>
        <v>[44-56]</v>
      </c>
      <c r="D682" s="2" t="s">
        <v>2021</v>
      </c>
      <c r="E682" s="5" t="s">
        <v>1012</v>
      </c>
    </row>
    <row r="683" spans="1:5" x14ac:dyDescent="0.3">
      <c r="A683" s="4" t="s">
        <v>1702</v>
      </c>
      <c r="B683" s="2">
        <v>49</v>
      </c>
      <c r="C683" s="2" t="str" cm="1">
        <f t="array" ref="C683">_xlfn.IFS(B683&lt;=30,"[18-30]",B683&lt;=43,"[31-43]",B683&lt;=56,"[44-56]",B683&gt;=57,"[57 Above]")</f>
        <v>[44-56]</v>
      </c>
      <c r="D683" s="2" t="s">
        <v>2022</v>
      </c>
      <c r="E683" s="5" t="s">
        <v>1012</v>
      </c>
    </row>
    <row r="684" spans="1:5" x14ac:dyDescent="0.3">
      <c r="A684" s="4" t="s">
        <v>1703</v>
      </c>
      <c r="B684" s="2">
        <v>58</v>
      </c>
      <c r="C684" s="2" t="str" cm="1">
        <f t="array" ref="C684">_xlfn.IFS(B684&lt;=30,"[18-30]",B684&lt;=43,"[31-43]",B684&lt;=56,"[44-56]",B684&gt;=57,"[57 Above]")</f>
        <v>[57 Above]</v>
      </c>
      <c r="D684" s="2" t="s">
        <v>2022</v>
      </c>
      <c r="E684" s="5" t="s">
        <v>1011</v>
      </c>
    </row>
    <row r="685" spans="1:5" x14ac:dyDescent="0.3">
      <c r="A685" s="4" t="s">
        <v>1704</v>
      </c>
      <c r="B685" s="2">
        <v>33</v>
      </c>
      <c r="C685" s="2" t="str" cm="1">
        <f t="array" ref="C685">_xlfn.IFS(B685&lt;=30,"[18-30]",B685&lt;=43,"[31-43]",B685&lt;=56,"[44-56]",B685&gt;=57,"[57 Above]")</f>
        <v>[31-43]</v>
      </c>
      <c r="D685" s="2" t="s">
        <v>2021</v>
      </c>
      <c r="E685" s="5" t="s">
        <v>1010</v>
      </c>
    </row>
    <row r="686" spans="1:5" x14ac:dyDescent="0.3">
      <c r="A686" s="4" t="s">
        <v>1705</v>
      </c>
      <c r="B686" s="2">
        <v>35</v>
      </c>
      <c r="C686" s="2" t="str" cm="1">
        <f t="array" ref="C686">_xlfn.IFS(B686&lt;=30,"[18-30]",B686&lt;=43,"[31-43]",B686&lt;=56,"[44-56]",B686&gt;=57,"[57 Above]")</f>
        <v>[31-43]</v>
      </c>
      <c r="D686" s="2" t="s">
        <v>2021</v>
      </c>
      <c r="E686" s="5" t="s">
        <v>1012</v>
      </c>
    </row>
    <row r="687" spans="1:5" x14ac:dyDescent="0.3">
      <c r="A687" s="4" t="s">
        <v>1706</v>
      </c>
      <c r="B687" s="2">
        <v>46</v>
      </c>
      <c r="C687" s="2" t="str" cm="1">
        <f t="array" ref="C687">_xlfn.IFS(B687&lt;=30,"[18-30]",B687&lt;=43,"[31-43]",B687&lt;=56,"[44-56]",B687&gt;=57,"[57 Above]")</f>
        <v>[44-56]</v>
      </c>
      <c r="D687" s="2" t="s">
        <v>2022</v>
      </c>
      <c r="E687" s="5" t="s">
        <v>1010</v>
      </c>
    </row>
    <row r="688" spans="1:5" x14ac:dyDescent="0.3">
      <c r="A688" s="4" t="s">
        <v>1707</v>
      </c>
      <c r="B688" s="2">
        <v>22</v>
      </c>
      <c r="C688" s="2" t="str" cm="1">
        <f t="array" ref="C688">_xlfn.IFS(B688&lt;=30,"[18-30]",B688&lt;=43,"[31-43]",B688&lt;=56,"[44-56]",B688&gt;=57,"[57 Above]")</f>
        <v>[18-30]</v>
      </c>
      <c r="D688" s="2" t="s">
        <v>2021</v>
      </c>
      <c r="E688" s="5" t="s">
        <v>1007</v>
      </c>
    </row>
    <row r="689" spans="1:5" x14ac:dyDescent="0.3">
      <c r="A689" s="4" t="s">
        <v>1708</v>
      </c>
      <c r="B689" s="2">
        <v>63</v>
      </c>
      <c r="C689" s="2" t="str" cm="1">
        <f t="array" ref="C689">_xlfn.IFS(B689&lt;=30,"[18-30]",B689&lt;=43,"[31-43]",B689&lt;=56,"[44-56]",B689&gt;=57,"[57 Above]")</f>
        <v>[57 Above]</v>
      </c>
      <c r="D689" s="2" t="s">
        <v>2021</v>
      </c>
      <c r="E689" s="5" t="s">
        <v>1007</v>
      </c>
    </row>
    <row r="690" spans="1:5" x14ac:dyDescent="0.3">
      <c r="A690" s="4" t="s">
        <v>1709</v>
      </c>
      <c r="B690" s="2">
        <v>36</v>
      </c>
      <c r="C690" s="2" t="str" cm="1">
        <f t="array" ref="C690">_xlfn.IFS(B690&lt;=30,"[18-30]",B690&lt;=43,"[31-43]",B690&lt;=56,"[44-56]",B690&gt;=57,"[57 Above]")</f>
        <v>[31-43]</v>
      </c>
      <c r="D690" s="2" t="s">
        <v>2022</v>
      </c>
      <c r="E690" s="5" t="s">
        <v>1011</v>
      </c>
    </row>
    <row r="691" spans="1:5" x14ac:dyDescent="0.3">
      <c r="A691" s="4" t="s">
        <v>1710</v>
      </c>
      <c r="B691" s="2">
        <v>33</v>
      </c>
      <c r="C691" s="2" t="str" cm="1">
        <f t="array" ref="C691">_xlfn.IFS(B691&lt;=30,"[18-30]",B691&lt;=43,"[31-43]",B691&lt;=56,"[44-56]",B691&gt;=57,"[57 Above]")</f>
        <v>[31-43]</v>
      </c>
      <c r="D691" s="2" t="s">
        <v>2022</v>
      </c>
      <c r="E691" s="5" t="s">
        <v>1011</v>
      </c>
    </row>
    <row r="692" spans="1:5" x14ac:dyDescent="0.3">
      <c r="A692" s="4" t="s">
        <v>1711</v>
      </c>
      <c r="B692" s="2">
        <v>35</v>
      </c>
      <c r="C692" s="2" t="str" cm="1">
        <f t="array" ref="C692">_xlfn.IFS(B692&lt;=30,"[18-30]",B692&lt;=43,"[31-43]",B692&lt;=56,"[44-56]",B692&gt;=57,"[57 Above]")</f>
        <v>[31-43]</v>
      </c>
      <c r="D692" s="2" t="s">
        <v>2021</v>
      </c>
      <c r="E692" s="5" t="s">
        <v>1010</v>
      </c>
    </row>
    <row r="693" spans="1:5" x14ac:dyDescent="0.3">
      <c r="A693" s="4" t="s">
        <v>1712</v>
      </c>
      <c r="B693" s="2">
        <v>39</v>
      </c>
      <c r="C693" s="2" t="str" cm="1">
        <f t="array" ref="C693">_xlfn.IFS(B693&lt;=30,"[18-30]",B693&lt;=43,"[31-43]",B693&lt;=56,"[44-56]",B693&gt;=57,"[57 Above]")</f>
        <v>[31-43]</v>
      </c>
      <c r="D693" s="2" t="s">
        <v>2022</v>
      </c>
      <c r="E693" s="5" t="s">
        <v>1007</v>
      </c>
    </row>
    <row r="694" spans="1:5" x14ac:dyDescent="0.3">
      <c r="A694" s="4" t="s">
        <v>1713</v>
      </c>
      <c r="B694" s="2">
        <v>38</v>
      </c>
      <c r="C694" s="2" t="str" cm="1">
        <f t="array" ref="C694">_xlfn.IFS(B694&lt;=30,"[18-30]",B694&lt;=43,"[31-43]",B694&lt;=56,"[44-56]",B694&gt;=57,"[57 Above]")</f>
        <v>[31-43]</v>
      </c>
      <c r="D694" s="2" t="s">
        <v>2021</v>
      </c>
      <c r="E694" s="5" t="s">
        <v>1007</v>
      </c>
    </row>
    <row r="695" spans="1:5" x14ac:dyDescent="0.3">
      <c r="A695" s="4" t="s">
        <v>1714</v>
      </c>
      <c r="B695" s="2">
        <v>52</v>
      </c>
      <c r="C695" s="2" t="str" cm="1">
        <f t="array" ref="C695">_xlfn.IFS(B695&lt;=30,"[18-30]",B695&lt;=43,"[31-43]",B695&lt;=56,"[44-56]",B695&gt;=57,"[57 Above]")</f>
        <v>[44-56]</v>
      </c>
      <c r="D695" s="2" t="s">
        <v>2021</v>
      </c>
      <c r="E695" s="5" t="s">
        <v>1011</v>
      </c>
    </row>
    <row r="696" spans="1:5" x14ac:dyDescent="0.3">
      <c r="A696" s="4" t="s">
        <v>1715</v>
      </c>
      <c r="B696" s="2">
        <v>23</v>
      </c>
      <c r="C696" s="2" t="str" cm="1">
        <f t="array" ref="C696">_xlfn.IFS(B696&lt;=30,"[18-30]",B696&lt;=43,"[31-43]",B696&lt;=56,"[44-56]",B696&gt;=57,"[57 Above]")</f>
        <v>[18-30]</v>
      </c>
      <c r="D696" s="2" t="s">
        <v>2022</v>
      </c>
      <c r="E696" s="5" t="s">
        <v>1012</v>
      </c>
    </row>
    <row r="697" spans="1:5" x14ac:dyDescent="0.3">
      <c r="A697" s="4" t="s">
        <v>1716</v>
      </c>
      <c r="B697" s="2">
        <v>26</v>
      </c>
      <c r="C697" s="2" t="str" cm="1">
        <f t="array" ref="C697">_xlfn.IFS(B697&lt;=30,"[18-30]",B697&lt;=43,"[31-43]",B697&lt;=56,"[44-56]",B697&gt;=57,"[57 Above]")</f>
        <v>[18-30]</v>
      </c>
      <c r="D697" s="2" t="s">
        <v>2022</v>
      </c>
      <c r="E697" s="5" t="s">
        <v>1009</v>
      </c>
    </row>
    <row r="698" spans="1:5" x14ac:dyDescent="0.3">
      <c r="A698" s="4" t="s">
        <v>1717</v>
      </c>
      <c r="B698" s="2">
        <v>27</v>
      </c>
      <c r="C698" s="2" t="str" cm="1">
        <f t="array" ref="C698">_xlfn.IFS(B698&lt;=30,"[18-30]",B698&lt;=43,"[31-43]",B698&lt;=56,"[44-56]",B698&gt;=57,"[57 Above]")</f>
        <v>[18-30]</v>
      </c>
      <c r="D698" s="2" t="s">
        <v>2021</v>
      </c>
      <c r="E698" s="5" t="s">
        <v>1011</v>
      </c>
    </row>
    <row r="699" spans="1:5" x14ac:dyDescent="0.3">
      <c r="A699" s="4" t="s">
        <v>1718</v>
      </c>
      <c r="B699" s="2">
        <v>32</v>
      </c>
      <c r="C699" s="2" t="str" cm="1">
        <f t="array" ref="C699">_xlfn.IFS(B699&lt;=30,"[18-30]",B699&lt;=43,"[31-43]",B699&lt;=56,"[44-56]",B699&gt;=57,"[57 Above]")</f>
        <v>[31-43]</v>
      </c>
      <c r="D699" s="2" t="s">
        <v>2022</v>
      </c>
      <c r="E699" s="5" t="s">
        <v>1009</v>
      </c>
    </row>
    <row r="700" spans="1:5" x14ac:dyDescent="0.3">
      <c r="A700" s="4" t="s">
        <v>1719</v>
      </c>
      <c r="B700" s="2">
        <v>42</v>
      </c>
      <c r="C700" s="2" t="str" cm="1">
        <f t="array" ref="C700">_xlfn.IFS(B700&lt;=30,"[18-30]",B700&lt;=43,"[31-43]",B700&lt;=56,"[44-56]",B700&gt;=57,"[57 Above]")</f>
        <v>[31-43]</v>
      </c>
      <c r="D700" s="2" t="s">
        <v>2021</v>
      </c>
      <c r="E700" s="5" t="s">
        <v>1007</v>
      </c>
    </row>
    <row r="701" spans="1:5" x14ac:dyDescent="0.3">
      <c r="A701" s="4" t="s">
        <v>1720</v>
      </c>
      <c r="B701" s="2">
        <v>62</v>
      </c>
      <c r="C701" s="2" t="str" cm="1">
        <f t="array" ref="C701">_xlfn.IFS(B701&lt;=30,"[18-30]",B701&lt;=43,"[31-43]",B701&lt;=56,"[44-56]",B701&gt;=57,"[57 Above]")</f>
        <v>[57 Above]</v>
      </c>
      <c r="D701" s="2" t="s">
        <v>2022</v>
      </c>
      <c r="E701" s="5" t="s">
        <v>1011</v>
      </c>
    </row>
    <row r="702" spans="1:5" x14ac:dyDescent="0.3">
      <c r="A702" s="4" t="s">
        <v>1721</v>
      </c>
      <c r="B702" s="2">
        <v>27</v>
      </c>
      <c r="C702" s="2" t="str" cm="1">
        <f t="array" ref="C702">_xlfn.IFS(B702&lt;=30,"[18-30]",B702&lt;=43,"[31-43]",B702&lt;=56,"[44-56]",B702&gt;=57,"[57 Above]")</f>
        <v>[18-30]</v>
      </c>
      <c r="D702" s="2" t="s">
        <v>2022</v>
      </c>
      <c r="E702" s="5" t="s">
        <v>1012</v>
      </c>
    </row>
    <row r="703" spans="1:5" x14ac:dyDescent="0.3">
      <c r="A703" s="4" t="s">
        <v>1722</v>
      </c>
      <c r="B703" s="2">
        <v>63</v>
      </c>
      <c r="C703" s="2" t="str" cm="1">
        <f t="array" ref="C703">_xlfn.IFS(B703&lt;=30,"[18-30]",B703&lt;=43,"[31-43]",B703&lt;=56,"[44-56]",B703&gt;=57,"[57 Above]")</f>
        <v>[57 Above]</v>
      </c>
      <c r="D703" s="2" t="s">
        <v>2021</v>
      </c>
      <c r="E703" s="5" t="s">
        <v>1012</v>
      </c>
    </row>
    <row r="704" spans="1:5" x14ac:dyDescent="0.3">
      <c r="A704" s="4" t="s">
        <v>1723</v>
      </c>
      <c r="B704" s="2">
        <v>31</v>
      </c>
      <c r="C704" s="2" t="str" cm="1">
        <f t="array" ref="C704">_xlfn.IFS(B704&lt;=30,"[18-30]",B704&lt;=43,"[31-43]",B704&lt;=56,"[44-56]",B704&gt;=57,"[57 Above]")</f>
        <v>[31-43]</v>
      </c>
      <c r="D704" s="2" t="s">
        <v>2022</v>
      </c>
      <c r="E704" s="5" t="s">
        <v>1010</v>
      </c>
    </row>
    <row r="705" spans="1:5" x14ac:dyDescent="0.3">
      <c r="A705" s="4" t="s">
        <v>1724</v>
      </c>
      <c r="B705" s="2">
        <v>22</v>
      </c>
      <c r="C705" s="2" t="str" cm="1">
        <f t="array" ref="C705">_xlfn.IFS(B705&lt;=30,"[18-30]",B705&lt;=43,"[31-43]",B705&lt;=56,"[44-56]",B705&gt;=57,"[57 Above]")</f>
        <v>[18-30]</v>
      </c>
      <c r="D705" s="2" t="s">
        <v>2021</v>
      </c>
      <c r="E705" s="5" t="s">
        <v>1008</v>
      </c>
    </row>
    <row r="706" spans="1:5" x14ac:dyDescent="0.3">
      <c r="A706" s="4" t="s">
        <v>1725</v>
      </c>
      <c r="B706" s="2">
        <v>44</v>
      </c>
      <c r="C706" s="2" t="str" cm="1">
        <f t="array" ref="C706">_xlfn.IFS(B706&lt;=30,"[18-30]",B706&lt;=43,"[31-43]",B706&lt;=56,"[44-56]",B706&gt;=57,"[57 Above]")</f>
        <v>[44-56]</v>
      </c>
      <c r="D706" s="2" t="s">
        <v>2022</v>
      </c>
      <c r="E706" s="5" t="s">
        <v>1007</v>
      </c>
    </row>
    <row r="707" spans="1:5" x14ac:dyDescent="0.3">
      <c r="A707" s="4" t="s">
        <v>1726</v>
      </c>
      <c r="B707" s="2">
        <v>44</v>
      </c>
      <c r="C707" s="2" t="str" cm="1">
        <f t="array" ref="C707">_xlfn.IFS(B707&lt;=30,"[18-30]",B707&lt;=43,"[31-43]",B707&lt;=56,"[44-56]",B707&gt;=57,"[57 Above]")</f>
        <v>[44-56]</v>
      </c>
      <c r="D707" s="2" t="s">
        <v>2021</v>
      </c>
      <c r="E707" s="5" t="s">
        <v>1007</v>
      </c>
    </row>
    <row r="708" spans="1:5" x14ac:dyDescent="0.3">
      <c r="A708" s="4" t="s">
        <v>1727</v>
      </c>
      <c r="B708" s="2">
        <v>39</v>
      </c>
      <c r="C708" s="2" t="str" cm="1">
        <f t="array" ref="C708">_xlfn.IFS(B708&lt;=30,"[18-30]",B708&lt;=43,"[31-43]",B708&lt;=56,"[44-56]",B708&gt;=57,"[57 Above]")</f>
        <v>[31-43]</v>
      </c>
      <c r="D708" s="2" t="s">
        <v>2021</v>
      </c>
      <c r="E708" s="5" t="s">
        <v>1011</v>
      </c>
    </row>
    <row r="709" spans="1:5" x14ac:dyDescent="0.3">
      <c r="A709" s="4" t="s">
        <v>1728</v>
      </c>
      <c r="B709" s="2">
        <v>52</v>
      </c>
      <c r="C709" s="2" t="str" cm="1">
        <f t="array" ref="C709">_xlfn.IFS(B709&lt;=30,"[18-30]",B709&lt;=43,"[31-43]",B709&lt;=56,"[44-56]",B709&gt;=57,"[57 Above]")</f>
        <v>[44-56]</v>
      </c>
      <c r="D709" s="2" t="s">
        <v>2022</v>
      </c>
      <c r="E709" s="5" t="s">
        <v>1008</v>
      </c>
    </row>
    <row r="710" spans="1:5" x14ac:dyDescent="0.3">
      <c r="A710" s="4" t="s">
        <v>1729</v>
      </c>
      <c r="B710" s="2">
        <v>47</v>
      </c>
      <c r="C710" s="2" t="str" cm="1">
        <f t="array" ref="C710">_xlfn.IFS(B710&lt;=30,"[18-30]",B710&lt;=43,"[31-43]",B710&lt;=56,"[44-56]",B710&gt;=57,"[57 Above]")</f>
        <v>[44-56]</v>
      </c>
      <c r="D710" s="2" t="s">
        <v>2021</v>
      </c>
      <c r="E710" s="5" t="s">
        <v>1008</v>
      </c>
    </row>
    <row r="711" spans="1:5" x14ac:dyDescent="0.3">
      <c r="A711" s="4" t="s">
        <v>1730</v>
      </c>
      <c r="B711" s="2">
        <v>44</v>
      </c>
      <c r="C711" s="2" t="str" cm="1">
        <f t="array" ref="C711">_xlfn.IFS(B711&lt;=30,"[18-30]",B711&lt;=43,"[31-43]",B711&lt;=56,"[44-56]",B711&gt;=57,"[57 Above]")</f>
        <v>[44-56]</v>
      </c>
      <c r="D711" s="2" t="s">
        <v>2022</v>
      </c>
      <c r="E711" s="5" t="s">
        <v>1008</v>
      </c>
    </row>
    <row r="712" spans="1:5" x14ac:dyDescent="0.3">
      <c r="A712" s="4" t="s">
        <v>1731</v>
      </c>
      <c r="B712" s="2">
        <v>21</v>
      </c>
      <c r="C712" s="2" t="str" cm="1">
        <f t="array" ref="C712">_xlfn.IFS(B712&lt;=30,"[18-30]",B712&lt;=43,"[31-43]",B712&lt;=56,"[44-56]",B712&gt;=57,"[57 Above]")</f>
        <v>[18-30]</v>
      </c>
      <c r="D712" s="2" t="s">
        <v>2021</v>
      </c>
      <c r="E712" s="5" t="s">
        <v>1011</v>
      </c>
    </row>
    <row r="713" spans="1:5" x14ac:dyDescent="0.3">
      <c r="A713" s="4" t="s">
        <v>1732</v>
      </c>
      <c r="B713" s="2">
        <v>31</v>
      </c>
      <c r="C713" s="2" t="str" cm="1">
        <f t="array" ref="C713">_xlfn.IFS(B713&lt;=30,"[18-30]",B713&lt;=43,"[31-43]",B713&lt;=56,"[44-56]",B713&gt;=57,"[57 Above]")</f>
        <v>[31-43]</v>
      </c>
      <c r="D713" s="2" t="s">
        <v>2021</v>
      </c>
      <c r="E713" s="5" t="s">
        <v>1011</v>
      </c>
    </row>
    <row r="714" spans="1:5" x14ac:dyDescent="0.3">
      <c r="A714" s="4" t="s">
        <v>1733</v>
      </c>
      <c r="B714" s="2">
        <v>44</v>
      </c>
      <c r="C714" s="2" t="str" cm="1">
        <f t="array" ref="C714">_xlfn.IFS(B714&lt;=30,"[18-30]",B714&lt;=43,"[31-43]",B714&lt;=56,"[44-56]",B714&gt;=57,"[57 Above]")</f>
        <v>[44-56]</v>
      </c>
      <c r="D714" s="2" t="s">
        <v>2021</v>
      </c>
      <c r="E714" s="5" t="s">
        <v>1009</v>
      </c>
    </row>
    <row r="715" spans="1:5" x14ac:dyDescent="0.3">
      <c r="A715" s="4" t="s">
        <v>1734</v>
      </c>
      <c r="B715" s="2">
        <v>42</v>
      </c>
      <c r="C715" s="2" t="str" cm="1">
        <f t="array" ref="C715">_xlfn.IFS(B715&lt;=30,"[18-30]",B715&lt;=43,"[31-43]",B715&lt;=56,"[44-56]",B715&gt;=57,"[57 Above]")</f>
        <v>[31-43]</v>
      </c>
      <c r="D715" s="2" t="s">
        <v>2022</v>
      </c>
      <c r="E715" s="5" t="s">
        <v>1009</v>
      </c>
    </row>
    <row r="716" spans="1:5" x14ac:dyDescent="0.3">
      <c r="A716" s="4" t="s">
        <v>1735</v>
      </c>
      <c r="B716" s="2">
        <v>55</v>
      </c>
      <c r="C716" s="2" t="str" cm="1">
        <f t="array" ref="C716">_xlfn.IFS(B716&lt;=30,"[18-30]",B716&lt;=43,"[31-43]",B716&lt;=56,"[44-56]",B716&gt;=57,"[57 Above]")</f>
        <v>[44-56]</v>
      </c>
      <c r="D716" s="2" t="s">
        <v>2022</v>
      </c>
      <c r="E716" s="5" t="s">
        <v>1009</v>
      </c>
    </row>
    <row r="717" spans="1:5" x14ac:dyDescent="0.3">
      <c r="A717" s="4" t="s">
        <v>1736</v>
      </c>
      <c r="B717" s="2">
        <v>62</v>
      </c>
      <c r="C717" s="2" t="str" cm="1">
        <f t="array" ref="C717">_xlfn.IFS(B717&lt;=30,"[18-30]",B717&lt;=43,"[31-43]",B717&lt;=56,"[44-56]",B717&gt;=57,"[57 Above]")</f>
        <v>[57 Above]</v>
      </c>
      <c r="D717" s="2" t="s">
        <v>2021</v>
      </c>
      <c r="E717" s="5" t="s">
        <v>1010</v>
      </c>
    </row>
    <row r="718" spans="1:5" x14ac:dyDescent="0.3">
      <c r="A718" s="4" t="s">
        <v>1737</v>
      </c>
      <c r="B718" s="2">
        <v>19</v>
      </c>
      <c r="C718" s="2" t="str" cm="1">
        <f t="array" ref="C718">_xlfn.IFS(B718&lt;=30,"[18-30]",B718&lt;=43,"[31-43]",B718&lt;=56,"[44-56]",B718&gt;=57,"[57 Above]")</f>
        <v>[18-30]</v>
      </c>
      <c r="D718" s="2" t="s">
        <v>2022</v>
      </c>
      <c r="E718" s="5" t="s">
        <v>1007</v>
      </c>
    </row>
    <row r="719" spans="1:5" x14ac:dyDescent="0.3">
      <c r="A719" s="4" t="s">
        <v>1738</v>
      </c>
      <c r="B719" s="2">
        <v>54</v>
      </c>
      <c r="C719" s="2" t="str" cm="1">
        <f t="array" ref="C719">_xlfn.IFS(B719&lt;=30,"[18-30]",B719&lt;=43,"[31-43]",B719&lt;=56,"[44-56]",B719&gt;=57,"[57 Above]")</f>
        <v>[44-56]</v>
      </c>
      <c r="D719" s="2" t="s">
        <v>2022</v>
      </c>
      <c r="E719" s="5" t="s">
        <v>1009</v>
      </c>
    </row>
    <row r="720" spans="1:5" x14ac:dyDescent="0.3">
      <c r="A720" s="4" t="s">
        <v>1739</v>
      </c>
      <c r="B720" s="2">
        <v>42</v>
      </c>
      <c r="C720" s="2" t="str" cm="1">
        <f t="array" ref="C720">_xlfn.IFS(B720&lt;=30,"[18-30]",B720&lt;=43,"[31-43]",B720&lt;=56,"[44-56]",B720&gt;=57,"[57 Above]")</f>
        <v>[31-43]</v>
      </c>
      <c r="D720" s="2" t="s">
        <v>2021</v>
      </c>
      <c r="E720" s="5" t="s">
        <v>1010</v>
      </c>
    </row>
    <row r="721" spans="1:5" x14ac:dyDescent="0.3">
      <c r="A721" s="4" t="s">
        <v>1740</v>
      </c>
      <c r="B721" s="2">
        <v>48</v>
      </c>
      <c r="C721" s="2" t="str" cm="1">
        <f t="array" ref="C721">_xlfn.IFS(B721&lt;=30,"[18-30]",B721&lt;=43,"[31-43]",B721&lt;=56,"[44-56]",B721&gt;=57,"[57 Above]")</f>
        <v>[44-56]</v>
      </c>
      <c r="D721" s="2" t="s">
        <v>2021</v>
      </c>
      <c r="E721" s="5" t="s">
        <v>1010</v>
      </c>
    </row>
    <row r="722" spans="1:5" x14ac:dyDescent="0.3">
      <c r="A722" s="4" t="s">
        <v>1741</v>
      </c>
      <c r="B722" s="2">
        <v>18</v>
      </c>
      <c r="C722" s="2" t="str" cm="1">
        <f t="array" ref="C722">_xlfn.IFS(B722&lt;=30,"[18-30]",B722&lt;=43,"[31-43]",B722&lt;=56,"[44-56]",B722&gt;=57,"[57 Above]")</f>
        <v>[18-30]</v>
      </c>
      <c r="D722" s="2" t="s">
        <v>2021</v>
      </c>
      <c r="E722" s="5" t="s">
        <v>1011</v>
      </c>
    </row>
    <row r="723" spans="1:5" x14ac:dyDescent="0.3">
      <c r="A723" s="4" t="s">
        <v>1742</v>
      </c>
      <c r="B723" s="2">
        <v>40</v>
      </c>
      <c r="C723" s="2" t="str" cm="1">
        <f t="array" ref="C723">_xlfn.IFS(B723&lt;=30,"[18-30]",B723&lt;=43,"[31-43]",B723&lt;=56,"[44-56]",B723&gt;=57,"[57 Above]")</f>
        <v>[31-43]</v>
      </c>
      <c r="D723" s="2" t="s">
        <v>2022</v>
      </c>
      <c r="E723" s="5" t="s">
        <v>1008</v>
      </c>
    </row>
    <row r="724" spans="1:5" x14ac:dyDescent="0.3">
      <c r="A724" s="4" t="s">
        <v>1743</v>
      </c>
      <c r="B724" s="2">
        <v>37</v>
      </c>
      <c r="C724" s="2" t="str" cm="1">
        <f t="array" ref="C724">_xlfn.IFS(B724&lt;=30,"[18-30]",B724&lt;=43,"[31-43]",B724&lt;=56,"[44-56]",B724&gt;=57,"[57 Above]")</f>
        <v>[31-43]</v>
      </c>
      <c r="D724" s="2" t="s">
        <v>2021</v>
      </c>
      <c r="E724" s="5" t="s">
        <v>1012</v>
      </c>
    </row>
    <row r="725" spans="1:5" x14ac:dyDescent="0.3">
      <c r="A725" s="4" t="s">
        <v>1744</v>
      </c>
      <c r="B725" s="2">
        <v>42</v>
      </c>
      <c r="C725" s="2" t="str" cm="1">
        <f t="array" ref="C725">_xlfn.IFS(B725&lt;=30,"[18-30]",B725&lt;=43,"[31-43]",B725&lt;=56,"[44-56]",B725&gt;=57,"[57 Above]")</f>
        <v>[31-43]</v>
      </c>
      <c r="D725" s="2" t="s">
        <v>2021</v>
      </c>
      <c r="E725" s="5" t="s">
        <v>1008</v>
      </c>
    </row>
    <row r="726" spans="1:5" x14ac:dyDescent="0.3">
      <c r="A726" s="4" t="s">
        <v>1745</v>
      </c>
      <c r="B726" s="2">
        <v>44</v>
      </c>
      <c r="C726" s="2" t="str" cm="1">
        <f t="array" ref="C726">_xlfn.IFS(B726&lt;=30,"[18-30]",B726&lt;=43,"[31-43]",B726&lt;=56,"[44-56]",B726&gt;=57,"[57 Above]")</f>
        <v>[44-56]</v>
      </c>
      <c r="D726" s="2" t="s">
        <v>2022</v>
      </c>
      <c r="E726" s="5" t="s">
        <v>1009</v>
      </c>
    </row>
    <row r="727" spans="1:5" x14ac:dyDescent="0.3">
      <c r="A727" s="4" t="s">
        <v>1746</v>
      </c>
      <c r="B727" s="2">
        <v>52</v>
      </c>
      <c r="C727" s="2" t="str" cm="1">
        <f t="array" ref="C727">_xlfn.IFS(B727&lt;=30,"[18-30]",B727&lt;=43,"[31-43]",B727&lt;=56,"[44-56]",B727&gt;=57,"[57 Above]")</f>
        <v>[44-56]</v>
      </c>
      <c r="D727" s="2" t="s">
        <v>2021</v>
      </c>
      <c r="E727" s="5" t="s">
        <v>1012</v>
      </c>
    </row>
    <row r="728" spans="1:5" x14ac:dyDescent="0.3">
      <c r="A728" s="4" t="s">
        <v>1747</v>
      </c>
      <c r="B728" s="2">
        <v>65</v>
      </c>
      <c r="C728" s="2" t="str" cm="1">
        <f t="array" ref="C728">_xlfn.IFS(B728&lt;=30,"[18-30]",B728&lt;=43,"[31-43]",B728&lt;=56,"[44-56]",B728&gt;=57,"[57 Above]")</f>
        <v>[57 Above]</v>
      </c>
      <c r="D728" s="2" t="s">
        <v>2022</v>
      </c>
      <c r="E728" s="5" t="s">
        <v>1007</v>
      </c>
    </row>
    <row r="729" spans="1:5" x14ac:dyDescent="0.3">
      <c r="A729" s="4" t="s">
        <v>1748</v>
      </c>
      <c r="B729" s="2">
        <v>65</v>
      </c>
      <c r="C729" s="2" t="str" cm="1">
        <f t="array" ref="C729">_xlfn.IFS(B729&lt;=30,"[18-30]",B729&lt;=43,"[31-43]",B729&lt;=56,"[44-56]",B729&gt;=57,"[57 Above]")</f>
        <v>[57 Above]</v>
      </c>
      <c r="D729" s="2" t="s">
        <v>2021</v>
      </c>
      <c r="E729" s="5" t="s">
        <v>1012</v>
      </c>
    </row>
    <row r="730" spans="1:5" x14ac:dyDescent="0.3">
      <c r="A730" s="4" t="s">
        <v>1749</v>
      </c>
      <c r="B730" s="2">
        <v>52</v>
      </c>
      <c r="C730" s="2" t="str" cm="1">
        <f t="array" ref="C730">_xlfn.IFS(B730&lt;=30,"[18-30]",B730&lt;=43,"[31-43]",B730&lt;=56,"[44-56]",B730&gt;=57,"[57 Above]")</f>
        <v>[44-56]</v>
      </c>
      <c r="D730" s="2" t="s">
        <v>2022</v>
      </c>
      <c r="E730" s="5" t="s">
        <v>1012</v>
      </c>
    </row>
    <row r="731" spans="1:5" x14ac:dyDescent="0.3">
      <c r="A731" s="4" t="s">
        <v>1750</v>
      </c>
      <c r="B731" s="2">
        <v>56</v>
      </c>
      <c r="C731" s="2" t="str" cm="1">
        <f t="array" ref="C731">_xlfn.IFS(B731&lt;=30,"[18-30]",B731&lt;=43,"[31-43]",B731&lt;=56,"[44-56]",B731&gt;=57,"[57 Above]")</f>
        <v>[44-56]</v>
      </c>
      <c r="D731" s="2" t="s">
        <v>2021</v>
      </c>
      <c r="E731" s="5" t="s">
        <v>1007</v>
      </c>
    </row>
    <row r="732" spans="1:5" x14ac:dyDescent="0.3">
      <c r="A732" s="4" t="s">
        <v>1751</v>
      </c>
      <c r="B732" s="2">
        <v>32</v>
      </c>
      <c r="C732" s="2" t="str" cm="1">
        <f t="array" ref="C732">_xlfn.IFS(B732&lt;=30,"[18-30]",B732&lt;=43,"[31-43]",B732&lt;=56,"[44-56]",B732&gt;=57,"[57 Above]")</f>
        <v>[31-43]</v>
      </c>
      <c r="D732" s="2" t="s">
        <v>2021</v>
      </c>
      <c r="E732" s="5" t="s">
        <v>1007</v>
      </c>
    </row>
    <row r="733" spans="1:5" x14ac:dyDescent="0.3">
      <c r="A733" s="4" t="s">
        <v>1752</v>
      </c>
      <c r="B733" s="2">
        <v>49</v>
      </c>
      <c r="C733" s="2" t="str" cm="1">
        <f t="array" ref="C733">_xlfn.IFS(B733&lt;=30,"[18-30]",B733&lt;=43,"[31-43]",B733&lt;=56,"[44-56]",B733&gt;=57,"[57 Above]")</f>
        <v>[44-56]</v>
      </c>
      <c r="D733" s="2" t="s">
        <v>2021</v>
      </c>
      <c r="E733" s="5" t="s">
        <v>1010</v>
      </c>
    </row>
    <row r="734" spans="1:5" x14ac:dyDescent="0.3">
      <c r="A734" s="4" t="s">
        <v>1753</v>
      </c>
      <c r="B734" s="2">
        <v>32</v>
      </c>
      <c r="C734" s="2" t="str" cm="1">
        <f t="array" ref="C734">_xlfn.IFS(B734&lt;=30,"[18-30]",B734&lt;=43,"[31-43]",B734&lt;=56,"[44-56]",B734&gt;=57,"[57 Above]")</f>
        <v>[31-43]</v>
      </c>
      <c r="D734" s="2" t="s">
        <v>2022</v>
      </c>
      <c r="E734" s="5" t="s">
        <v>1010</v>
      </c>
    </row>
    <row r="735" spans="1:5" x14ac:dyDescent="0.3">
      <c r="A735" s="4" t="s">
        <v>1754</v>
      </c>
      <c r="B735" s="2">
        <v>35</v>
      </c>
      <c r="C735" s="2" t="str" cm="1">
        <f t="array" ref="C735">_xlfn.IFS(B735&lt;=30,"[18-30]",B735&lt;=43,"[31-43]",B735&lt;=56,"[44-56]",B735&gt;=57,"[57 Above]")</f>
        <v>[31-43]</v>
      </c>
      <c r="D735" s="2" t="s">
        <v>2022</v>
      </c>
      <c r="E735" s="5" t="s">
        <v>1010</v>
      </c>
    </row>
    <row r="736" spans="1:5" x14ac:dyDescent="0.3">
      <c r="A736" s="4" t="s">
        <v>1755</v>
      </c>
      <c r="B736" s="2">
        <v>45</v>
      </c>
      <c r="C736" s="2" t="str" cm="1">
        <f t="array" ref="C736">_xlfn.IFS(B736&lt;=30,"[18-30]",B736&lt;=43,"[31-43]",B736&lt;=56,"[44-56]",B736&gt;=57,"[57 Above]")</f>
        <v>[44-56]</v>
      </c>
      <c r="D736" s="2" t="s">
        <v>2021</v>
      </c>
      <c r="E736" s="5" t="s">
        <v>1011</v>
      </c>
    </row>
    <row r="737" spans="1:5" x14ac:dyDescent="0.3">
      <c r="A737" s="4" t="s">
        <v>1756</v>
      </c>
      <c r="B737" s="2">
        <v>49</v>
      </c>
      <c r="C737" s="2" t="str" cm="1">
        <f t="array" ref="C737">_xlfn.IFS(B737&lt;=30,"[18-30]",B737&lt;=43,"[31-43]",B737&lt;=56,"[44-56]",B737&gt;=57,"[57 Above]")</f>
        <v>[44-56]</v>
      </c>
      <c r="D737" s="2" t="s">
        <v>2021</v>
      </c>
      <c r="E737" s="5" t="s">
        <v>1010</v>
      </c>
    </row>
    <row r="738" spans="1:5" x14ac:dyDescent="0.3">
      <c r="A738" s="4" t="s">
        <v>1757</v>
      </c>
      <c r="B738" s="2">
        <v>19</v>
      </c>
      <c r="C738" s="2" t="str" cm="1">
        <f t="array" ref="C738">_xlfn.IFS(B738&lt;=30,"[18-30]",B738&lt;=43,"[31-43]",B738&lt;=56,"[44-56]",B738&gt;=57,"[57 Above]")</f>
        <v>[18-30]</v>
      </c>
      <c r="D738" s="2" t="s">
        <v>2022</v>
      </c>
      <c r="E738" s="5" t="s">
        <v>1007</v>
      </c>
    </row>
    <row r="739" spans="1:5" x14ac:dyDescent="0.3">
      <c r="A739" s="4" t="s">
        <v>1758</v>
      </c>
      <c r="B739" s="2">
        <v>42</v>
      </c>
      <c r="C739" s="2" t="str" cm="1">
        <f t="array" ref="C739">_xlfn.IFS(B739&lt;=30,"[18-30]",B739&lt;=43,"[31-43]",B739&lt;=56,"[44-56]",B739&gt;=57,"[57 Above]")</f>
        <v>[31-43]</v>
      </c>
      <c r="D739" s="2" t="s">
        <v>2021</v>
      </c>
      <c r="E739" s="5" t="s">
        <v>1012</v>
      </c>
    </row>
    <row r="740" spans="1:5" x14ac:dyDescent="0.3">
      <c r="A740" s="4" t="s">
        <v>1759</v>
      </c>
      <c r="B740" s="2">
        <v>39</v>
      </c>
      <c r="C740" s="2" t="str" cm="1">
        <f t="array" ref="C740">_xlfn.IFS(B740&lt;=30,"[18-30]",B740&lt;=43,"[31-43]",B740&lt;=56,"[44-56]",B740&gt;=57,"[57 Above]")</f>
        <v>[31-43]</v>
      </c>
      <c r="D740" s="2" t="s">
        <v>2021</v>
      </c>
      <c r="E740" s="5" t="s">
        <v>1007</v>
      </c>
    </row>
    <row r="741" spans="1:5" x14ac:dyDescent="0.3">
      <c r="A741" s="4" t="s">
        <v>1760</v>
      </c>
      <c r="B741" s="2">
        <v>60</v>
      </c>
      <c r="C741" s="2" t="str" cm="1">
        <f t="array" ref="C741">_xlfn.IFS(B741&lt;=30,"[18-30]",B741&lt;=43,"[31-43]",B741&lt;=56,"[44-56]",B741&gt;=57,"[57 Above]")</f>
        <v>[57 Above]</v>
      </c>
      <c r="D741" s="2" t="s">
        <v>2021</v>
      </c>
      <c r="E741" s="5" t="s">
        <v>1012</v>
      </c>
    </row>
    <row r="742" spans="1:5" x14ac:dyDescent="0.3">
      <c r="A742" s="4" t="s">
        <v>1761</v>
      </c>
      <c r="B742" s="2">
        <v>61</v>
      </c>
      <c r="C742" s="2" t="str" cm="1">
        <f t="array" ref="C742">_xlfn.IFS(B742&lt;=30,"[18-30]",B742&lt;=43,"[31-43]",B742&lt;=56,"[44-56]",B742&gt;=57,"[57 Above]")</f>
        <v>[57 Above]</v>
      </c>
      <c r="D742" s="2" t="s">
        <v>2022</v>
      </c>
      <c r="E742" s="5" t="s">
        <v>1008</v>
      </c>
    </row>
    <row r="743" spans="1:5" x14ac:dyDescent="0.3">
      <c r="A743" s="4" t="s">
        <v>1762</v>
      </c>
      <c r="B743" s="2">
        <v>43</v>
      </c>
      <c r="C743" s="2" t="str" cm="1">
        <f t="array" ref="C743">_xlfn.IFS(B743&lt;=30,"[18-30]",B743&lt;=43,"[31-43]",B743&lt;=56,"[44-56]",B743&gt;=57,"[57 Above]")</f>
        <v>[31-43]</v>
      </c>
      <c r="D743" s="2" t="s">
        <v>2022</v>
      </c>
      <c r="E743" s="5" t="s">
        <v>1007</v>
      </c>
    </row>
    <row r="744" spans="1:5" x14ac:dyDescent="0.3">
      <c r="A744" s="4" t="s">
        <v>1763</v>
      </c>
      <c r="B744" s="2">
        <v>64</v>
      </c>
      <c r="C744" s="2" t="str" cm="1">
        <f t="array" ref="C744">_xlfn.IFS(B744&lt;=30,"[18-30]",B744&lt;=43,"[31-43]",B744&lt;=56,"[44-56]",B744&gt;=57,"[57 Above]")</f>
        <v>[57 Above]</v>
      </c>
      <c r="D744" s="2" t="s">
        <v>2021</v>
      </c>
      <c r="E744" s="5" t="s">
        <v>1010</v>
      </c>
    </row>
    <row r="745" spans="1:5" x14ac:dyDescent="0.3">
      <c r="A745" s="4" t="s">
        <v>1764</v>
      </c>
      <c r="B745" s="2">
        <v>28</v>
      </c>
      <c r="C745" s="2" t="str" cm="1">
        <f t="array" ref="C745">_xlfn.IFS(B745&lt;=30,"[18-30]",B745&lt;=43,"[31-43]",B745&lt;=56,"[44-56]",B745&gt;=57,"[57 Above]")</f>
        <v>[18-30]</v>
      </c>
      <c r="D745" s="2" t="s">
        <v>2022</v>
      </c>
      <c r="E745" s="5" t="s">
        <v>1010</v>
      </c>
    </row>
    <row r="746" spans="1:5" x14ac:dyDescent="0.3">
      <c r="A746" s="4" t="s">
        <v>1765</v>
      </c>
      <c r="B746" s="2">
        <v>47</v>
      </c>
      <c r="C746" s="2" t="str" cm="1">
        <f t="array" ref="C746">_xlfn.IFS(B746&lt;=30,"[18-30]",B746&lt;=43,"[31-43]",B746&lt;=56,"[44-56]",B746&gt;=57,"[57 Above]")</f>
        <v>[44-56]</v>
      </c>
      <c r="D746" s="2" t="s">
        <v>2021</v>
      </c>
      <c r="E746" s="5" t="s">
        <v>1012</v>
      </c>
    </row>
    <row r="747" spans="1:5" x14ac:dyDescent="0.3">
      <c r="A747" s="4" t="s">
        <v>1766</v>
      </c>
      <c r="B747" s="2">
        <v>26</v>
      </c>
      <c r="C747" s="2" t="str" cm="1">
        <f t="array" ref="C747">_xlfn.IFS(B747&lt;=30,"[18-30]",B747&lt;=43,"[31-43]",B747&lt;=56,"[44-56]",B747&gt;=57,"[57 Above]")</f>
        <v>[18-30]</v>
      </c>
      <c r="D747" s="2" t="s">
        <v>2022</v>
      </c>
      <c r="E747" s="5" t="s">
        <v>1009</v>
      </c>
    </row>
    <row r="748" spans="1:5" x14ac:dyDescent="0.3">
      <c r="A748" s="4" t="s">
        <v>1767</v>
      </c>
      <c r="B748" s="2">
        <v>57</v>
      </c>
      <c r="C748" s="2" t="str" cm="1">
        <f t="array" ref="C748">_xlfn.IFS(B748&lt;=30,"[18-30]",B748&lt;=43,"[31-43]",B748&lt;=56,"[44-56]",B748&gt;=57,"[57 Above]")</f>
        <v>[57 Above]</v>
      </c>
      <c r="D748" s="2" t="s">
        <v>2021</v>
      </c>
      <c r="E748" s="5" t="s">
        <v>1011</v>
      </c>
    </row>
    <row r="749" spans="1:5" x14ac:dyDescent="0.3">
      <c r="A749" s="4" t="s">
        <v>1768</v>
      </c>
      <c r="B749" s="2">
        <v>52</v>
      </c>
      <c r="C749" s="2" t="str" cm="1">
        <f t="array" ref="C749">_xlfn.IFS(B749&lt;=30,"[18-30]",B749&lt;=43,"[31-43]",B749&lt;=56,"[44-56]",B749&gt;=57,"[57 Above]")</f>
        <v>[44-56]</v>
      </c>
      <c r="D749" s="2" t="s">
        <v>2021</v>
      </c>
      <c r="E749" s="5" t="s">
        <v>1007</v>
      </c>
    </row>
    <row r="750" spans="1:5" x14ac:dyDescent="0.3">
      <c r="A750" s="4" t="s">
        <v>1769</v>
      </c>
      <c r="B750" s="2">
        <v>19</v>
      </c>
      <c r="C750" s="2" t="str" cm="1">
        <f t="array" ref="C750">_xlfn.IFS(B750&lt;=30,"[18-30]",B750&lt;=43,"[31-43]",B750&lt;=56,"[44-56]",B750&gt;=57,"[57 Above]")</f>
        <v>[18-30]</v>
      </c>
      <c r="D750" s="2" t="s">
        <v>2022</v>
      </c>
      <c r="E750" s="5" t="s">
        <v>1011</v>
      </c>
    </row>
    <row r="751" spans="1:5" x14ac:dyDescent="0.3">
      <c r="A751" s="4" t="s">
        <v>1770</v>
      </c>
      <c r="B751" s="2">
        <v>43</v>
      </c>
      <c r="C751" s="2" t="str" cm="1">
        <f t="array" ref="C751">_xlfn.IFS(B751&lt;=30,"[18-30]",B751&lt;=43,"[31-43]",B751&lt;=56,"[44-56]",B751&gt;=57,"[57 Above]")</f>
        <v>[31-43]</v>
      </c>
      <c r="D751" s="2" t="s">
        <v>2021</v>
      </c>
      <c r="E751" s="5" t="s">
        <v>1007</v>
      </c>
    </row>
    <row r="752" spans="1:5" x14ac:dyDescent="0.3">
      <c r="A752" s="4" t="s">
        <v>1771</v>
      </c>
      <c r="B752" s="2">
        <v>55</v>
      </c>
      <c r="C752" s="2" t="str" cm="1">
        <f t="array" ref="C752">_xlfn.IFS(B752&lt;=30,"[18-30]",B752&lt;=43,"[31-43]",B752&lt;=56,"[44-56]",B752&gt;=57,"[57 Above]")</f>
        <v>[44-56]</v>
      </c>
      <c r="D752" s="2" t="s">
        <v>2021</v>
      </c>
      <c r="E752" s="5" t="s">
        <v>1008</v>
      </c>
    </row>
    <row r="753" spans="1:5" x14ac:dyDescent="0.3">
      <c r="A753" s="4" t="s">
        <v>1772</v>
      </c>
      <c r="B753" s="2">
        <v>54</v>
      </c>
      <c r="C753" s="2" t="str" cm="1">
        <f t="array" ref="C753">_xlfn.IFS(B753&lt;=30,"[18-30]",B753&lt;=43,"[31-43]",B753&lt;=56,"[44-56]",B753&gt;=57,"[57 Above]")</f>
        <v>[44-56]</v>
      </c>
      <c r="D753" s="2" t="s">
        <v>2022</v>
      </c>
      <c r="E753" s="5" t="s">
        <v>1008</v>
      </c>
    </row>
    <row r="754" spans="1:5" x14ac:dyDescent="0.3">
      <c r="A754" s="4" t="s">
        <v>1773</v>
      </c>
      <c r="B754" s="2">
        <v>60</v>
      </c>
      <c r="C754" s="2" t="str" cm="1">
        <f t="array" ref="C754">_xlfn.IFS(B754&lt;=30,"[18-30]",B754&lt;=43,"[31-43]",B754&lt;=56,"[44-56]",B754&gt;=57,"[57 Above]")</f>
        <v>[57 Above]</v>
      </c>
      <c r="D754" s="2" t="s">
        <v>2022</v>
      </c>
      <c r="E754" s="5" t="s">
        <v>1012</v>
      </c>
    </row>
    <row r="755" spans="1:5" x14ac:dyDescent="0.3">
      <c r="A755" s="4" t="s">
        <v>1774</v>
      </c>
      <c r="B755" s="2">
        <v>19</v>
      </c>
      <c r="C755" s="2" t="str" cm="1">
        <f t="array" ref="C755">_xlfn.IFS(B755&lt;=30,"[18-30]",B755&lt;=43,"[31-43]",B755&lt;=56,"[44-56]",B755&gt;=57,"[57 Above]")</f>
        <v>[18-30]</v>
      </c>
      <c r="D755" s="2" t="s">
        <v>2021</v>
      </c>
      <c r="E755" s="5" t="s">
        <v>1011</v>
      </c>
    </row>
    <row r="756" spans="1:5" x14ac:dyDescent="0.3">
      <c r="A756" s="4" t="s">
        <v>1775</v>
      </c>
      <c r="B756" s="2">
        <v>23</v>
      </c>
      <c r="C756" s="2" t="str" cm="1">
        <f t="array" ref="C756">_xlfn.IFS(B756&lt;=30,"[18-30]",B756&lt;=43,"[31-43]",B756&lt;=56,"[44-56]",B756&gt;=57,"[57 Above]")</f>
        <v>[18-30]</v>
      </c>
      <c r="D756" s="2" t="s">
        <v>2022</v>
      </c>
      <c r="E756" s="5" t="s">
        <v>1010</v>
      </c>
    </row>
    <row r="757" spans="1:5" x14ac:dyDescent="0.3">
      <c r="A757" s="4" t="s">
        <v>1776</v>
      </c>
      <c r="B757" s="2">
        <v>59</v>
      </c>
      <c r="C757" s="2" t="str" cm="1">
        <f t="array" ref="C757">_xlfn.IFS(B757&lt;=30,"[18-30]",B757&lt;=43,"[31-43]",B757&lt;=56,"[44-56]",B757&gt;=57,"[57 Above]")</f>
        <v>[57 Above]</v>
      </c>
      <c r="D757" s="2" t="s">
        <v>2022</v>
      </c>
      <c r="E757" s="5" t="s">
        <v>1009</v>
      </c>
    </row>
    <row r="758" spans="1:5" x14ac:dyDescent="0.3">
      <c r="A758" s="4" t="s">
        <v>1777</v>
      </c>
      <c r="B758" s="2">
        <v>45</v>
      </c>
      <c r="C758" s="2" t="str" cm="1">
        <f t="array" ref="C758">_xlfn.IFS(B758&lt;=30,"[18-30]",B758&lt;=43,"[31-43]",B758&lt;=56,"[44-56]",B758&gt;=57,"[57 Above]")</f>
        <v>[44-56]</v>
      </c>
      <c r="D758" s="2" t="s">
        <v>2022</v>
      </c>
      <c r="E758" s="5" t="s">
        <v>1007</v>
      </c>
    </row>
    <row r="759" spans="1:5" x14ac:dyDescent="0.3">
      <c r="A759" s="4" t="s">
        <v>1778</v>
      </c>
      <c r="B759" s="2">
        <v>26</v>
      </c>
      <c r="C759" s="2" t="str" cm="1">
        <f t="array" ref="C759">_xlfn.IFS(B759&lt;=30,"[18-30]",B759&lt;=43,"[31-43]",B759&lt;=56,"[44-56]",B759&gt;=57,"[57 Above]")</f>
        <v>[18-30]</v>
      </c>
      <c r="D759" s="2" t="s">
        <v>2021</v>
      </c>
      <c r="E759" s="5" t="s">
        <v>1007</v>
      </c>
    </row>
    <row r="760" spans="1:5" x14ac:dyDescent="0.3">
      <c r="A760" s="4" t="s">
        <v>1779</v>
      </c>
      <c r="B760" s="2">
        <v>47</v>
      </c>
      <c r="C760" s="2" t="str" cm="1">
        <f t="array" ref="C760">_xlfn.IFS(B760&lt;=30,"[18-30]",B760&lt;=43,"[31-43]",B760&lt;=56,"[44-56]",B760&gt;=57,"[57 Above]")</f>
        <v>[44-56]</v>
      </c>
      <c r="D760" s="2" t="s">
        <v>2022</v>
      </c>
      <c r="E760" s="5" t="s">
        <v>1012</v>
      </c>
    </row>
    <row r="761" spans="1:5" x14ac:dyDescent="0.3">
      <c r="A761" s="4" t="s">
        <v>1780</v>
      </c>
      <c r="B761" s="2">
        <v>29</v>
      </c>
      <c r="C761" s="2" t="str" cm="1">
        <f t="array" ref="C761">_xlfn.IFS(B761&lt;=30,"[18-30]",B761&lt;=43,"[31-43]",B761&lt;=56,"[44-56]",B761&gt;=57,"[57 Above]")</f>
        <v>[18-30]</v>
      </c>
      <c r="D761" s="2" t="s">
        <v>2021</v>
      </c>
      <c r="E761" s="5" t="s">
        <v>1009</v>
      </c>
    </row>
    <row r="762" spans="1:5" x14ac:dyDescent="0.3">
      <c r="A762" s="4" t="s">
        <v>1781</v>
      </c>
      <c r="B762" s="2">
        <v>21</v>
      </c>
      <c r="C762" s="2" t="str" cm="1">
        <f t="array" ref="C762">_xlfn.IFS(B762&lt;=30,"[18-30]",B762&lt;=43,"[31-43]",B762&lt;=56,"[44-56]",B762&gt;=57,"[57 Above]")</f>
        <v>[18-30]</v>
      </c>
      <c r="D762" s="2" t="s">
        <v>2022</v>
      </c>
      <c r="E762" s="5" t="s">
        <v>1011</v>
      </c>
    </row>
    <row r="763" spans="1:5" x14ac:dyDescent="0.3">
      <c r="A763" s="4" t="s">
        <v>1782</v>
      </c>
      <c r="B763" s="2">
        <v>34</v>
      </c>
      <c r="C763" s="2" t="str" cm="1">
        <f t="array" ref="C763">_xlfn.IFS(B763&lt;=30,"[18-30]",B763&lt;=43,"[31-43]",B763&lt;=56,"[44-56]",B763&gt;=57,"[57 Above]")</f>
        <v>[31-43]</v>
      </c>
      <c r="D763" s="2" t="s">
        <v>2021</v>
      </c>
      <c r="E763" s="5" t="s">
        <v>1011</v>
      </c>
    </row>
    <row r="764" spans="1:5" x14ac:dyDescent="0.3">
      <c r="A764" s="4" t="s">
        <v>1783</v>
      </c>
      <c r="B764" s="2">
        <v>42</v>
      </c>
      <c r="C764" s="2" t="str" cm="1">
        <f t="array" ref="C764">_xlfn.IFS(B764&lt;=30,"[18-30]",B764&lt;=43,"[31-43]",B764&lt;=56,"[44-56]",B764&gt;=57,"[57 Above]")</f>
        <v>[31-43]</v>
      </c>
      <c r="D764" s="2" t="s">
        <v>2021</v>
      </c>
      <c r="E764" s="5" t="s">
        <v>1012</v>
      </c>
    </row>
    <row r="765" spans="1:5" x14ac:dyDescent="0.3">
      <c r="A765" s="4" t="s">
        <v>1784</v>
      </c>
      <c r="B765" s="2">
        <v>38</v>
      </c>
      <c r="C765" s="2" t="str" cm="1">
        <f t="array" ref="C765">_xlfn.IFS(B765&lt;=30,"[18-30]",B765&lt;=43,"[31-43]",B765&lt;=56,"[44-56]",B765&gt;=57,"[57 Above]")</f>
        <v>[31-43]</v>
      </c>
      <c r="D765" s="2" t="s">
        <v>2022</v>
      </c>
      <c r="E765" s="5" t="s">
        <v>1007</v>
      </c>
    </row>
    <row r="766" spans="1:5" x14ac:dyDescent="0.3">
      <c r="A766" s="4" t="s">
        <v>1785</v>
      </c>
      <c r="B766" s="2">
        <v>31</v>
      </c>
      <c r="C766" s="2" t="str" cm="1">
        <f t="array" ref="C766">_xlfn.IFS(B766&lt;=30,"[18-30]",B766&lt;=43,"[31-43]",B766&lt;=56,"[44-56]",B766&gt;=57,"[57 Above]")</f>
        <v>[31-43]</v>
      </c>
      <c r="D766" s="2" t="s">
        <v>2021</v>
      </c>
      <c r="E766" s="5" t="s">
        <v>1008</v>
      </c>
    </row>
    <row r="767" spans="1:5" x14ac:dyDescent="0.3">
      <c r="A767" s="4" t="s">
        <v>1786</v>
      </c>
      <c r="B767" s="2">
        <v>47</v>
      </c>
      <c r="C767" s="2" t="str" cm="1">
        <f t="array" ref="C767">_xlfn.IFS(B767&lt;=30,"[18-30]",B767&lt;=43,"[31-43]",B767&lt;=56,"[44-56]",B767&gt;=57,"[57 Above]")</f>
        <v>[44-56]</v>
      </c>
      <c r="D767" s="2" t="s">
        <v>2021</v>
      </c>
      <c r="E767" s="5" t="s">
        <v>1009</v>
      </c>
    </row>
    <row r="768" spans="1:5" x14ac:dyDescent="0.3">
      <c r="A768" s="4" t="s">
        <v>1787</v>
      </c>
      <c r="B768" s="2">
        <v>38</v>
      </c>
      <c r="C768" s="2" t="str" cm="1">
        <f t="array" ref="C768">_xlfn.IFS(B768&lt;=30,"[18-30]",B768&lt;=43,"[31-43]",B768&lt;=56,"[44-56]",B768&gt;=57,"[57 Above]")</f>
        <v>[31-43]</v>
      </c>
      <c r="D768" s="2" t="s">
        <v>2022</v>
      </c>
      <c r="E768" s="5" t="s">
        <v>1007</v>
      </c>
    </row>
    <row r="769" spans="1:5" x14ac:dyDescent="0.3">
      <c r="A769" s="4" t="s">
        <v>1788</v>
      </c>
      <c r="B769" s="2">
        <v>39</v>
      </c>
      <c r="C769" s="2" t="str" cm="1">
        <f t="array" ref="C769">_xlfn.IFS(B769&lt;=30,"[18-30]",B769&lt;=43,"[31-43]",B769&lt;=56,"[44-56]",B769&gt;=57,"[57 Above]")</f>
        <v>[31-43]</v>
      </c>
      <c r="D769" s="2" t="s">
        <v>2022</v>
      </c>
      <c r="E769" s="5" t="s">
        <v>1008</v>
      </c>
    </row>
    <row r="770" spans="1:5" x14ac:dyDescent="0.3">
      <c r="A770" s="4" t="s">
        <v>1789</v>
      </c>
      <c r="B770" s="2">
        <v>42</v>
      </c>
      <c r="C770" s="2" t="str" cm="1">
        <f t="array" ref="C770">_xlfn.IFS(B770&lt;=30,"[18-30]",B770&lt;=43,"[31-43]",B770&lt;=56,"[44-56]",B770&gt;=57,"[57 Above]")</f>
        <v>[31-43]</v>
      </c>
      <c r="D770" s="2" t="s">
        <v>2021</v>
      </c>
      <c r="E770" s="5" t="s">
        <v>1011</v>
      </c>
    </row>
    <row r="771" spans="1:5" x14ac:dyDescent="0.3">
      <c r="A771" s="4" t="s">
        <v>1790</v>
      </c>
      <c r="B771" s="2">
        <v>35</v>
      </c>
      <c r="C771" s="2" t="str" cm="1">
        <f t="array" ref="C771">_xlfn.IFS(B771&lt;=30,"[18-30]",B771&lt;=43,"[31-43]",B771&lt;=56,"[44-56]",B771&gt;=57,"[57 Above]")</f>
        <v>[31-43]</v>
      </c>
      <c r="D771" s="2" t="s">
        <v>2022</v>
      </c>
      <c r="E771" s="5" t="s">
        <v>1008</v>
      </c>
    </row>
    <row r="772" spans="1:5" x14ac:dyDescent="0.3">
      <c r="A772" s="4" t="s">
        <v>1791</v>
      </c>
      <c r="B772" s="2">
        <v>44</v>
      </c>
      <c r="C772" s="2" t="str" cm="1">
        <f t="array" ref="C772">_xlfn.IFS(B772&lt;=30,"[18-30]",B772&lt;=43,"[31-43]",B772&lt;=56,"[44-56]",B772&gt;=57,"[57 Above]")</f>
        <v>[44-56]</v>
      </c>
      <c r="D772" s="2" t="s">
        <v>2022</v>
      </c>
      <c r="E772" s="5" t="s">
        <v>1012</v>
      </c>
    </row>
    <row r="773" spans="1:5" x14ac:dyDescent="0.3">
      <c r="A773" s="4" t="s">
        <v>1792</v>
      </c>
      <c r="B773" s="2">
        <v>34</v>
      </c>
      <c r="C773" s="2" t="str" cm="1">
        <f t="array" ref="C773">_xlfn.IFS(B773&lt;=30,"[18-30]",B773&lt;=43,"[31-43]",B773&lt;=56,"[44-56]",B773&gt;=57,"[57 Above]")</f>
        <v>[31-43]</v>
      </c>
      <c r="D773" s="2" t="s">
        <v>2021</v>
      </c>
      <c r="E773" s="5" t="s">
        <v>1010</v>
      </c>
    </row>
    <row r="774" spans="1:5" x14ac:dyDescent="0.3">
      <c r="A774" s="4" t="s">
        <v>1793</v>
      </c>
      <c r="B774" s="2">
        <v>23</v>
      </c>
      <c r="C774" s="2" t="str" cm="1">
        <f t="array" ref="C774">_xlfn.IFS(B774&lt;=30,"[18-30]",B774&lt;=43,"[31-43]",B774&lt;=56,"[44-56]",B774&gt;=57,"[57 Above]")</f>
        <v>[18-30]</v>
      </c>
      <c r="D774" s="2" t="s">
        <v>2021</v>
      </c>
      <c r="E774" s="5" t="s">
        <v>1007</v>
      </c>
    </row>
    <row r="775" spans="1:5" x14ac:dyDescent="0.3">
      <c r="A775" s="4" t="s">
        <v>1794</v>
      </c>
      <c r="B775" s="2">
        <v>48</v>
      </c>
      <c r="C775" s="2" t="str" cm="1">
        <f t="array" ref="C775">_xlfn.IFS(B775&lt;=30,"[18-30]",B775&lt;=43,"[31-43]",B775&lt;=56,"[44-56]",B775&gt;=57,"[57 Above]")</f>
        <v>[44-56]</v>
      </c>
      <c r="D775" s="2" t="s">
        <v>2021</v>
      </c>
      <c r="E775" s="5" t="s">
        <v>1009</v>
      </c>
    </row>
    <row r="776" spans="1:5" x14ac:dyDescent="0.3">
      <c r="A776" s="4" t="s">
        <v>1795</v>
      </c>
      <c r="B776" s="2">
        <v>19</v>
      </c>
      <c r="C776" s="2" t="str" cm="1">
        <f t="array" ref="C776">_xlfn.IFS(B776&lt;=30,"[18-30]",B776&lt;=43,"[31-43]",B776&lt;=56,"[44-56]",B776&gt;=57,"[57 Above]")</f>
        <v>[18-30]</v>
      </c>
      <c r="D776" s="2" t="s">
        <v>2022</v>
      </c>
      <c r="E776" s="5" t="s">
        <v>1008</v>
      </c>
    </row>
    <row r="777" spans="1:5" x14ac:dyDescent="0.3">
      <c r="A777" s="4" t="s">
        <v>1796</v>
      </c>
      <c r="B777" s="2">
        <v>65</v>
      </c>
      <c r="C777" s="2" t="str" cm="1">
        <f t="array" ref="C777">_xlfn.IFS(B777&lt;=30,"[18-30]",B777&lt;=43,"[31-43]",B777&lt;=56,"[44-56]",B777&gt;=57,"[57 Above]")</f>
        <v>[57 Above]</v>
      </c>
      <c r="D777" s="2" t="s">
        <v>2021</v>
      </c>
      <c r="E777" s="5" t="s">
        <v>1011</v>
      </c>
    </row>
    <row r="778" spans="1:5" x14ac:dyDescent="0.3">
      <c r="A778" s="4" t="s">
        <v>1797</v>
      </c>
      <c r="B778" s="2">
        <v>52</v>
      </c>
      <c r="C778" s="2" t="str" cm="1">
        <f t="array" ref="C778">_xlfn.IFS(B778&lt;=30,"[18-30]",B778&lt;=43,"[31-43]",B778&lt;=56,"[44-56]",B778&gt;=57,"[57 Above]")</f>
        <v>[44-56]</v>
      </c>
      <c r="D778" s="2" t="s">
        <v>2022</v>
      </c>
      <c r="E778" s="5" t="s">
        <v>1008</v>
      </c>
    </row>
    <row r="779" spans="1:5" x14ac:dyDescent="0.3">
      <c r="A779" s="4" t="s">
        <v>1798</v>
      </c>
      <c r="B779" s="2">
        <v>21</v>
      </c>
      <c r="C779" s="2" t="str" cm="1">
        <f t="array" ref="C779">_xlfn.IFS(B779&lt;=30,"[18-30]",B779&lt;=43,"[31-43]",B779&lt;=56,"[44-56]",B779&gt;=57,"[57 Above]")</f>
        <v>[18-30]</v>
      </c>
      <c r="D779" s="2" t="s">
        <v>2021</v>
      </c>
      <c r="E779" s="5" t="s">
        <v>1011</v>
      </c>
    </row>
    <row r="780" spans="1:5" x14ac:dyDescent="0.3">
      <c r="A780" s="4" t="s">
        <v>1799</v>
      </c>
      <c r="B780" s="2">
        <v>40</v>
      </c>
      <c r="C780" s="2" t="str" cm="1">
        <f t="array" ref="C780">_xlfn.IFS(B780&lt;=30,"[18-30]",B780&lt;=43,"[31-43]",B780&lt;=56,"[44-56]",B780&gt;=57,"[57 Above]")</f>
        <v>[31-43]</v>
      </c>
      <c r="D780" s="2" t="s">
        <v>2021</v>
      </c>
      <c r="E780" s="5" t="s">
        <v>1010</v>
      </c>
    </row>
    <row r="781" spans="1:5" x14ac:dyDescent="0.3">
      <c r="A781" s="4" t="s">
        <v>1800</v>
      </c>
      <c r="B781" s="2">
        <v>32</v>
      </c>
      <c r="C781" s="2" t="str" cm="1">
        <f t="array" ref="C781">_xlfn.IFS(B781&lt;=30,"[18-30]",B781&lt;=43,"[31-43]",B781&lt;=56,"[44-56]",B781&gt;=57,"[57 Above]")</f>
        <v>[31-43]</v>
      </c>
      <c r="D781" s="2" t="s">
        <v>2021</v>
      </c>
      <c r="E781" s="5" t="s">
        <v>1012</v>
      </c>
    </row>
    <row r="782" spans="1:5" x14ac:dyDescent="0.3">
      <c r="A782" s="4" t="s">
        <v>1801</v>
      </c>
      <c r="B782" s="2">
        <v>59</v>
      </c>
      <c r="C782" s="2" t="str" cm="1">
        <f t="array" ref="C782">_xlfn.IFS(B782&lt;=30,"[18-30]",B782&lt;=43,"[31-43]",B782&lt;=56,"[44-56]",B782&gt;=57,"[57 Above]")</f>
        <v>[57 Above]</v>
      </c>
      <c r="D782" s="2" t="s">
        <v>2021</v>
      </c>
      <c r="E782" s="5" t="s">
        <v>1011</v>
      </c>
    </row>
    <row r="783" spans="1:5" x14ac:dyDescent="0.3">
      <c r="A783" s="4" t="s">
        <v>1802</v>
      </c>
      <c r="B783" s="2">
        <v>22</v>
      </c>
      <c r="C783" s="2" t="str" cm="1">
        <f t="array" ref="C783">_xlfn.IFS(B783&lt;=30,"[18-30]",B783&lt;=43,"[31-43]",B783&lt;=56,"[44-56]",B783&gt;=57,"[57 Above]")</f>
        <v>[18-30]</v>
      </c>
      <c r="D783" s="2" t="s">
        <v>2022</v>
      </c>
      <c r="E783" s="5" t="s">
        <v>1009</v>
      </c>
    </row>
    <row r="784" spans="1:5" x14ac:dyDescent="0.3">
      <c r="A784" s="4" t="s">
        <v>1803</v>
      </c>
      <c r="B784" s="2">
        <v>59</v>
      </c>
      <c r="C784" s="2" t="str" cm="1">
        <f t="array" ref="C784">_xlfn.IFS(B784&lt;=30,"[18-30]",B784&lt;=43,"[31-43]",B784&lt;=56,"[44-56]",B784&gt;=57,"[57 Above]")</f>
        <v>[57 Above]</v>
      </c>
      <c r="D784" s="2" t="s">
        <v>2022</v>
      </c>
      <c r="E784" s="5" t="s">
        <v>1010</v>
      </c>
    </row>
    <row r="785" spans="1:5" x14ac:dyDescent="0.3">
      <c r="A785" s="4" t="s">
        <v>1804</v>
      </c>
      <c r="B785" s="2">
        <v>20</v>
      </c>
      <c r="C785" s="2" t="str" cm="1">
        <f t="array" ref="C785">_xlfn.IFS(B785&lt;=30,"[18-30]",B785&lt;=43,"[31-43]",B785&lt;=56,"[44-56]",B785&gt;=57,"[57 Above]")</f>
        <v>[18-30]</v>
      </c>
      <c r="D785" s="2" t="s">
        <v>2022</v>
      </c>
      <c r="E785" s="5" t="s">
        <v>1012</v>
      </c>
    </row>
    <row r="786" spans="1:5" x14ac:dyDescent="0.3">
      <c r="A786" s="4" t="s">
        <v>1805</v>
      </c>
      <c r="B786" s="2">
        <v>19</v>
      </c>
      <c r="C786" s="2" t="str" cm="1">
        <f t="array" ref="C786">_xlfn.IFS(B786&lt;=30,"[18-30]",B786&lt;=43,"[31-43]",B786&lt;=56,"[44-56]",B786&gt;=57,"[57 Above]")</f>
        <v>[18-30]</v>
      </c>
      <c r="D786" s="2" t="s">
        <v>2022</v>
      </c>
      <c r="E786" s="5" t="s">
        <v>1008</v>
      </c>
    </row>
    <row r="787" spans="1:5" x14ac:dyDescent="0.3">
      <c r="A787" s="4" t="s">
        <v>1806</v>
      </c>
      <c r="B787" s="2">
        <v>33</v>
      </c>
      <c r="C787" s="2" t="str" cm="1">
        <f t="array" ref="C787">_xlfn.IFS(B787&lt;=30,"[18-30]",B787&lt;=43,"[31-43]",B787&lt;=56,"[44-56]",B787&gt;=57,"[57 Above]")</f>
        <v>[31-43]</v>
      </c>
      <c r="D787" s="2" t="s">
        <v>2022</v>
      </c>
      <c r="E787" s="5" t="s">
        <v>1012</v>
      </c>
    </row>
    <row r="788" spans="1:5" x14ac:dyDescent="0.3">
      <c r="A788" s="4" t="s">
        <v>1807</v>
      </c>
      <c r="B788" s="2">
        <v>30</v>
      </c>
      <c r="C788" s="2" t="str" cm="1">
        <f t="array" ref="C788">_xlfn.IFS(B788&lt;=30,"[18-30]",B788&lt;=43,"[31-43]",B788&lt;=56,"[44-56]",B788&gt;=57,"[57 Above]")</f>
        <v>[18-30]</v>
      </c>
      <c r="D788" s="2" t="s">
        <v>2021</v>
      </c>
      <c r="E788" s="5" t="s">
        <v>1012</v>
      </c>
    </row>
    <row r="789" spans="1:5" x14ac:dyDescent="0.3">
      <c r="A789" s="4" t="s">
        <v>1808</v>
      </c>
      <c r="B789" s="2">
        <v>19</v>
      </c>
      <c r="C789" s="2" t="str" cm="1">
        <f t="array" ref="C789">_xlfn.IFS(B789&lt;=30,"[18-30]",B789&lt;=43,"[31-43]",B789&lt;=56,"[44-56]",B789&gt;=57,"[57 Above]")</f>
        <v>[18-30]</v>
      </c>
      <c r="D789" s="2" t="s">
        <v>2021</v>
      </c>
      <c r="E789" s="5" t="s">
        <v>1007</v>
      </c>
    </row>
    <row r="790" spans="1:5" x14ac:dyDescent="0.3">
      <c r="A790" s="4" t="s">
        <v>1809</v>
      </c>
      <c r="B790" s="2">
        <v>57</v>
      </c>
      <c r="C790" s="2" t="str" cm="1">
        <f t="array" ref="C790">_xlfn.IFS(B790&lt;=30,"[18-30]",B790&lt;=43,"[31-43]",B790&lt;=56,"[44-56]",B790&gt;=57,"[57 Above]")</f>
        <v>[57 Above]</v>
      </c>
      <c r="D790" s="2" t="s">
        <v>2022</v>
      </c>
      <c r="E790" s="5" t="s">
        <v>1011</v>
      </c>
    </row>
    <row r="791" spans="1:5" x14ac:dyDescent="0.3">
      <c r="A791" s="4" t="s">
        <v>1810</v>
      </c>
      <c r="B791" s="2">
        <v>27</v>
      </c>
      <c r="C791" s="2" t="str" cm="1">
        <f t="array" ref="C791">_xlfn.IFS(B791&lt;=30,"[18-30]",B791&lt;=43,"[31-43]",B791&lt;=56,"[44-56]",B791&gt;=57,"[57 Above]")</f>
        <v>[18-30]</v>
      </c>
      <c r="D791" s="2" t="s">
        <v>2022</v>
      </c>
      <c r="E791" s="5" t="s">
        <v>1012</v>
      </c>
    </row>
    <row r="792" spans="1:5" x14ac:dyDescent="0.3">
      <c r="A792" s="4" t="s">
        <v>1811</v>
      </c>
      <c r="B792" s="2">
        <v>33</v>
      </c>
      <c r="C792" s="2" t="str" cm="1">
        <f t="array" ref="C792">_xlfn.IFS(B792&lt;=30,"[18-30]",B792&lt;=43,"[31-43]",B792&lt;=56,"[44-56]",B792&gt;=57,"[57 Above]")</f>
        <v>[31-43]</v>
      </c>
      <c r="D792" s="2" t="s">
        <v>2021</v>
      </c>
      <c r="E792" s="5" t="s">
        <v>1009</v>
      </c>
    </row>
    <row r="793" spans="1:5" x14ac:dyDescent="0.3">
      <c r="A793" s="4" t="s">
        <v>1812</v>
      </c>
      <c r="B793" s="2">
        <v>26</v>
      </c>
      <c r="C793" s="2" t="str" cm="1">
        <f t="array" ref="C793">_xlfn.IFS(B793&lt;=30,"[18-30]",B793&lt;=43,"[31-43]",B793&lt;=56,"[44-56]",B793&gt;=57,"[57 Above]")</f>
        <v>[18-30]</v>
      </c>
      <c r="D793" s="2" t="s">
        <v>2022</v>
      </c>
      <c r="E793" s="5" t="s">
        <v>1007</v>
      </c>
    </row>
    <row r="794" spans="1:5" x14ac:dyDescent="0.3">
      <c r="A794" s="4" t="s">
        <v>1813</v>
      </c>
      <c r="B794" s="2">
        <v>48</v>
      </c>
      <c r="C794" s="2" t="str" cm="1">
        <f t="array" ref="C794">_xlfn.IFS(B794&lt;=30,"[18-30]",B794&lt;=43,"[31-43]",B794&lt;=56,"[44-56]",B794&gt;=57,"[57 Above]")</f>
        <v>[44-56]</v>
      </c>
      <c r="D794" s="2" t="s">
        <v>2022</v>
      </c>
      <c r="E794" s="5" t="s">
        <v>1007</v>
      </c>
    </row>
    <row r="795" spans="1:5" x14ac:dyDescent="0.3">
      <c r="A795" s="4" t="s">
        <v>1814</v>
      </c>
      <c r="B795" s="2">
        <v>60</v>
      </c>
      <c r="C795" s="2" t="str" cm="1">
        <f t="array" ref="C795">_xlfn.IFS(B795&lt;=30,"[18-30]",B795&lt;=43,"[31-43]",B795&lt;=56,"[44-56]",B795&gt;=57,"[57 Above]")</f>
        <v>[57 Above]</v>
      </c>
      <c r="D795" s="2" t="s">
        <v>2021</v>
      </c>
      <c r="E795" s="5" t="s">
        <v>1010</v>
      </c>
    </row>
    <row r="796" spans="1:5" x14ac:dyDescent="0.3">
      <c r="A796" s="4" t="s">
        <v>1815</v>
      </c>
      <c r="B796" s="2">
        <v>25</v>
      </c>
      <c r="C796" s="2" t="str" cm="1">
        <f t="array" ref="C796">_xlfn.IFS(B796&lt;=30,"[18-30]",B796&lt;=43,"[31-43]",B796&lt;=56,"[44-56]",B796&gt;=57,"[57 Above]")</f>
        <v>[18-30]</v>
      </c>
      <c r="D796" s="2" t="s">
        <v>2022</v>
      </c>
      <c r="E796" s="5" t="s">
        <v>1008</v>
      </c>
    </row>
    <row r="797" spans="1:5" x14ac:dyDescent="0.3">
      <c r="A797" s="4" t="s">
        <v>1816</v>
      </c>
      <c r="B797" s="2">
        <v>54</v>
      </c>
      <c r="C797" s="2" t="str" cm="1">
        <f t="array" ref="C797">_xlfn.IFS(B797&lt;=30,"[18-30]",B797&lt;=43,"[31-43]",B797&lt;=56,"[44-56]",B797&gt;=57,"[57 Above]")</f>
        <v>[44-56]</v>
      </c>
      <c r="D797" s="2" t="s">
        <v>2022</v>
      </c>
      <c r="E797" s="5" t="s">
        <v>1007</v>
      </c>
    </row>
    <row r="798" spans="1:5" x14ac:dyDescent="0.3">
      <c r="A798" s="4" t="s">
        <v>1817</v>
      </c>
      <c r="B798" s="2">
        <v>31</v>
      </c>
      <c r="C798" s="2" t="str" cm="1">
        <f t="array" ref="C798">_xlfn.IFS(B798&lt;=30,"[18-30]",B798&lt;=43,"[31-43]",B798&lt;=56,"[44-56]",B798&gt;=57,"[57 Above]")</f>
        <v>[31-43]</v>
      </c>
      <c r="D798" s="2" t="s">
        <v>2022</v>
      </c>
      <c r="E798" s="5" t="s">
        <v>1009</v>
      </c>
    </row>
    <row r="799" spans="1:5" x14ac:dyDescent="0.3">
      <c r="A799" s="4" t="s">
        <v>1818</v>
      </c>
      <c r="B799" s="2">
        <v>47</v>
      </c>
      <c r="C799" s="2" t="str" cm="1">
        <f t="array" ref="C799">_xlfn.IFS(B799&lt;=30,"[18-30]",B799&lt;=43,"[31-43]",B799&lt;=56,"[44-56]",B799&gt;=57,"[57 Above]")</f>
        <v>[44-56]</v>
      </c>
      <c r="D799" s="2" t="s">
        <v>2022</v>
      </c>
      <c r="E799" s="5" t="s">
        <v>1011</v>
      </c>
    </row>
    <row r="800" spans="1:5" x14ac:dyDescent="0.3">
      <c r="A800" s="4" t="s">
        <v>1819</v>
      </c>
      <c r="B800" s="2">
        <v>62</v>
      </c>
      <c r="C800" s="2" t="str" cm="1">
        <f t="array" ref="C800">_xlfn.IFS(B800&lt;=30,"[18-30]",B800&lt;=43,"[31-43]",B800&lt;=56,"[44-56]",B800&gt;=57,"[57 Above]")</f>
        <v>[57 Above]</v>
      </c>
      <c r="D800" s="2" t="s">
        <v>2022</v>
      </c>
      <c r="E800" s="5" t="s">
        <v>1011</v>
      </c>
    </row>
    <row r="801" spans="1:5" x14ac:dyDescent="0.3">
      <c r="A801" s="4" t="s">
        <v>1820</v>
      </c>
      <c r="B801" s="2">
        <v>34</v>
      </c>
      <c r="C801" s="2" t="str" cm="1">
        <f t="array" ref="C801">_xlfn.IFS(B801&lt;=30,"[18-30]",B801&lt;=43,"[31-43]",B801&lt;=56,"[44-56]",B801&gt;=57,"[57 Above]")</f>
        <v>[31-43]</v>
      </c>
      <c r="D801" s="2" t="s">
        <v>2022</v>
      </c>
      <c r="E801" s="5" t="s">
        <v>1011</v>
      </c>
    </row>
    <row r="802" spans="1:5" x14ac:dyDescent="0.3">
      <c r="A802" s="4" t="s">
        <v>1821</v>
      </c>
      <c r="B802" s="2">
        <v>41</v>
      </c>
      <c r="C802" s="2" t="str" cm="1">
        <f t="array" ref="C802">_xlfn.IFS(B802&lt;=30,"[18-30]",B802&lt;=43,"[31-43]",B802&lt;=56,"[44-56]",B802&gt;=57,"[57 Above]")</f>
        <v>[31-43]</v>
      </c>
      <c r="D802" s="2" t="s">
        <v>2021</v>
      </c>
      <c r="E802" s="5" t="s">
        <v>1010</v>
      </c>
    </row>
    <row r="803" spans="1:5" x14ac:dyDescent="0.3">
      <c r="A803" s="4" t="s">
        <v>1822</v>
      </c>
      <c r="B803" s="2">
        <v>28</v>
      </c>
      <c r="C803" s="2" t="str" cm="1">
        <f t="array" ref="C803">_xlfn.IFS(B803&lt;=30,"[18-30]",B803&lt;=43,"[31-43]",B803&lt;=56,"[44-56]",B803&gt;=57,"[57 Above]")</f>
        <v>[18-30]</v>
      </c>
      <c r="D803" s="2" t="s">
        <v>2022</v>
      </c>
      <c r="E803" s="5" t="s">
        <v>1009</v>
      </c>
    </row>
    <row r="804" spans="1:5" x14ac:dyDescent="0.3">
      <c r="A804" s="4" t="s">
        <v>1823</v>
      </c>
      <c r="B804" s="2">
        <v>56</v>
      </c>
      <c r="C804" s="2" t="str" cm="1">
        <f t="array" ref="C804">_xlfn.IFS(B804&lt;=30,"[18-30]",B804&lt;=43,"[31-43]",B804&lt;=56,"[44-56]",B804&gt;=57,"[57 Above]")</f>
        <v>[44-56]</v>
      </c>
      <c r="D804" s="2" t="s">
        <v>2022</v>
      </c>
      <c r="E804" s="5" t="s">
        <v>1007</v>
      </c>
    </row>
    <row r="805" spans="1:5" x14ac:dyDescent="0.3">
      <c r="A805" s="4" t="s">
        <v>1824</v>
      </c>
      <c r="B805" s="2">
        <v>56</v>
      </c>
      <c r="C805" s="2" t="str" cm="1">
        <f t="array" ref="C805">_xlfn.IFS(B805&lt;=30,"[18-30]",B805&lt;=43,"[31-43]",B805&lt;=56,"[44-56]",B805&gt;=57,"[57 Above]")</f>
        <v>[44-56]</v>
      </c>
      <c r="D805" s="2" t="s">
        <v>2022</v>
      </c>
      <c r="E805" s="5" t="s">
        <v>1012</v>
      </c>
    </row>
    <row r="806" spans="1:5" x14ac:dyDescent="0.3">
      <c r="A806" s="4" t="s">
        <v>1825</v>
      </c>
      <c r="B806" s="2">
        <v>65</v>
      </c>
      <c r="C806" s="2" t="str" cm="1">
        <f t="array" ref="C806">_xlfn.IFS(B806&lt;=30,"[18-30]",B806&lt;=43,"[31-43]",B806&lt;=56,"[44-56]",B806&gt;=57,"[57 Above]")</f>
        <v>[57 Above]</v>
      </c>
      <c r="D806" s="2" t="s">
        <v>2022</v>
      </c>
      <c r="E806" s="5" t="s">
        <v>1009</v>
      </c>
    </row>
    <row r="807" spans="1:5" x14ac:dyDescent="0.3">
      <c r="A807" s="4" t="s">
        <v>1826</v>
      </c>
      <c r="B807" s="2">
        <v>63</v>
      </c>
      <c r="C807" s="2" t="str" cm="1">
        <f t="array" ref="C807">_xlfn.IFS(B807&lt;=30,"[18-30]",B807&lt;=43,"[31-43]",B807&lt;=56,"[44-56]",B807&gt;=57,"[57 Above]")</f>
        <v>[57 Above]</v>
      </c>
      <c r="D807" s="2" t="s">
        <v>2021</v>
      </c>
      <c r="E807" s="5" t="s">
        <v>1010</v>
      </c>
    </row>
    <row r="808" spans="1:5" x14ac:dyDescent="0.3">
      <c r="A808" s="4" t="s">
        <v>1827</v>
      </c>
      <c r="B808" s="2">
        <v>25</v>
      </c>
      <c r="C808" s="2" t="str" cm="1">
        <f t="array" ref="C808">_xlfn.IFS(B808&lt;=30,"[18-30]",B808&lt;=43,"[31-43]",B808&lt;=56,"[44-56]",B808&gt;=57,"[57 Above]")</f>
        <v>[18-30]</v>
      </c>
      <c r="D808" s="2" t="s">
        <v>2022</v>
      </c>
      <c r="E808" s="5" t="s">
        <v>1010</v>
      </c>
    </row>
    <row r="809" spans="1:5" x14ac:dyDescent="0.3">
      <c r="A809" s="4" t="s">
        <v>1828</v>
      </c>
      <c r="B809" s="2">
        <v>28</v>
      </c>
      <c r="C809" s="2" t="str" cm="1">
        <f t="array" ref="C809">_xlfn.IFS(B809&lt;=30,"[18-30]",B809&lt;=43,"[31-43]",B809&lt;=56,"[44-56]",B809&gt;=57,"[57 Above]")</f>
        <v>[18-30]</v>
      </c>
      <c r="D809" s="2" t="s">
        <v>2021</v>
      </c>
      <c r="E809" s="5" t="s">
        <v>1008</v>
      </c>
    </row>
    <row r="810" spans="1:5" x14ac:dyDescent="0.3">
      <c r="A810" s="4" t="s">
        <v>1829</v>
      </c>
      <c r="B810" s="2">
        <v>37</v>
      </c>
      <c r="C810" s="2" t="str" cm="1">
        <f t="array" ref="C810">_xlfn.IFS(B810&lt;=30,"[18-30]",B810&lt;=43,"[31-43]",B810&lt;=56,"[44-56]",B810&gt;=57,"[57 Above]")</f>
        <v>[31-43]</v>
      </c>
      <c r="D810" s="2" t="s">
        <v>2022</v>
      </c>
      <c r="E810" s="5" t="s">
        <v>1009</v>
      </c>
    </row>
    <row r="811" spans="1:5" x14ac:dyDescent="0.3">
      <c r="A811" s="4" t="s">
        <v>1830</v>
      </c>
      <c r="B811" s="2">
        <v>24</v>
      </c>
      <c r="C811" s="2" t="str" cm="1">
        <f t="array" ref="C811">_xlfn.IFS(B811&lt;=30,"[18-30]",B811&lt;=43,"[31-43]",B811&lt;=56,"[44-56]",B811&gt;=57,"[57 Above]")</f>
        <v>[18-30]</v>
      </c>
      <c r="D811" s="2" t="s">
        <v>2021</v>
      </c>
      <c r="E811" s="5" t="s">
        <v>1011</v>
      </c>
    </row>
    <row r="812" spans="1:5" x14ac:dyDescent="0.3">
      <c r="A812" s="4" t="s">
        <v>1831</v>
      </c>
      <c r="B812" s="2">
        <v>55</v>
      </c>
      <c r="C812" s="2" t="str" cm="1">
        <f t="array" ref="C812">_xlfn.IFS(B812&lt;=30,"[18-30]",B812&lt;=43,"[31-43]",B812&lt;=56,"[44-56]",B812&gt;=57,"[57 Above]")</f>
        <v>[44-56]</v>
      </c>
      <c r="D812" s="2" t="s">
        <v>2022</v>
      </c>
      <c r="E812" s="5" t="s">
        <v>1010</v>
      </c>
    </row>
    <row r="813" spans="1:5" x14ac:dyDescent="0.3">
      <c r="A813" s="4" t="s">
        <v>1832</v>
      </c>
      <c r="B813" s="2">
        <v>19</v>
      </c>
      <c r="C813" s="2" t="str" cm="1">
        <f t="array" ref="C813">_xlfn.IFS(B813&lt;=30,"[18-30]",B813&lt;=43,"[31-43]",B813&lt;=56,"[44-56]",B813&gt;=57,"[57 Above]")</f>
        <v>[18-30]</v>
      </c>
      <c r="D813" s="2" t="s">
        <v>2022</v>
      </c>
      <c r="E813" s="5" t="s">
        <v>1010</v>
      </c>
    </row>
    <row r="814" spans="1:5" x14ac:dyDescent="0.3">
      <c r="A814" s="4" t="s">
        <v>1833</v>
      </c>
      <c r="B814" s="2">
        <v>37</v>
      </c>
      <c r="C814" s="2" t="str" cm="1">
        <f t="array" ref="C814">_xlfn.IFS(B814&lt;=30,"[18-30]",B814&lt;=43,"[31-43]",B814&lt;=56,"[44-56]",B814&gt;=57,"[57 Above]")</f>
        <v>[31-43]</v>
      </c>
      <c r="D814" s="2" t="s">
        <v>2021</v>
      </c>
      <c r="E814" s="5" t="s">
        <v>1008</v>
      </c>
    </row>
    <row r="815" spans="1:5" x14ac:dyDescent="0.3">
      <c r="A815" s="4" t="s">
        <v>1834</v>
      </c>
      <c r="B815" s="2">
        <v>54</v>
      </c>
      <c r="C815" s="2" t="str" cm="1">
        <f t="array" ref="C815">_xlfn.IFS(B815&lt;=30,"[18-30]",B815&lt;=43,"[31-43]",B815&lt;=56,"[44-56]",B815&gt;=57,"[57 Above]")</f>
        <v>[44-56]</v>
      </c>
      <c r="D815" s="2" t="s">
        <v>2021</v>
      </c>
      <c r="E815" s="5" t="s">
        <v>1012</v>
      </c>
    </row>
    <row r="816" spans="1:5" x14ac:dyDescent="0.3">
      <c r="A816" s="4" t="s">
        <v>1835</v>
      </c>
      <c r="B816" s="2">
        <v>61</v>
      </c>
      <c r="C816" s="2" t="str" cm="1">
        <f t="array" ref="C816">_xlfn.IFS(B816&lt;=30,"[18-30]",B816&lt;=43,"[31-43]",B816&lt;=56,"[44-56]",B816&gt;=57,"[57 Above]")</f>
        <v>[57 Above]</v>
      </c>
      <c r="D816" s="2" t="s">
        <v>2022</v>
      </c>
      <c r="E816" s="5" t="s">
        <v>1011</v>
      </c>
    </row>
    <row r="817" spans="1:5" x14ac:dyDescent="0.3">
      <c r="A817" s="4" t="s">
        <v>1836</v>
      </c>
      <c r="B817" s="2">
        <v>42</v>
      </c>
      <c r="C817" s="2" t="str" cm="1">
        <f t="array" ref="C817">_xlfn.IFS(B817&lt;=30,"[18-30]",B817&lt;=43,"[31-43]",B817&lt;=56,"[44-56]",B817&gt;=57,"[57 Above]")</f>
        <v>[31-43]</v>
      </c>
      <c r="D817" s="2" t="s">
        <v>2022</v>
      </c>
      <c r="E817" s="5" t="s">
        <v>1012</v>
      </c>
    </row>
    <row r="818" spans="1:5" x14ac:dyDescent="0.3">
      <c r="A818" s="4" t="s">
        <v>1837</v>
      </c>
      <c r="B818" s="2">
        <v>43</v>
      </c>
      <c r="C818" s="2" t="str" cm="1">
        <f t="array" ref="C818">_xlfn.IFS(B818&lt;=30,"[18-30]",B818&lt;=43,"[31-43]",B818&lt;=56,"[44-56]",B818&gt;=57,"[57 Above]")</f>
        <v>[31-43]</v>
      </c>
      <c r="D818" s="2" t="s">
        <v>2022</v>
      </c>
      <c r="E818" s="5" t="s">
        <v>1010</v>
      </c>
    </row>
    <row r="819" spans="1:5" x14ac:dyDescent="0.3">
      <c r="A819" s="4" t="s">
        <v>1838</v>
      </c>
      <c r="B819" s="2">
        <v>63</v>
      </c>
      <c r="C819" s="2" t="str" cm="1">
        <f t="array" ref="C819">_xlfn.IFS(B819&lt;=30,"[18-30]",B819&lt;=43,"[31-43]",B819&lt;=56,"[44-56]",B819&gt;=57,"[57 Above]")</f>
        <v>[57 Above]</v>
      </c>
      <c r="D819" s="2" t="s">
        <v>2022</v>
      </c>
      <c r="E819" s="5" t="s">
        <v>1007</v>
      </c>
    </row>
    <row r="820" spans="1:5" x14ac:dyDescent="0.3">
      <c r="A820" s="4" t="s">
        <v>1839</v>
      </c>
      <c r="B820" s="2">
        <v>30</v>
      </c>
      <c r="C820" s="2" t="str" cm="1">
        <f t="array" ref="C820">_xlfn.IFS(B820&lt;=30,"[18-30]",B820&lt;=43,"[31-43]",B820&lt;=56,"[44-56]",B820&gt;=57,"[57 Above]")</f>
        <v>[18-30]</v>
      </c>
      <c r="D820" s="2" t="s">
        <v>2022</v>
      </c>
      <c r="E820" s="5" t="s">
        <v>1011</v>
      </c>
    </row>
    <row r="821" spans="1:5" x14ac:dyDescent="0.3">
      <c r="A821" s="4" t="s">
        <v>1840</v>
      </c>
      <c r="B821" s="2">
        <v>22</v>
      </c>
      <c r="C821" s="2" t="str" cm="1">
        <f t="array" ref="C821">_xlfn.IFS(B821&lt;=30,"[18-30]",B821&lt;=43,"[31-43]",B821&lt;=56,"[44-56]",B821&gt;=57,"[57 Above]")</f>
        <v>[18-30]</v>
      </c>
      <c r="D821" s="2" t="s">
        <v>2021</v>
      </c>
      <c r="E821" s="5" t="s">
        <v>1009</v>
      </c>
    </row>
    <row r="822" spans="1:5" x14ac:dyDescent="0.3">
      <c r="A822" s="4" t="s">
        <v>1841</v>
      </c>
      <c r="B822" s="2">
        <v>55</v>
      </c>
      <c r="C822" s="2" t="str" cm="1">
        <f t="array" ref="C822">_xlfn.IFS(B822&lt;=30,"[18-30]",B822&lt;=43,"[31-43]",B822&lt;=56,"[44-56]",B822&gt;=57,"[57 Above]")</f>
        <v>[44-56]</v>
      </c>
      <c r="D822" s="2" t="s">
        <v>2022</v>
      </c>
      <c r="E822" s="5" t="s">
        <v>1008</v>
      </c>
    </row>
    <row r="823" spans="1:5" x14ac:dyDescent="0.3">
      <c r="A823" s="4" t="s">
        <v>1842</v>
      </c>
      <c r="B823" s="2">
        <v>62</v>
      </c>
      <c r="C823" s="2" t="str" cm="1">
        <f t="array" ref="C823">_xlfn.IFS(B823&lt;=30,"[18-30]",B823&lt;=43,"[31-43]",B823&lt;=56,"[44-56]",B823&gt;=57,"[57 Above]")</f>
        <v>[57 Above]</v>
      </c>
      <c r="D823" s="2" t="s">
        <v>2022</v>
      </c>
      <c r="E823" s="5" t="s">
        <v>1012</v>
      </c>
    </row>
    <row r="824" spans="1:5" x14ac:dyDescent="0.3">
      <c r="A824" s="4" t="s">
        <v>1843</v>
      </c>
      <c r="B824" s="2">
        <v>58</v>
      </c>
      <c r="C824" s="2" t="str" cm="1">
        <f t="array" ref="C824">_xlfn.IFS(B824&lt;=30,"[18-30]",B824&lt;=43,"[31-43]",B824&lt;=56,"[44-56]",B824&gt;=57,"[57 Above]")</f>
        <v>[57 Above]</v>
      </c>
      <c r="D824" s="2" t="s">
        <v>2022</v>
      </c>
      <c r="E824" s="5" t="s">
        <v>1007</v>
      </c>
    </row>
    <row r="825" spans="1:5" x14ac:dyDescent="0.3">
      <c r="A825" s="4" t="s">
        <v>1844</v>
      </c>
      <c r="B825" s="2">
        <v>33</v>
      </c>
      <c r="C825" s="2" t="str" cm="1">
        <f t="array" ref="C825">_xlfn.IFS(B825&lt;=30,"[18-30]",B825&lt;=43,"[31-43]",B825&lt;=56,"[44-56]",B825&gt;=57,"[57 Above]")</f>
        <v>[31-43]</v>
      </c>
      <c r="D825" s="2" t="s">
        <v>2021</v>
      </c>
      <c r="E825" s="5" t="s">
        <v>1007</v>
      </c>
    </row>
    <row r="826" spans="1:5" x14ac:dyDescent="0.3">
      <c r="A826" s="4" t="s">
        <v>1845</v>
      </c>
      <c r="B826" s="2">
        <v>24</v>
      </c>
      <c r="C826" s="2" t="str" cm="1">
        <f t="array" ref="C826">_xlfn.IFS(B826&lt;=30,"[18-30]",B826&lt;=43,"[31-43]",B826&lt;=56,"[44-56]",B826&gt;=57,"[57 Above]")</f>
        <v>[18-30]</v>
      </c>
      <c r="D826" s="2" t="s">
        <v>2022</v>
      </c>
      <c r="E826" s="5" t="s">
        <v>1009</v>
      </c>
    </row>
    <row r="827" spans="1:5" x14ac:dyDescent="0.3">
      <c r="A827" s="4" t="s">
        <v>1846</v>
      </c>
      <c r="B827" s="2">
        <v>62</v>
      </c>
      <c r="C827" s="2" t="str" cm="1">
        <f t="array" ref="C827">_xlfn.IFS(B827&lt;=30,"[18-30]",B827&lt;=43,"[31-43]",B827&lt;=56,"[44-56]",B827&gt;=57,"[57 Above]")</f>
        <v>[57 Above]</v>
      </c>
      <c r="D827" s="2" t="s">
        <v>2022</v>
      </c>
      <c r="E827" s="5" t="s">
        <v>1008</v>
      </c>
    </row>
    <row r="828" spans="1:5" x14ac:dyDescent="0.3">
      <c r="A828" s="4" t="s">
        <v>1847</v>
      </c>
      <c r="B828" s="2">
        <v>37</v>
      </c>
      <c r="C828" s="2" t="str" cm="1">
        <f t="array" ref="C828">_xlfn.IFS(B828&lt;=30,"[18-30]",B828&lt;=43,"[31-43]",B828&lt;=56,"[44-56]",B828&gt;=57,"[57 Above]")</f>
        <v>[31-43]</v>
      </c>
      <c r="D828" s="2" t="s">
        <v>2022</v>
      </c>
      <c r="E828" s="5" t="s">
        <v>1010</v>
      </c>
    </row>
    <row r="829" spans="1:5" x14ac:dyDescent="0.3">
      <c r="A829" s="4" t="s">
        <v>1848</v>
      </c>
      <c r="B829" s="2">
        <v>61</v>
      </c>
      <c r="C829" s="2" t="str" cm="1">
        <f t="array" ref="C829">_xlfn.IFS(B829&lt;=30,"[18-30]",B829&lt;=43,"[31-43]",B829&lt;=56,"[44-56]",B829&gt;=57,"[57 Above]")</f>
        <v>[57 Above]</v>
      </c>
      <c r="D829" s="2" t="s">
        <v>2021</v>
      </c>
      <c r="E829" s="5" t="s">
        <v>1012</v>
      </c>
    </row>
    <row r="830" spans="1:5" x14ac:dyDescent="0.3">
      <c r="A830" s="4" t="s">
        <v>1849</v>
      </c>
      <c r="B830" s="2">
        <v>56</v>
      </c>
      <c r="C830" s="2" t="str" cm="1">
        <f t="array" ref="C830">_xlfn.IFS(B830&lt;=30,"[18-30]",B830&lt;=43,"[31-43]",B830&lt;=56,"[44-56]",B830&gt;=57,"[57 Above]")</f>
        <v>[44-56]</v>
      </c>
      <c r="D830" s="2" t="s">
        <v>2021</v>
      </c>
      <c r="E830" s="5" t="s">
        <v>1012</v>
      </c>
    </row>
    <row r="831" spans="1:5" x14ac:dyDescent="0.3">
      <c r="A831" s="4" t="s">
        <v>1850</v>
      </c>
      <c r="B831" s="2">
        <v>25</v>
      </c>
      <c r="C831" s="2" t="str" cm="1">
        <f t="array" ref="C831">_xlfn.IFS(B831&lt;=30,"[18-30]",B831&lt;=43,"[31-43]",B831&lt;=56,"[44-56]",B831&gt;=57,"[57 Above]")</f>
        <v>[18-30]</v>
      </c>
      <c r="D831" s="2" t="s">
        <v>2022</v>
      </c>
      <c r="E831" s="5" t="s">
        <v>1008</v>
      </c>
    </row>
    <row r="832" spans="1:5" x14ac:dyDescent="0.3">
      <c r="A832" s="4" t="s">
        <v>1851</v>
      </c>
      <c r="B832" s="2">
        <v>54</v>
      </c>
      <c r="C832" s="2" t="str" cm="1">
        <f t="array" ref="C832">_xlfn.IFS(B832&lt;=30,"[18-30]",B832&lt;=43,"[31-43]",B832&lt;=56,"[44-56]",B832&gt;=57,"[57 Above]")</f>
        <v>[44-56]</v>
      </c>
      <c r="D832" s="2" t="s">
        <v>2022</v>
      </c>
      <c r="E832" s="5" t="s">
        <v>1012</v>
      </c>
    </row>
    <row r="833" spans="1:5" x14ac:dyDescent="0.3">
      <c r="A833" s="4" t="s">
        <v>1852</v>
      </c>
      <c r="B833" s="2">
        <v>20</v>
      </c>
      <c r="C833" s="2" t="str" cm="1">
        <f t="array" ref="C833">_xlfn.IFS(B833&lt;=30,"[18-30]",B833&lt;=43,"[31-43]",B833&lt;=56,"[44-56]",B833&gt;=57,"[57 Above]")</f>
        <v>[18-30]</v>
      </c>
      <c r="D833" s="2" t="s">
        <v>2021</v>
      </c>
      <c r="E833" s="5" t="s">
        <v>1010</v>
      </c>
    </row>
    <row r="834" spans="1:5" x14ac:dyDescent="0.3">
      <c r="A834" s="4" t="s">
        <v>1853</v>
      </c>
      <c r="B834" s="2">
        <v>40</v>
      </c>
      <c r="C834" s="2" t="str" cm="1">
        <f t="array" ref="C834">_xlfn.IFS(B834&lt;=30,"[18-30]",B834&lt;=43,"[31-43]",B834&lt;=56,"[44-56]",B834&gt;=57,"[57 Above]")</f>
        <v>[31-43]</v>
      </c>
      <c r="D834" s="2" t="s">
        <v>2021</v>
      </c>
      <c r="E834" s="5" t="s">
        <v>1009</v>
      </c>
    </row>
    <row r="835" spans="1:5" x14ac:dyDescent="0.3">
      <c r="A835" s="4" t="s">
        <v>1854</v>
      </c>
      <c r="B835" s="2">
        <v>52</v>
      </c>
      <c r="C835" s="2" t="str" cm="1">
        <f t="array" ref="C835">_xlfn.IFS(B835&lt;=30,"[18-30]",B835&lt;=43,"[31-43]",B835&lt;=56,"[44-56]",B835&gt;=57,"[57 Above]")</f>
        <v>[44-56]</v>
      </c>
      <c r="D835" s="2" t="s">
        <v>2021</v>
      </c>
      <c r="E835" s="5" t="s">
        <v>1009</v>
      </c>
    </row>
    <row r="836" spans="1:5" x14ac:dyDescent="0.3">
      <c r="A836" s="4" t="s">
        <v>1855</v>
      </c>
      <c r="B836" s="2">
        <v>45</v>
      </c>
      <c r="C836" s="2" t="str" cm="1">
        <f t="array" ref="C836">_xlfn.IFS(B836&lt;=30,"[18-30]",B836&lt;=43,"[31-43]",B836&lt;=56,"[44-56]",B836&gt;=57,"[57 Above]")</f>
        <v>[44-56]</v>
      </c>
      <c r="D836" s="2" t="s">
        <v>2022</v>
      </c>
      <c r="E836" s="5" t="s">
        <v>1007</v>
      </c>
    </row>
    <row r="837" spans="1:5" x14ac:dyDescent="0.3">
      <c r="A837" s="4" t="s">
        <v>1856</v>
      </c>
      <c r="B837" s="2">
        <v>60</v>
      </c>
      <c r="C837" s="2" t="str" cm="1">
        <f t="array" ref="C837">_xlfn.IFS(B837&lt;=30,"[18-30]",B837&lt;=43,"[31-43]",B837&lt;=56,"[44-56]",B837&gt;=57,"[57 Above]")</f>
        <v>[57 Above]</v>
      </c>
      <c r="D837" s="2" t="s">
        <v>2021</v>
      </c>
      <c r="E837" s="5" t="s">
        <v>1007</v>
      </c>
    </row>
    <row r="838" spans="1:5" x14ac:dyDescent="0.3">
      <c r="A838" s="4" t="s">
        <v>1857</v>
      </c>
      <c r="B838" s="2">
        <v>41</v>
      </c>
      <c r="C838" s="2" t="str" cm="1">
        <f t="array" ref="C838">_xlfn.IFS(B838&lt;=30,"[18-30]",B838&lt;=43,"[31-43]",B838&lt;=56,"[44-56]",B838&gt;=57,"[57 Above]")</f>
        <v>[31-43]</v>
      </c>
      <c r="D838" s="2" t="s">
        <v>2021</v>
      </c>
      <c r="E838" s="5" t="s">
        <v>1007</v>
      </c>
    </row>
    <row r="839" spans="1:5" x14ac:dyDescent="0.3">
      <c r="A839" s="4" t="s">
        <v>1858</v>
      </c>
      <c r="B839" s="2">
        <v>22</v>
      </c>
      <c r="C839" s="2" t="str" cm="1">
        <f t="array" ref="C839">_xlfn.IFS(B839&lt;=30,"[18-30]",B839&lt;=43,"[31-43]",B839&lt;=56,"[44-56]",B839&gt;=57,"[57 Above]")</f>
        <v>[18-30]</v>
      </c>
      <c r="D839" s="2" t="s">
        <v>2021</v>
      </c>
      <c r="E839" s="5" t="s">
        <v>1009</v>
      </c>
    </row>
    <row r="840" spans="1:5" x14ac:dyDescent="0.3">
      <c r="A840" s="4" t="s">
        <v>1859</v>
      </c>
      <c r="B840" s="2">
        <v>50</v>
      </c>
      <c r="C840" s="2" t="str" cm="1">
        <f t="array" ref="C840">_xlfn.IFS(B840&lt;=30,"[18-30]",B840&lt;=43,"[31-43]",B840&lt;=56,"[44-56]",B840&gt;=57,"[57 Above]")</f>
        <v>[44-56]</v>
      </c>
      <c r="D840" s="2" t="s">
        <v>2021</v>
      </c>
      <c r="E840" s="5" t="s">
        <v>1010</v>
      </c>
    </row>
    <row r="841" spans="1:5" x14ac:dyDescent="0.3">
      <c r="A841" s="4" t="s">
        <v>1860</v>
      </c>
      <c r="B841" s="2">
        <v>59</v>
      </c>
      <c r="C841" s="2" t="str" cm="1">
        <f t="array" ref="C841">_xlfn.IFS(B841&lt;=30,"[18-30]",B841&lt;=43,"[31-43]",B841&lt;=56,"[44-56]",B841&gt;=57,"[57 Above]")</f>
        <v>[57 Above]</v>
      </c>
      <c r="D841" s="2" t="s">
        <v>2022</v>
      </c>
      <c r="E841" s="5" t="s">
        <v>1009</v>
      </c>
    </row>
    <row r="842" spans="1:5" x14ac:dyDescent="0.3">
      <c r="A842" s="4" t="s">
        <v>1861</v>
      </c>
      <c r="B842" s="2">
        <v>39</v>
      </c>
      <c r="C842" s="2" t="str" cm="1">
        <f t="array" ref="C842">_xlfn.IFS(B842&lt;=30,"[18-30]",B842&lt;=43,"[31-43]",B842&lt;=56,"[44-56]",B842&gt;=57,"[57 Above]")</f>
        <v>[31-43]</v>
      </c>
      <c r="D842" s="2" t="s">
        <v>2022</v>
      </c>
      <c r="E842" s="5" t="s">
        <v>1009</v>
      </c>
    </row>
    <row r="843" spans="1:5" x14ac:dyDescent="0.3">
      <c r="A843" s="4" t="s">
        <v>1862</v>
      </c>
      <c r="B843" s="2">
        <v>18</v>
      </c>
      <c r="C843" s="2" t="str" cm="1">
        <f t="array" ref="C843">_xlfn.IFS(B843&lt;=30,"[18-30]",B843&lt;=43,"[31-43]",B843&lt;=56,"[44-56]",B843&gt;=57,"[57 Above]")</f>
        <v>[18-30]</v>
      </c>
      <c r="D843" s="2" t="s">
        <v>2022</v>
      </c>
      <c r="E843" s="5" t="s">
        <v>1007</v>
      </c>
    </row>
    <row r="844" spans="1:5" x14ac:dyDescent="0.3">
      <c r="A844" s="4" t="s">
        <v>1863</v>
      </c>
      <c r="B844" s="2">
        <v>44</v>
      </c>
      <c r="C844" s="2" t="str" cm="1">
        <f t="array" ref="C844">_xlfn.IFS(B844&lt;=30,"[18-30]",B844&lt;=43,"[31-43]",B844&lt;=56,"[44-56]",B844&gt;=57,"[57 Above]")</f>
        <v>[44-56]</v>
      </c>
      <c r="D844" s="2" t="s">
        <v>2021</v>
      </c>
      <c r="E844" s="5" t="s">
        <v>1008</v>
      </c>
    </row>
    <row r="845" spans="1:5" x14ac:dyDescent="0.3">
      <c r="A845" s="4" t="s">
        <v>1864</v>
      </c>
      <c r="B845" s="2">
        <v>49</v>
      </c>
      <c r="C845" s="2" t="str" cm="1">
        <f t="array" ref="C845">_xlfn.IFS(B845&lt;=30,"[18-30]",B845&lt;=43,"[31-43]",B845&lt;=56,"[44-56]",B845&gt;=57,"[57 Above]")</f>
        <v>[44-56]</v>
      </c>
      <c r="D845" s="2" t="s">
        <v>2021</v>
      </c>
      <c r="E845" s="5" t="s">
        <v>1007</v>
      </c>
    </row>
    <row r="846" spans="1:5" x14ac:dyDescent="0.3">
      <c r="A846" s="4" t="s">
        <v>1865</v>
      </c>
      <c r="B846" s="2">
        <v>24</v>
      </c>
      <c r="C846" s="2" t="str" cm="1">
        <f t="array" ref="C846">_xlfn.IFS(B846&lt;=30,"[18-30]",B846&lt;=43,"[31-43]",B846&lt;=56,"[44-56]",B846&gt;=57,"[57 Above]")</f>
        <v>[18-30]</v>
      </c>
      <c r="D846" s="2" t="s">
        <v>2022</v>
      </c>
      <c r="E846" s="5" t="s">
        <v>1008</v>
      </c>
    </row>
    <row r="847" spans="1:5" x14ac:dyDescent="0.3">
      <c r="A847" s="4" t="s">
        <v>1866</v>
      </c>
      <c r="B847" s="2">
        <v>45</v>
      </c>
      <c r="C847" s="2" t="str" cm="1">
        <f t="array" ref="C847">_xlfn.IFS(B847&lt;=30,"[18-30]",B847&lt;=43,"[31-43]",B847&lt;=56,"[44-56]",B847&gt;=57,"[57 Above]")</f>
        <v>[44-56]</v>
      </c>
      <c r="D847" s="2" t="s">
        <v>2022</v>
      </c>
      <c r="E847" s="5" t="s">
        <v>1010</v>
      </c>
    </row>
    <row r="848" spans="1:5" x14ac:dyDescent="0.3">
      <c r="A848" s="4" t="s">
        <v>1867</v>
      </c>
      <c r="B848" s="2">
        <v>41</v>
      </c>
      <c r="C848" s="2" t="str" cm="1">
        <f t="array" ref="C848">_xlfn.IFS(B848&lt;=30,"[18-30]",B848&lt;=43,"[31-43]",B848&lt;=56,"[44-56]",B848&gt;=57,"[57 Above]")</f>
        <v>[31-43]</v>
      </c>
      <c r="D848" s="2" t="s">
        <v>2022</v>
      </c>
      <c r="E848" s="5" t="s">
        <v>1010</v>
      </c>
    </row>
    <row r="849" spans="1:5" x14ac:dyDescent="0.3">
      <c r="A849" s="4" t="s">
        <v>1868</v>
      </c>
      <c r="B849" s="2">
        <v>58</v>
      </c>
      <c r="C849" s="2" t="str" cm="1">
        <f t="array" ref="C849">_xlfn.IFS(B849&lt;=30,"[18-30]",B849&lt;=43,"[31-43]",B849&lt;=56,"[44-56]",B849&gt;=57,"[57 Above]")</f>
        <v>[57 Above]</v>
      </c>
      <c r="D849" s="2" t="s">
        <v>2022</v>
      </c>
      <c r="E849" s="5" t="s">
        <v>1011</v>
      </c>
    </row>
    <row r="850" spans="1:5" x14ac:dyDescent="0.3">
      <c r="A850" s="4" t="s">
        <v>1869</v>
      </c>
      <c r="B850" s="2">
        <v>47</v>
      </c>
      <c r="C850" s="2" t="str" cm="1">
        <f t="array" ref="C850">_xlfn.IFS(B850&lt;=30,"[18-30]",B850&lt;=43,"[31-43]",B850&lt;=56,"[44-56]",B850&gt;=57,"[57 Above]")</f>
        <v>[44-56]</v>
      </c>
      <c r="D850" s="2" t="s">
        <v>2021</v>
      </c>
      <c r="E850" s="5" t="s">
        <v>1011</v>
      </c>
    </row>
    <row r="851" spans="1:5" x14ac:dyDescent="0.3">
      <c r="A851" s="4" t="s">
        <v>1870</v>
      </c>
      <c r="B851" s="2">
        <v>63</v>
      </c>
      <c r="C851" s="2" t="str" cm="1">
        <f t="array" ref="C851">_xlfn.IFS(B851&lt;=30,"[18-30]",B851&lt;=43,"[31-43]",B851&lt;=56,"[44-56]",B851&gt;=57,"[57 Above]")</f>
        <v>[57 Above]</v>
      </c>
      <c r="D851" s="2" t="s">
        <v>2021</v>
      </c>
      <c r="E851" s="5" t="s">
        <v>1011</v>
      </c>
    </row>
    <row r="852" spans="1:5" x14ac:dyDescent="0.3">
      <c r="A852" s="4" t="s">
        <v>1871</v>
      </c>
      <c r="B852" s="2">
        <v>27</v>
      </c>
      <c r="C852" s="2" t="str" cm="1">
        <f t="array" ref="C852">_xlfn.IFS(B852&lt;=30,"[18-30]",B852&lt;=43,"[31-43]",B852&lt;=56,"[44-56]",B852&gt;=57,"[57 Above]")</f>
        <v>[18-30]</v>
      </c>
      <c r="D852" s="2" t="s">
        <v>2022</v>
      </c>
      <c r="E852" s="5" t="s">
        <v>1010</v>
      </c>
    </row>
    <row r="853" spans="1:5" x14ac:dyDescent="0.3">
      <c r="A853" s="4" t="s">
        <v>1872</v>
      </c>
      <c r="B853" s="2">
        <v>45</v>
      </c>
      <c r="C853" s="2" t="str" cm="1">
        <f t="array" ref="C853">_xlfn.IFS(B853&lt;=30,"[18-30]",B853&lt;=43,"[31-43]",B853&lt;=56,"[44-56]",B853&gt;=57,"[57 Above]")</f>
        <v>[44-56]</v>
      </c>
      <c r="D853" s="2" t="s">
        <v>2022</v>
      </c>
      <c r="E853" s="5" t="s">
        <v>1007</v>
      </c>
    </row>
    <row r="854" spans="1:5" x14ac:dyDescent="0.3">
      <c r="A854" s="4" t="s">
        <v>1873</v>
      </c>
      <c r="B854" s="2">
        <v>29</v>
      </c>
      <c r="C854" s="2" t="str" cm="1">
        <f t="array" ref="C854">_xlfn.IFS(B854&lt;=30,"[18-30]",B854&lt;=43,"[31-43]",B854&lt;=56,"[44-56]",B854&gt;=57,"[57 Above]")</f>
        <v>[18-30]</v>
      </c>
      <c r="D854" s="2" t="s">
        <v>2022</v>
      </c>
      <c r="E854" s="5" t="s">
        <v>1007</v>
      </c>
    </row>
    <row r="855" spans="1:5" x14ac:dyDescent="0.3">
      <c r="A855" s="4" t="s">
        <v>1874</v>
      </c>
      <c r="B855" s="2">
        <v>64</v>
      </c>
      <c r="C855" s="2" t="str" cm="1">
        <f t="array" ref="C855">_xlfn.IFS(B855&lt;=30,"[18-30]",B855&lt;=43,"[31-43]",B855&lt;=56,"[44-56]",B855&gt;=57,"[57 Above]")</f>
        <v>[57 Above]</v>
      </c>
      <c r="D855" s="2" t="s">
        <v>2022</v>
      </c>
      <c r="E855" s="5" t="s">
        <v>1007</v>
      </c>
    </row>
    <row r="856" spans="1:5" x14ac:dyDescent="0.3">
      <c r="A856" s="4" t="s">
        <v>1875</v>
      </c>
      <c r="B856" s="2">
        <v>51</v>
      </c>
      <c r="C856" s="2" t="str" cm="1">
        <f t="array" ref="C856">_xlfn.IFS(B856&lt;=30,"[18-30]",B856&lt;=43,"[31-43]",B856&lt;=56,"[44-56]",B856&gt;=57,"[57 Above]")</f>
        <v>[44-56]</v>
      </c>
      <c r="D856" s="2" t="s">
        <v>2021</v>
      </c>
      <c r="E856" s="5" t="s">
        <v>1009</v>
      </c>
    </row>
    <row r="857" spans="1:5" x14ac:dyDescent="0.3">
      <c r="A857" s="4" t="s">
        <v>1876</v>
      </c>
      <c r="B857" s="2">
        <v>59</v>
      </c>
      <c r="C857" s="2" t="str" cm="1">
        <f t="array" ref="C857">_xlfn.IFS(B857&lt;=30,"[18-30]",B857&lt;=43,"[31-43]",B857&lt;=56,"[44-56]",B857&gt;=57,"[57 Above]")</f>
        <v>[57 Above]</v>
      </c>
      <c r="D857" s="2" t="s">
        <v>2021</v>
      </c>
      <c r="E857" s="5" t="s">
        <v>1011</v>
      </c>
    </row>
    <row r="858" spans="1:5" x14ac:dyDescent="0.3">
      <c r="A858" s="4" t="s">
        <v>1877</v>
      </c>
      <c r="B858" s="2">
        <v>35</v>
      </c>
      <c r="C858" s="2" t="str" cm="1">
        <f t="array" ref="C858">_xlfn.IFS(B858&lt;=30,"[18-30]",B858&lt;=43,"[31-43]",B858&lt;=56,"[44-56]",B858&gt;=57,"[57 Above]")</f>
        <v>[31-43]</v>
      </c>
      <c r="D858" s="2" t="s">
        <v>2021</v>
      </c>
      <c r="E858" s="5" t="s">
        <v>1007</v>
      </c>
    </row>
    <row r="859" spans="1:5" x14ac:dyDescent="0.3">
      <c r="A859" s="4" t="s">
        <v>1878</v>
      </c>
      <c r="B859" s="2">
        <v>57</v>
      </c>
      <c r="C859" s="2" t="str" cm="1">
        <f t="array" ref="C859">_xlfn.IFS(B859&lt;=30,"[18-30]",B859&lt;=43,"[31-43]",B859&lt;=56,"[44-56]",B859&gt;=57,"[57 Above]")</f>
        <v>[57 Above]</v>
      </c>
      <c r="D859" s="2" t="s">
        <v>2021</v>
      </c>
      <c r="E859" s="5" t="s">
        <v>1011</v>
      </c>
    </row>
    <row r="860" spans="1:5" x14ac:dyDescent="0.3">
      <c r="A860" s="4" t="s">
        <v>1879</v>
      </c>
      <c r="B860" s="2">
        <v>52</v>
      </c>
      <c r="C860" s="2" t="str" cm="1">
        <f t="array" ref="C860">_xlfn.IFS(B860&lt;=30,"[18-30]",B860&lt;=43,"[31-43]",B860&lt;=56,"[44-56]",B860&gt;=57,"[57 Above]")</f>
        <v>[44-56]</v>
      </c>
      <c r="D860" s="2" t="s">
        <v>2022</v>
      </c>
      <c r="E860" s="5" t="s">
        <v>1011</v>
      </c>
    </row>
    <row r="861" spans="1:5" x14ac:dyDescent="0.3">
      <c r="A861" s="4" t="s">
        <v>1880</v>
      </c>
      <c r="B861" s="2">
        <v>48</v>
      </c>
      <c r="C861" s="2" t="str" cm="1">
        <f t="array" ref="C861">_xlfn.IFS(B861&lt;=30,"[18-30]",B861&lt;=43,"[31-43]",B861&lt;=56,"[44-56]",B861&gt;=57,"[57 Above]")</f>
        <v>[44-56]</v>
      </c>
      <c r="D861" s="2" t="s">
        <v>2022</v>
      </c>
      <c r="E861" s="5" t="s">
        <v>1009</v>
      </c>
    </row>
    <row r="862" spans="1:5" x14ac:dyDescent="0.3">
      <c r="A862" s="4" t="s">
        <v>1881</v>
      </c>
      <c r="B862" s="2">
        <v>47</v>
      </c>
      <c r="C862" s="2" t="str" cm="1">
        <f t="array" ref="C862">_xlfn.IFS(B862&lt;=30,"[18-30]",B862&lt;=43,"[31-43]",B862&lt;=56,"[44-56]",B862&gt;=57,"[57 Above]")</f>
        <v>[44-56]</v>
      </c>
      <c r="D862" s="2" t="s">
        <v>2021</v>
      </c>
      <c r="E862" s="5" t="s">
        <v>1010</v>
      </c>
    </row>
    <row r="863" spans="1:5" x14ac:dyDescent="0.3">
      <c r="A863" s="4" t="s">
        <v>1882</v>
      </c>
      <c r="B863" s="2">
        <v>45</v>
      </c>
      <c r="C863" s="2" t="str" cm="1">
        <f t="array" ref="C863">_xlfn.IFS(B863&lt;=30,"[18-30]",B863&lt;=43,"[31-43]",B863&lt;=56,"[44-56]",B863&gt;=57,"[57 Above]")</f>
        <v>[44-56]</v>
      </c>
      <c r="D863" s="2" t="s">
        <v>2022</v>
      </c>
      <c r="E863" s="5" t="s">
        <v>1007</v>
      </c>
    </row>
    <row r="864" spans="1:5" x14ac:dyDescent="0.3">
      <c r="A864" s="4" t="s">
        <v>1883</v>
      </c>
      <c r="B864" s="2">
        <v>64</v>
      </c>
      <c r="C864" s="2" t="str" cm="1">
        <f t="array" ref="C864">_xlfn.IFS(B864&lt;=30,"[18-30]",B864&lt;=43,"[31-43]",B864&lt;=56,"[44-56]",B864&gt;=57,"[57 Above]")</f>
        <v>[57 Above]</v>
      </c>
      <c r="D864" s="2" t="s">
        <v>2022</v>
      </c>
      <c r="E864" s="5" t="s">
        <v>1009</v>
      </c>
    </row>
    <row r="865" spans="1:5" x14ac:dyDescent="0.3">
      <c r="A865" s="4" t="s">
        <v>1884</v>
      </c>
      <c r="B865" s="2">
        <v>55</v>
      </c>
      <c r="C865" s="2" t="str" cm="1">
        <f t="array" ref="C865">_xlfn.IFS(B865&lt;=30,"[18-30]",B865&lt;=43,"[31-43]",B865&lt;=56,"[44-56]",B865&gt;=57,"[57 Above]")</f>
        <v>[44-56]</v>
      </c>
      <c r="D865" s="2" t="s">
        <v>2022</v>
      </c>
      <c r="E865" s="5" t="s">
        <v>1010</v>
      </c>
    </row>
    <row r="866" spans="1:5" x14ac:dyDescent="0.3">
      <c r="A866" s="4" t="s">
        <v>1885</v>
      </c>
      <c r="B866" s="2">
        <v>35</v>
      </c>
      <c r="C866" s="2" t="str" cm="1">
        <f t="array" ref="C866">_xlfn.IFS(B866&lt;=30,"[18-30]",B866&lt;=43,"[31-43]",B866&lt;=56,"[44-56]",B866&gt;=57,"[57 Above]")</f>
        <v>[31-43]</v>
      </c>
      <c r="D866" s="2" t="s">
        <v>2021</v>
      </c>
      <c r="E866" s="5" t="s">
        <v>1010</v>
      </c>
    </row>
    <row r="867" spans="1:5" x14ac:dyDescent="0.3">
      <c r="A867" s="4" t="s">
        <v>1886</v>
      </c>
      <c r="B867" s="2">
        <v>38</v>
      </c>
      <c r="C867" s="2" t="str" cm="1">
        <f t="array" ref="C867">_xlfn.IFS(B867&lt;=30,"[18-30]",B867&lt;=43,"[31-43]",B867&lt;=56,"[44-56]",B867&gt;=57,"[57 Above]")</f>
        <v>[31-43]</v>
      </c>
      <c r="D867" s="2" t="s">
        <v>2022</v>
      </c>
      <c r="E867" s="5" t="s">
        <v>1007</v>
      </c>
    </row>
    <row r="868" spans="1:5" x14ac:dyDescent="0.3">
      <c r="A868" s="4" t="s">
        <v>1887</v>
      </c>
      <c r="B868" s="2">
        <v>33</v>
      </c>
      <c r="C868" s="2" t="str" cm="1">
        <f t="array" ref="C868">_xlfn.IFS(B868&lt;=30,"[18-30]",B868&lt;=43,"[31-43]",B868&lt;=56,"[44-56]",B868&gt;=57,"[57 Above]")</f>
        <v>[31-43]</v>
      </c>
      <c r="D868" s="2" t="s">
        <v>2022</v>
      </c>
      <c r="E868" s="5" t="s">
        <v>1012</v>
      </c>
    </row>
    <row r="869" spans="1:5" x14ac:dyDescent="0.3">
      <c r="A869" s="4" t="s">
        <v>1888</v>
      </c>
      <c r="B869" s="2">
        <v>23</v>
      </c>
      <c r="C869" s="2" t="str" cm="1">
        <f t="array" ref="C869">_xlfn.IFS(B869&lt;=30,"[18-30]",B869&lt;=43,"[31-43]",B869&lt;=56,"[44-56]",B869&gt;=57,"[57 Above]")</f>
        <v>[18-30]</v>
      </c>
      <c r="D869" s="2" t="s">
        <v>2021</v>
      </c>
      <c r="E869" s="5" t="s">
        <v>1011</v>
      </c>
    </row>
    <row r="870" spans="1:5" x14ac:dyDescent="0.3">
      <c r="A870" s="4" t="s">
        <v>1889</v>
      </c>
      <c r="B870" s="2">
        <v>35</v>
      </c>
      <c r="C870" s="2" t="str" cm="1">
        <f t="array" ref="C870">_xlfn.IFS(B870&lt;=30,"[18-30]",B870&lt;=43,"[31-43]",B870&lt;=56,"[44-56]",B870&gt;=57,"[57 Above]")</f>
        <v>[31-43]</v>
      </c>
      <c r="D870" s="2" t="s">
        <v>2021</v>
      </c>
      <c r="E870" s="5" t="s">
        <v>1008</v>
      </c>
    </row>
    <row r="871" spans="1:5" x14ac:dyDescent="0.3">
      <c r="A871" s="4" t="s">
        <v>1890</v>
      </c>
      <c r="B871" s="2">
        <v>46</v>
      </c>
      <c r="C871" s="2" t="str" cm="1">
        <f t="array" ref="C871">_xlfn.IFS(B871&lt;=30,"[18-30]",B871&lt;=43,"[31-43]",B871&lt;=56,"[44-56]",B871&gt;=57,"[57 Above]")</f>
        <v>[44-56]</v>
      </c>
      <c r="D871" s="2" t="s">
        <v>2021</v>
      </c>
      <c r="E871" s="5" t="s">
        <v>1011</v>
      </c>
    </row>
    <row r="872" spans="1:5" x14ac:dyDescent="0.3">
      <c r="A872" s="4" t="s">
        <v>1891</v>
      </c>
      <c r="B872" s="2">
        <v>33</v>
      </c>
      <c r="C872" s="2" t="str" cm="1">
        <f t="array" ref="C872">_xlfn.IFS(B872&lt;=30,"[18-30]",B872&lt;=43,"[31-43]",B872&lt;=56,"[44-56]",B872&gt;=57,"[57 Above]")</f>
        <v>[31-43]</v>
      </c>
      <c r="D872" s="2" t="s">
        <v>2021</v>
      </c>
      <c r="E872" s="5" t="s">
        <v>1011</v>
      </c>
    </row>
    <row r="873" spans="1:5" x14ac:dyDescent="0.3">
      <c r="A873" s="4" t="s">
        <v>1892</v>
      </c>
      <c r="B873" s="2">
        <v>47</v>
      </c>
      <c r="C873" s="2" t="str" cm="1">
        <f t="array" ref="C873">_xlfn.IFS(B873&lt;=30,"[18-30]",B873&lt;=43,"[31-43]",B873&lt;=56,"[44-56]",B873&gt;=57,"[57 Above]")</f>
        <v>[44-56]</v>
      </c>
      <c r="D873" s="2" t="s">
        <v>2022</v>
      </c>
      <c r="E873" s="5" t="s">
        <v>1008</v>
      </c>
    </row>
    <row r="874" spans="1:5" x14ac:dyDescent="0.3">
      <c r="A874" s="4" t="s">
        <v>1893</v>
      </c>
      <c r="B874" s="2">
        <v>54</v>
      </c>
      <c r="C874" s="2" t="str" cm="1">
        <f t="array" ref="C874">_xlfn.IFS(B874&lt;=30,"[18-30]",B874&lt;=43,"[31-43]",B874&lt;=56,"[44-56]",B874&gt;=57,"[57 Above]")</f>
        <v>[44-56]</v>
      </c>
      <c r="D874" s="2" t="s">
        <v>2021</v>
      </c>
      <c r="E874" s="5" t="s">
        <v>1012</v>
      </c>
    </row>
    <row r="875" spans="1:5" x14ac:dyDescent="0.3">
      <c r="A875" s="4" t="s">
        <v>1894</v>
      </c>
      <c r="B875" s="2">
        <v>57</v>
      </c>
      <c r="C875" s="2" t="str" cm="1">
        <f t="array" ref="C875">_xlfn.IFS(B875&lt;=30,"[18-30]",B875&lt;=43,"[31-43]",B875&lt;=56,"[44-56]",B875&gt;=57,"[57 Above]")</f>
        <v>[57 Above]</v>
      </c>
      <c r="D875" s="2" t="s">
        <v>2022</v>
      </c>
      <c r="E875" s="5" t="s">
        <v>1010</v>
      </c>
    </row>
    <row r="876" spans="1:5" x14ac:dyDescent="0.3">
      <c r="A876" s="4" t="s">
        <v>1895</v>
      </c>
      <c r="B876" s="2">
        <v>60</v>
      </c>
      <c r="C876" s="2" t="str" cm="1">
        <f t="array" ref="C876">_xlfn.IFS(B876&lt;=30,"[18-30]",B876&lt;=43,"[31-43]",B876&lt;=56,"[44-56]",B876&gt;=57,"[57 Above]")</f>
        <v>[57 Above]</v>
      </c>
      <c r="D876" s="2" t="s">
        <v>2021</v>
      </c>
      <c r="E876" s="5" t="s">
        <v>1008</v>
      </c>
    </row>
    <row r="877" spans="1:5" x14ac:dyDescent="0.3">
      <c r="A877" s="4" t="s">
        <v>1896</v>
      </c>
      <c r="B877" s="2">
        <v>42</v>
      </c>
      <c r="C877" s="2" t="str" cm="1">
        <f t="array" ref="C877">_xlfn.IFS(B877&lt;=30,"[18-30]",B877&lt;=43,"[31-43]",B877&lt;=56,"[44-56]",B877&gt;=57,"[57 Above]")</f>
        <v>[31-43]</v>
      </c>
      <c r="D877" s="2" t="s">
        <v>2022</v>
      </c>
      <c r="E877" s="5" t="s">
        <v>1008</v>
      </c>
    </row>
    <row r="878" spans="1:5" x14ac:dyDescent="0.3">
      <c r="A878" s="4" t="s">
        <v>1897</v>
      </c>
      <c r="B878" s="2">
        <v>39</v>
      </c>
      <c r="C878" s="2" t="str" cm="1">
        <f t="array" ref="C878">_xlfn.IFS(B878&lt;=30,"[18-30]",B878&lt;=43,"[31-43]",B878&lt;=56,"[44-56]",B878&gt;=57,"[57 Above]")</f>
        <v>[31-43]</v>
      </c>
      <c r="D878" s="2" t="s">
        <v>2022</v>
      </c>
      <c r="E878" s="5" t="s">
        <v>1009</v>
      </c>
    </row>
    <row r="879" spans="1:5" x14ac:dyDescent="0.3">
      <c r="A879" s="4" t="s">
        <v>1898</v>
      </c>
      <c r="B879" s="2">
        <v>19</v>
      </c>
      <c r="C879" s="2" t="str" cm="1">
        <f t="array" ref="C879">_xlfn.IFS(B879&lt;=30,"[18-30]",B879&lt;=43,"[31-43]",B879&lt;=56,"[44-56]",B879&gt;=57,"[57 Above]")</f>
        <v>[18-30]</v>
      </c>
      <c r="D879" s="2" t="s">
        <v>2021</v>
      </c>
      <c r="E879" s="5" t="s">
        <v>1009</v>
      </c>
    </row>
    <row r="880" spans="1:5" x14ac:dyDescent="0.3">
      <c r="A880" s="4" t="s">
        <v>1899</v>
      </c>
      <c r="B880" s="2">
        <v>49</v>
      </c>
      <c r="C880" s="2" t="str" cm="1">
        <f t="array" ref="C880">_xlfn.IFS(B880&lt;=30,"[18-30]",B880&lt;=43,"[31-43]",B880&lt;=56,"[44-56]",B880&gt;=57,"[57 Above]")</f>
        <v>[44-56]</v>
      </c>
      <c r="D880" s="2" t="s">
        <v>2022</v>
      </c>
      <c r="E880" s="5" t="s">
        <v>1009</v>
      </c>
    </row>
    <row r="881" spans="1:5" x14ac:dyDescent="0.3">
      <c r="A881" s="4" t="s">
        <v>1900</v>
      </c>
      <c r="B881" s="2">
        <v>38</v>
      </c>
      <c r="C881" s="2" t="str" cm="1">
        <f t="array" ref="C881">_xlfn.IFS(B881&lt;=30,"[18-30]",B881&lt;=43,"[31-43]",B881&lt;=56,"[44-56]",B881&gt;=57,"[57 Above]")</f>
        <v>[31-43]</v>
      </c>
      <c r="D881" s="2" t="s">
        <v>2022</v>
      </c>
      <c r="E881" s="5" t="s">
        <v>1010</v>
      </c>
    </row>
    <row r="882" spans="1:5" x14ac:dyDescent="0.3">
      <c r="A882" s="4" t="s">
        <v>1901</v>
      </c>
      <c r="B882" s="2">
        <v>29</v>
      </c>
      <c r="C882" s="2" t="str" cm="1">
        <f t="array" ref="C882">_xlfn.IFS(B882&lt;=30,"[18-30]",B882&lt;=43,"[31-43]",B882&lt;=56,"[44-56]",B882&gt;=57,"[57 Above]")</f>
        <v>[18-30]</v>
      </c>
      <c r="D882" s="2" t="s">
        <v>2021</v>
      </c>
      <c r="E882" s="5" t="s">
        <v>1008</v>
      </c>
    </row>
    <row r="883" spans="1:5" x14ac:dyDescent="0.3">
      <c r="A883" s="4" t="s">
        <v>1902</v>
      </c>
      <c r="B883" s="2">
        <v>49</v>
      </c>
      <c r="C883" s="2" t="str" cm="1">
        <f t="array" ref="C883">_xlfn.IFS(B883&lt;=30,"[18-30]",B883&lt;=43,"[31-43]",B883&lt;=56,"[44-56]",B883&gt;=57,"[57 Above]")</f>
        <v>[44-56]</v>
      </c>
      <c r="D883" s="2" t="s">
        <v>2021</v>
      </c>
      <c r="E883" s="5" t="s">
        <v>1007</v>
      </c>
    </row>
    <row r="884" spans="1:5" x14ac:dyDescent="0.3">
      <c r="A884" s="4" t="s">
        <v>1903</v>
      </c>
      <c r="B884" s="2">
        <v>31</v>
      </c>
      <c r="C884" s="2" t="str" cm="1">
        <f t="array" ref="C884">_xlfn.IFS(B884&lt;=30,"[18-30]",B884&lt;=43,"[31-43]",B884&lt;=56,"[44-56]",B884&gt;=57,"[57 Above]")</f>
        <v>[31-43]</v>
      </c>
      <c r="D884" s="2" t="s">
        <v>2022</v>
      </c>
      <c r="E884" s="5" t="s">
        <v>1008</v>
      </c>
    </row>
    <row r="885" spans="1:5" x14ac:dyDescent="0.3">
      <c r="A885" s="4" t="s">
        <v>1904</v>
      </c>
      <c r="B885" s="2">
        <v>40</v>
      </c>
      <c r="C885" s="2" t="str" cm="1">
        <f t="array" ref="C885">_xlfn.IFS(B885&lt;=30,"[18-30]",B885&lt;=43,"[31-43]",B885&lt;=56,"[44-56]",B885&gt;=57,"[57 Above]")</f>
        <v>[31-43]</v>
      </c>
      <c r="D885" s="2" t="s">
        <v>2021</v>
      </c>
      <c r="E885" s="5" t="s">
        <v>1010</v>
      </c>
    </row>
    <row r="886" spans="1:5" x14ac:dyDescent="0.3">
      <c r="A886" s="4" t="s">
        <v>1905</v>
      </c>
      <c r="B886" s="2">
        <v>34</v>
      </c>
      <c r="C886" s="2" t="str" cm="1">
        <f t="array" ref="C886">_xlfn.IFS(B886&lt;=30,"[18-30]",B886&lt;=43,"[31-43]",B886&lt;=56,"[44-56]",B886&gt;=57,"[57 Above]")</f>
        <v>[31-43]</v>
      </c>
      <c r="D886" s="2" t="s">
        <v>2021</v>
      </c>
      <c r="E886" s="5" t="s">
        <v>1009</v>
      </c>
    </row>
    <row r="887" spans="1:5" x14ac:dyDescent="0.3">
      <c r="A887" s="4" t="s">
        <v>1906</v>
      </c>
      <c r="B887" s="2">
        <v>39</v>
      </c>
      <c r="C887" s="2" t="str" cm="1">
        <f t="array" ref="C887">_xlfn.IFS(B887&lt;=30,"[18-30]",B887&lt;=43,"[31-43]",B887&lt;=56,"[44-56]",B887&gt;=57,"[57 Above]")</f>
        <v>[31-43]</v>
      </c>
      <c r="D887" s="2" t="s">
        <v>2021</v>
      </c>
      <c r="E887" s="5" t="s">
        <v>1010</v>
      </c>
    </row>
    <row r="888" spans="1:5" x14ac:dyDescent="0.3">
      <c r="A888" s="4" t="s">
        <v>1907</v>
      </c>
      <c r="B888" s="2">
        <v>35</v>
      </c>
      <c r="C888" s="2" t="str" cm="1">
        <f t="array" ref="C888">_xlfn.IFS(B888&lt;=30,"[18-30]",B888&lt;=43,"[31-43]",B888&lt;=56,"[44-56]",B888&gt;=57,"[57 Above]")</f>
        <v>[31-43]</v>
      </c>
      <c r="D888" s="2" t="s">
        <v>2021</v>
      </c>
      <c r="E888" s="5" t="s">
        <v>1009</v>
      </c>
    </row>
    <row r="889" spans="1:5" x14ac:dyDescent="0.3">
      <c r="A889" s="4" t="s">
        <v>1908</v>
      </c>
      <c r="B889" s="2">
        <v>56</v>
      </c>
      <c r="C889" s="2" t="str" cm="1">
        <f t="array" ref="C889">_xlfn.IFS(B889&lt;=30,"[18-30]",B889&lt;=43,"[31-43]",B889&lt;=56,"[44-56]",B889&gt;=57,"[57 Above]")</f>
        <v>[44-56]</v>
      </c>
      <c r="D889" s="2" t="s">
        <v>2021</v>
      </c>
      <c r="E889" s="5" t="s">
        <v>1010</v>
      </c>
    </row>
    <row r="890" spans="1:5" x14ac:dyDescent="0.3">
      <c r="A890" s="4" t="s">
        <v>1909</v>
      </c>
      <c r="B890" s="2">
        <v>62</v>
      </c>
      <c r="C890" s="2" t="str" cm="1">
        <f t="array" ref="C890">_xlfn.IFS(B890&lt;=30,"[18-30]",B890&lt;=43,"[31-43]",B890&lt;=56,"[44-56]",B890&gt;=57,"[57 Above]")</f>
        <v>[57 Above]</v>
      </c>
      <c r="D890" s="2" t="s">
        <v>2022</v>
      </c>
      <c r="E890" s="5" t="s">
        <v>1007</v>
      </c>
    </row>
    <row r="891" spans="1:5" x14ac:dyDescent="0.3">
      <c r="A891" s="4" t="s">
        <v>1910</v>
      </c>
      <c r="B891" s="2">
        <v>35</v>
      </c>
      <c r="C891" s="2" t="str" cm="1">
        <f t="array" ref="C891">_xlfn.IFS(B891&lt;=30,"[18-30]",B891&lt;=43,"[31-43]",B891&lt;=56,"[44-56]",B891&gt;=57,"[57 Above]")</f>
        <v>[31-43]</v>
      </c>
      <c r="D891" s="2" t="s">
        <v>2021</v>
      </c>
      <c r="E891" s="5" t="s">
        <v>1009</v>
      </c>
    </row>
    <row r="892" spans="1:5" x14ac:dyDescent="0.3">
      <c r="A892" s="4" t="s">
        <v>1911</v>
      </c>
      <c r="B892" s="2">
        <v>53</v>
      </c>
      <c r="C892" s="2" t="str" cm="1">
        <f t="array" ref="C892">_xlfn.IFS(B892&lt;=30,"[18-30]",B892&lt;=43,"[31-43]",B892&lt;=56,"[44-56]",B892&gt;=57,"[57 Above]")</f>
        <v>[44-56]</v>
      </c>
      <c r="D892" s="2" t="s">
        <v>2022</v>
      </c>
      <c r="E892" s="5" t="s">
        <v>1009</v>
      </c>
    </row>
    <row r="893" spans="1:5" x14ac:dyDescent="0.3">
      <c r="A893" s="4" t="s">
        <v>1912</v>
      </c>
      <c r="B893" s="2">
        <v>18</v>
      </c>
      <c r="C893" s="2" t="str" cm="1">
        <f t="array" ref="C893">_xlfn.IFS(B893&lt;=30,"[18-30]",B893&lt;=43,"[31-43]",B893&lt;=56,"[44-56]",B893&gt;=57,"[57 Above]")</f>
        <v>[18-30]</v>
      </c>
      <c r="D893" s="2" t="s">
        <v>2022</v>
      </c>
      <c r="E893" s="5" t="s">
        <v>1008</v>
      </c>
    </row>
    <row r="894" spans="1:5" x14ac:dyDescent="0.3">
      <c r="A894" s="4" t="s">
        <v>1913</v>
      </c>
      <c r="B894" s="2">
        <v>51</v>
      </c>
      <c r="C894" s="2" t="str" cm="1">
        <f t="array" ref="C894">_xlfn.IFS(B894&lt;=30,"[18-30]",B894&lt;=43,"[31-43]",B894&lt;=56,"[44-56]",B894&gt;=57,"[57 Above]")</f>
        <v>[44-56]</v>
      </c>
      <c r="D894" s="2" t="s">
        <v>2022</v>
      </c>
      <c r="E894" s="5" t="s">
        <v>1012</v>
      </c>
    </row>
    <row r="895" spans="1:5" x14ac:dyDescent="0.3">
      <c r="A895" s="4" t="s">
        <v>1914</v>
      </c>
      <c r="B895" s="2">
        <v>30</v>
      </c>
      <c r="C895" s="2" t="str" cm="1">
        <f t="array" ref="C895">_xlfn.IFS(B895&lt;=30,"[18-30]",B895&lt;=43,"[31-43]",B895&lt;=56,"[44-56]",B895&gt;=57,"[57 Above]")</f>
        <v>[18-30]</v>
      </c>
      <c r="D895" s="2" t="s">
        <v>2021</v>
      </c>
      <c r="E895" s="5" t="s">
        <v>1012</v>
      </c>
    </row>
    <row r="896" spans="1:5" x14ac:dyDescent="0.3">
      <c r="A896" s="4" t="s">
        <v>1915</v>
      </c>
      <c r="B896" s="2">
        <v>23</v>
      </c>
      <c r="C896" s="2" t="str" cm="1">
        <f t="array" ref="C896">_xlfn.IFS(B896&lt;=30,"[18-30]",B896&lt;=43,"[31-43]",B896&lt;=56,"[44-56]",B896&gt;=57,"[57 Above]")</f>
        <v>[18-30]</v>
      </c>
      <c r="D896" s="2" t="s">
        <v>2021</v>
      </c>
      <c r="E896" s="5" t="s">
        <v>1010</v>
      </c>
    </row>
    <row r="897" spans="1:5" x14ac:dyDescent="0.3">
      <c r="A897" s="4" t="s">
        <v>1916</v>
      </c>
      <c r="B897" s="2">
        <v>33</v>
      </c>
      <c r="C897" s="2" t="str" cm="1">
        <f t="array" ref="C897">_xlfn.IFS(B897&lt;=30,"[18-30]",B897&lt;=43,"[31-43]",B897&lt;=56,"[44-56]",B897&gt;=57,"[57 Above]")</f>
        <v>[31-43]</v>
      </c>
      <c r="D897" s="2" t="s">
        <v>2021</v>
      </c>
      <c r="E897" s="5" t="s">
        <v>1011</v>
      </c>
    </row>
    <row r="898" spans="1:5" x14ac:dyDescent="0.3">
      <c r="A898" s="4" t="s">
        <v>1917</v>
      </c>
      <c r="B898" s="2">
        <v>64</v>
      </c>
      <c r="C898" s="2" t="str" cm="1">
        <f t="array" ref="C898">_xlfn.IFS(B898&lt;=30,"[18-30]",B898&lt;=43,"[31-43]",B898&lt;=56,"[44-56]",B898&gt;=57,"[57 Above]")</f>
        <v>[57 Above]</v>
      </c>
      <c r="D898" s="2" t="s">
        <v>2022</v>
      </c>
      <c r="E898" s="5" t="s">
        <v>1011</v>
      </c>
    </row>
    <row r="899" spans="1:5" x14ac:dyDescent="0.3">
      <c r="A899" s="4" t="s">
        <v>1918</v>
      </c>
      <c r="B899" s="2">
        <v>44</v>
      </c>
      <c r="C899" s="2" t="str" cm="1">
        <f t="array" ref="C899">_xlfn.IFS(B899&lt;=30,"[18-30]",B899&lt;=43,"[31-43]",B899&lt;=56,"[44-56]",B899&gt;=57,"[57 Above]")</f>
        <v>[44-56]</v>
      </c>
      <c r="D899" s="2" t="s">
        <v>2022</v>
      </c>
      <c r="E899" s="5" t="s">
        <v>1008</v>
      </c>
    </row>
    <row r="900" spans="1:5" x14ac:dyDescent="0.3">
      <c r="A900" s="4" t="s">
        <v>1919</v>
      </c>
      <c r="B900" s="2">
        <v>49</v>
      </c>
      <c r="C900" s="2" t="str" cm="1">
        <f t="array" ref="C900">_xlfn.IFS(B900&lt;=30,"[18-30]",B900&lt;=43,"[31-43]",B900&lt;=56,"[44-56]",B900&gt;=57,"[57 Above]")</f>
        <v>[44-56]</v>
      </c>
      <c r="D900" s="2" t="s">
        <v>2022</v>
      </c>
      <c r="E900" s="5" t="s">
        <v>1010</v>
      </c>
    </row>
    <row r="901" spans="1:5" x14ac:dyDescent="0.3">
      <c r="A901" s="4" t="s">
        <v>1920</v>
      </c>
      <c r="B901" s="2">
        <v>53</v>
      </c>
      <c r="C901" s="2" t="str" cm="1">
        <f t="array" ref="C901">_xlfn.IFS(B901&lt;=30,"[18-30]",B901&lt;=43,"[31-43]",B901&lt;=56,"[44-56]",B901&gt;=57,"[57 Above]")</f>
        <v>[44-56]</v>
      </c>
      <c r="D901" s="2" t="s">
        <v>2022</v>
      </c>
      <c r="E901" s="5" t="s">
        <v>1007</v>
      </c>
    </row>
    <row r="902" spans="1:5" x14ac:dyDescent="0.3">
      <c r="A902" s="4" t="s">
        <v>1921</v>
      </c>
      <c r="B902" s="2">
        <v>33</v>
      </c>
      <c r="C902" s="2" t="str" cm="1">
        <f t="array" ref="C902">_xlfn.IFS(B902&lt;=30,"[18-30]",B902&lt;=43,"[31-43]",B902&lt;=56,"[44-56]",B902&gt;=57,"[57 Above]")</f>
        <v>[31-43]</v>
      </c>
      <c r="D902" s="2" t="s">
        <v>2022</v>
      </c>
      <c r="E902" s="5" t="s">
        <v>1008</v>
      </c>
    </row>
    <row r="903" spans="1:5" x14ac:dyDescent="0.3">
      <c r="A903" s="4" t="s">
        <v>1922</v>
      </c>
      <c r="B903" s="2">
        <v>62</v>
      </c>
      <c r="C903" s="2" t="str" cm="1">
        <f t="array" ref="C903">_xlfn.IFS(B903&lt;=30,"[18-30]",B903&lt;=43,"[31-43]",B903&lt;=56,"[44-56]",B903&gt;=57,"[57 Above]")</f>
        <v>[57 Above]</v>
      </c>
      <c r="D903" s="2" t="s">
        <v>2021</v>
      </c>
      <c r="E903" s="5" t="s">
        <v>1009</v>
      </c>
    </row>
    <row r="904" spans="1:5" x14ac:dyDescent="0.3">
      <c r="A904" s="4" t="s">
        <v>1923</v>
      </c>
      <c r="B904" s="2">
        <v>48</v>
      </c>
      <c r="C904" s="2" t="str" cm="1">
        <f t="array" ref="C904">_xlfn.IFS(B904&lt;=30,"[18-30]",B904&lt;=43,"[31-43]",B904&lt;=56,"[44-56]",B904&gt;=57,"[57 Above]")</f>
        <v>[44-56]</v>
      </c>
      <c r="D904" s="2" t="s">
        <v>2021</v>
      </c>
      <c r="E904" s="5" t="s">
        <v>1007</v>
      </c>
    </row>
    <row r="905" spans="1:5" x14ac:dyDescent="0.3">
      <c r="A905" s="4" t="s">
        <v>1924</v>
      </c>
      <c r="B905" s="2">
        <v>59</v>
      </c>
      <c r="C905" s="2" t="str" cm="1">
        <f t="array" ref="C905">_xlfn.IFS(B905&lt;=30,"[18-30]",B905&lt;=43,"[31-43]",B905&lt;=56,"[44-56]",B905&gt;=57,"[57 Above]")</f>
        <v>[57 Above]</v>
      </c>
      <c r="D905" s="2" t="s">
        <v>2022</v>
      </c>
      <c r="E905" s="5" t="s">
        <v>1010</v>
      </c>
    </row>
    <row r="906" spans="1:5" x14ac:dyDescent="0.3">
      <c r="A906" s="4" t="s">
        <v>1925</v>
      </c>
      <c r="B906" s="2">
        <v>63</v>
      </c>
      <c r="C906" s="2" t="str" cm="1">
        <f t="array" ref="C906">_xlfn.IFS(B906&lt;=30,"[18-30]",B906&lt;=43,"[31-43]",B906&lt;=56,"[44-56]",B906&gt;=57,"[57 Above]")</f>
        <v>[57 Above]</v>
      </c>
      <c r="D906" s="2" t="s">
        <v>2021</v>
      </c>
      <c r="E906" s="5" t="s">
        <v>1009</v>
      </c>
    </row>
    <row r="907" spans="1:5" x14ac:dyDescent="0.3">
      <c r="A907" s="4" t="s">
        <v>1926</v>
      </c>
      <c r="B907" s="2">
        <v>49</v>
      </c>
      <c r="C907" s="2" t="str" cm="1">
        <f t="array" ref="C907">_xlfn.IFS(B907&lt;=30,"[18-30]",B907&lt;=43,"[31-43]",B907&lt;=56,"[44-56]",B907&gt;=57,"[57 Above]")</f>
        <v>[44-56]</v>
      </c>
      <c r="D907" s="2" t="s">
        <v>2022</v>
      </c>
      <c r="E907" s="5" t="s">
        <v>1011</v>
      </c>
    </row>
    <row r="908" spans="1:5" x14ac:dyDescent="0.3">
      <c r="A908" s="4" t="s">
        <v>1927</v>
      </c>
      <c r="B908" s="2">
        <v>46</v>
      </c>
      <c r="C908" s="2" t="str" cm="1">
        <f t="array" ref="C908">_xlfn.IFS(B908&lt;=30,"[18-30]",B908&lt;=43,"[31-43]",B908&lt;=56,"[44-56]",B908&gt;=57,"[57 Above]")</f>
        <v>[44-56]</v>
      </c>
      <c r="D908" s="2" t="s">
        <v>2022</v>
      </c>
      <c r="E908" s="5" t="s">
        <v>1010</v>
      </c>
    </row>
    <row r="909" spans="1:5" x14ac:dyDescent="0.3">
      <c r="A909" s="4" t="s">
        <v>1928</v>
      </c>
      <c r="B909" s="2">
        <v>19</v>
      </c>
      <c r="C909" s="2" t="str" cm="1">
        <f t="array" ref="C909">_xlfn.IFS(B909&lt;=30,"[18-30]",B909&lt;=43,"[31-43]",B909&lt;=56,"[44-56]",B909&gt;=57,"[57 Above]")</f>
        <v>[18-30]</v>
      </c>
      <c r="D909" s="2" t="s">
        <v>2022</v>
      </c>
      <c r="E909" s="5" t="s">
        <v>1009</v>
      </c>
    </row>
    <row r="910" spans="1:5" x14ac:dyDescent="0.3">
      <c r="A910" s="4" t="s">
        <v>1929</v>
      </c>
      <c r="B910" s="2">
        <v>23</v>
      </c>
      <c r="C910" s="2" t="str" cm="1">
        <f t="array" ref="C910">_xlfn.IFS(B910&lt;=30,"[18-30]",B910&lt;=43,"[31-43]",B910&lt;=56,"[44-56]",B910&gt;=57,"[57 Above]")</f>
        <v>[18-30]</v>
      </c>
      <c r="D910" s="2" t="s">
        <v>2021</v>
      </c>
      <c r="E910" s="5" t="s">
        <v>1010</v>
      </c>
    </row>
    <row r="911" spans="1:5" x14ac:dyDescent="0.3">
      <c r="A911" s="4" t="s">
        <v>1930</v>
      </c>
      <c r="B911" s="2">
        <v>36</v>
      </c>
      <c r="C911" s="2" t="str" cm="1">
        <f t="array" ref="C911">_xlfn.IFS(B911&lt;=30,"[18-30]",B911&lt;=43,"[31-43]",B911&lt;=56,"[44-56]",B911&gt;=57,"[57 Above]")</f>
        <v>[31-43]</v>
      </c>
      <c r="D911" s="2" t="s">
        <v>2021</v>
      </c>
      <c r="E911" s="5" t="s">
        <v>1009</v>
      </c>
    </row>
    <row r="912" spans="1:5" x14ac:dyDescent="0.3">
      <c r="A912" s="4" t="s">
        <v>1931</v>
      </c>
      <c r="B912" s="2">
        <v>32</v>
      </c>
      <c r="C912" s="2" t="str" cm="1">
        <f t="array" ref="C912">_xlfn.IFS(B912&lt;=30,"[18-30]",B912&lt;=43,"[31-43]",B912&lt;=56,"[44-56]",B912&gt;=57,"[57 Above]")</f>
        <v>[31-43]</v>
      </c>
      <c r="D912" s="2" t="s">
        <v>2021</v>
      </c>
      <c r="E912" s="5" t="s">
        <v>1010</v>
      </c>
    </row>
    <row r="913" spans="1:5" x14ac:dyDescent="0.3">
      <c r="A913" s="4" t="s">
        <v>1932</v>
      </c>
      <c r="B913" s="2">
        <v>43</v>
      </c>
      <c r="C913" s="2" t="str" cm="1">
        <f t="array" ref="C913">_xlfn.IFS(B913&lt;=30,"[18-30]",B913&lt;=43,"[31-43]",B913&lt;=56,"[44-56]",B913&gt;=57,"[57 Above]")</f>
        <v>[31-43]</v>
      </c>
      <c r="D913" s="2" t="s">
        <v>2022</v>
      </c>
      <c r="E913" s="5" t="s">
        <v>1012</v>
      </c>
    </row>
    <row r="914" spans="1:5" x14ac:dyDescent="0.3">
      <c r="A914" s="4" t="s">
        <v>1933</v>
      </c>
      <c r="B914" s="2">
        <v>62</v>
      </c>
      <c r="C914" s="2" t="str" cm="1">
        <f t="array" ref="C914">_xlfn.IFS(B914&lt;=30,"[18-30]",B914&lt;=43,"[31-43]",B914&lt;=56,"[44-56]",B914&gt;=57,"[57 Above]")</f>
        <v>[57 Above]</v>
      </c>
      <c r="D914" s="2" t="s">
        <v>2021</v>
      </c>
      <c r="E914" s="5" t="s">
        <v>1011</v>
      </c>
    </row>
    <row r="915" spans="1:5" x14ac:dyDescent="0.3">
      <c r="A915" s="4" t="s">
        <v>1934</v>
      </c>
      <c r="B915" s="2">
        <v>33</v>
      </c>
      <c r="C915" s="2" t="str" cm="1">
        <f t="array" ref="C915">_xlfn.IFS(B915&lt;=30,"[18-30]",B915&lt;=43,"[31-43]",B915&lt;=56,"[44-56]",B915&gt;=57,"[57 Above]")</f>
        <v>[31-43]</v>
      </c>
      <c r="D915" s="2" t="s">
        <v>2021</v>
      </c>
      <c r="E915" s="5" t="s">
        <v>1008</v>
      </c>
    </row>
    <row r="916" spans="1:5" x14ac:dyDescent="0.3">
      <c r="A916" s="4" t="s">
        <v>1935</v>
      </c>
      <c r="B916" s="2">
        <v>37</v>
      </c>
      <c r="C916" s="2" t="str" cm="1">
        <f t="array" ref="C916">_xlfn.IFS(B916&lt;=30,"[18-30]",B916&lt;=43,"[31-43]",B916&lt;=56,"[44-56]",B916&gt;=57,"[57 Above]")</f>
        <v>[31-43]</v>
      </c>
      <c r="D916" s="2" t="s">
        <v>2021</v>
      </c>
      <c r="E916" s="5" t="s">
        <v>1009</v>
      </c>
    </row>
    <row r="917" spans="1:5" x14ac:dyDescent="0.3">
      <c r="A917" s="4" t="s">
        <v>1936</v>
      </c>
      <c r="B917" s="2">
        <v>60</v>
      </c>
      <c r="C917" s="2" t="str" cm="1">
        <f t="array" ref="C917">_xlfn.IFS(B917&lt;=30,"[18-30]",B917&lt;=43,"[31-43]",B917&lt;=56,"[44-56]",B917&gt;=57,"[57 Above]")</f>
        <v>[57 Above]</v>
      </c>
      <c r="D917" s="2" t="s">
        <v>2022</v>
      </c>
      <c r="E917" s="5" t="s">
        <v>1009</v>
      </c>
    </row>
    <row r="918" spans="1:5" x14ac:dyDescent="0.3">
      <c r="A918" s="4" t="s">
        <v>1937</v>
      </c>
      <c r="B918" s="2">
        <v>55</v>
      </c>
      <c r="C918" s="2" t="str" cm="1">
        <f t="array" ref="C918">_xlfn.IFS(B918&lt;=30,"[18-30]",B918&lt;=43,"[31-43]",B918&lt;=56,"[44-56]",B918&gt;=57,"[57 Above]")</f>
        <v>[44-56]</v>
      </c>
      <c r="D918" s="2" t="s">
        <v>2021</v>
      </c>
      <c r="E918" s="5" t="s">
        <v>1011</v>
      </c>
    </row>
    <row r="919" spans="1:5" x14ac:dyDescent="0.3">
      <c r="A919" s="4" t="s">
        <v>1938</v>
      </c>
      <c r="B919" s="2">
        <v>41</v>
      </c>
      <c r="C919" s="2" t="str" cm="1">
        <f t="array" ref="C919">_xlfn.IFS(B919&lt;=30,"[18-30]",B919&lt;=43,"[31-43]",B919&lt;=56,"[44-56]",B919&gt;=57,"[57 Above]")</f>
        <v>[31-43]</v>
      </c>
      <c r="D919" s="2" t="s">
        <v>2021</v>
      </c>
      <c r="E919" s="5" t="s">
        <v>1012</v>
      </c>
    </row>
    <row r="920" spans="1:5" x14ac:dyDescent="0.3">
      <c r="A920" s="4" t="s">
        <v>1939</v>
      </c>
      <c r="B920" s="2">
        <v>48</v>
      </c>
      <c r="C920" s="2" t="str" cm="1">
        <f t="array" ref="C920">_xlfn.IFS(B920&lt;=30,"[18-30]",B920&lt;=43,"[31-43]",B920&lt;=56,"[44-56]",B920&gt;=57,"[57 Above]")</f>
        <v>[44-56]</v>
      </c>
      <c r="D920" s="2" t="s">
        <v>2022</v>
      </c>
      <c r="E920" s="5" t="s">
        <v>1008</v>
      </c>
    </row>
    <row r="921" spans="1:5" x14ac:dyDescent="0.3">
      <c r="A921" s="4" t="s">
        <v>1940</v>
      </c>
      <c r="B921" s="2">
        <v>53</v>
      </c>
      <c r="C921" s="2" t="str" cm="1">
        <f t="array" ref="C921">_xlfn.IFS(B921&lt;=30,"[18-30]",B921&lt;=43,"[31-43]",B921&lt;=56,"[44-56]",B921&gt;=57,"[57 Above]")</f>
        <v>[44-56]</v>
      </c>
      <c r="D921" s="2" t="s">
        <v>2021</v>
      </c>
      <c r="E921" s="5" t="s">
        <v>1010</v>
      </c>
    </row>
    <row r="922" spans="1:5" x14ac:dyDescent="0.3">
      <c r="A922" s="4" t="s">
        <v>1941</v>
      </c>
      <c r="B922" s="2">
        <v>51</v>
      </c>
      <c r="C922" s="2" t="str" cm="1">
        <f t="array" ref="C922">_xlfn.IFS(B922&lt;=30,"[18-30]",B922&lt;=43,"[31-43]",B922&lt;=56,"[44-56]",B922&gt;=57,"[57 Above]")</f>
        <v>[44-56]</v>
      </c>
      <c r="D922" s="2" t="s">
        <v>2022</v>
      </c>
      <c r="E922" s="5" t="s">
        <v>1009</v>
      </c>
    </row>
    <row r="923" spans="1:5" x14ac:dyDescent="0.3">
      <c r="A923" s="4" t="s">
        <v>1942</v>
      </c>
      <c r="B923" s="2">
        <v>40</v>
      </c>
      <c r="C923" s="2" t="str" cm="1">
        <f t="array" ref="C923">_xlfn.IFS(B923&lt;=30,"[18-30]",B923&lt;=43,"[31-43]",B923&lt;=56,"[44-56]",B923&gt;=57,"[57 Above]")</f>
        <v>[31-43]</v>
      </c>
      <c r="D923" s="2" t="s">
        <v>2022</v>
      </c>
      <c r="E923" s="5" t="s">
        <v>1008</v>
      </c>
    </row>
    <row r="924" spans="1:5" x14ac:dyDescent="0.3">
      <c r="A924" s="4" t="s">
        <v>1943</v>
      </c>
      <c r="B924" s="2">
        <v>45</v>
      </c>
      <c r="C924" s="2" t="str" cm="1">
        <f t="array" ref="C924">_xlfn.IFS(B924&lt;=30,"[18-30]",B924&lt;=43,"[31-43]",B924&lt;=56,"[44-56]",B924&gt;=57,"[57 Above]")</f>
        <v>[44-56]</v>
      </c>
      <c r="D924" s="2" t="s">
        <v>2021</v>
      </c>
      <c r="E924" s="5" t="s">
        <v>1010</v>
      </c>
    </row>
    <row r="925" spans="1:5" x14ac:dyDescent="0.3">
      <c r="A925" s="4" t="s">
        <v>1944</v>
      </c>
      <c r="B925" s="2">
        <v>65</v>
      </c>
      <c r="C925" s="2" t="str" cm="1">
        <f t="array" ref="C925">_xlfn.IFS(B925&lt;=30,"[18-30]",B925&lt;=43,"[31-43]",B925&lt;=56,"[44-56]",B925&gt;=57,"[57 Above]")</f>
        <v>[57 Above]</v>
      </c>
      <c r="D925" s="2" t="s">
        <v>2022</v>
      </c>
      <c r="E925" s="5" t="s">
        <v>1009</v>
      </c>
    </row>
    <row r="926" spans="1:5" x14ac:dyDescent="0.3">
      <c r="A926" s="4" t="s">
        <v>1945</v>
      </c>
      <c r="B926" s="2">
        <v>53</v>
      </c>
      <c r="C926" s="2" t="str" cm="1">
        <f t="array" ref="C926">_xlfn.IFS(B926&lt;=30,"[18-30]",B926&lt;=43,"[31-43]",B926&lt;=56,"[44-56]",B926&gt;=57,"[57 Above]")</f>
        <v>[44-56]</v>
      </c>
      <c r="D926" s="2" t="s">
        <v>2021</v>
      </c>
      <c r="E926" s="5" t="s">
        <v>1009</v>
      </c>
    </row>
    <row r="927" spans="1:5" x14ac:dyDescent="0.3">
      <c r="A927" s="4" t="s">
        <v>1946</v>
      </c>
      <c r="B927" s="2">
        <v>39</v>
      </c>
      <c r="C927" s="2" t="str" cm="1">
        <f t="array" ref="C927">_xlfn.IFS(B927&lt;=30,"[18-30]",B927&lt;=43,"[31-43]",B927&lt;=56,"[44-56]",B927&gt;=57,"[57 Above]")</f>
        <v>[31-43]</v>
      </c>
      <c r="D927" s="2" t="s">
        <v>2022</v>
      </c>
      <c r="E927" s="5" t="s">
        <v>1012</v>
      </c>
    </row>
    <row r="928" spans="1:5" x14ac:dyDescent="0.3">
      <c r="A928" s="4" t="s">
        <v>1947</v>
      </c>
      <c r="B928" s="2">
        <v>40</v>
      </c>
      <c r="C928" s="2" t="str" cm="1">
        <f t="array" ref="C928">_xlfn.IFS(B928&lt;=30,"[18-30]",B928&lt;=43,"[31-43]",B928&lt;=56,"[44-56]",B928&gt;=57,"[57 Above]")</f>
        <v>[31-43]</v>
      </c>
      <c r="D928" s="2" t="s">
        <v>2021</v>
      </c>
      <c r="E928" s="5" t="s">
        <v>1012</v>
      </c>
    </row>
    <row r="929" spans="1:5" x14ac:dyDescent="0.3">
      <c r="A929" s="4" t="s">
        <v>1948</v>
      </c>
      <c r="B929" s="2">
        <v>62</v>
      </c>
      <c r="C929" s="2" t="str" cm="1">
        <f t="array" ref="C929">_xlfn.IFS(B929&lt;=30,"[18-30]",B929&lt;=43,"[31-43]",B929&lt;=56,"[44-56]",B929&gt;=57,"[57 Above]")</f>
        <v>[57 Above]</v>
      </c>
      <c r="D929" s="2" t="s">
        <v>2022</v>
      </c>
      <c r="E929" s="5" t="s">
        <v>1012</v>
      </c>
    </row>
    <row r="930" spans="1:5" x14ac:dyDescent="0.3">
      <c r="A930" s="4" t="s">
        <v>1949</v>
      </c>
      <c r="B930" s="2">
        <v>47</v>
      </c>
      <c r="C930" s="2" t="str" cm="1">
        <f t="array" ref="C930">_xlfn.IFS(B930&lt;=30,"[18-30]",B930&lt;=43,"[31-43]",B930&lt;=56,"[44-56]",B930&gt;=57,"[57 Above]")</f>
        <v>[44-56]</v>
      </c>
      <c r="D930" s="2" t="s">
        <v>2021</v>
      </c>
      <c r="E930" s="5" t="s">
        <v>1010</v>
      </c>
    </row>
    <row r="931" spans="1:5" x14ac:dyDescent="0.3">
      <c r="A931" s="4" t="s">
        <v>1950</v>
      </c>
      <c r="B931" s="2">
        <v>35</v>
      </c>
      <c r="C931" s="2" t="str" cm="1">
        <f t="array" ref="C931">_xlfn.IFS(B931&lt;=30,"[18-30]",B931&lt;=43,"[31-43]",B931&lt;=56,"[44-56]",B931&gt;=57,"[57 Above]")</f>
        <v>[31-43]</v>
      </c>
      <c r="D931" s="2" t="s">
        <v>2021</v>
      </c>
      <c r="E931" s="5" t="s">
        <v>1011</v>
      </c>
    </row>
    <row r="932" spans="1:5" x14ac:dyDescent="0.3">
      <c r="A932" s="4" t="s">
        <v>1951</v>
      </c>
      <c r="B932" s="2">
        <v>37</v>
      </c>
      <c r="C932" s="2" t="str" cm="1">
        <f t="array" ref="C932">_xlfn.IFS(B932&lt;=30,"[18-30]",B932&lt;=43,"[31-43]",B932&lt;=56,"[44-56]",B932&gt;=57,"[57 Above]")</f>
        <v>[31-43]</v>
      </c>
      <c r="D932" s="2" t="s">
        <v>2021</v>
      </c>
      <c r="E932" s="5" t="s">
        <v>1008</v>
      </c>
    </row>
    <row r="933" spans="1:5" x14ac:dyDescent="0.3">
      <c r="A933" s="4" t="s">
        <v>1952</v>
      </c>
      <c r="B933" s="2">
        <v>34</v>
      </c>
      <c r="C933" s="2" t="str" cm="1">
        <f t="array" ref="C933">_xlfn.IFS(B933&lt;=30,"[18-30]",B933&lt;=43,"[31-43]",B933&lt;=56,"[44-56]",B933&gt;=57,"[57 Above]")</f>
        <v>[31-43]</v>
      </c>
      <c r="D933" s="2" t="s">
        <v>2021</v>
      </c>
      <c r="E933" s="5" t="s">
        <v>1009</v>
      </c>
    </row>
    <row r="934" spans="1:5" x14ac:dyDescent="0.3">
      <c r="A934" s="4" t="s">
        <v>1953</v>
      </c>
      <c r="B934" s="2">
        <v>32</v>
      </c>
      <c r="C934" s="2" t="str" cm="1">
        <f t="array" ref="C934">_xlfn.IFS(B934&lt;=30,"[18-30]",B934&lt;=43,"[31-43]",B934&lt;=56,"[44-56]",B934&gt;=57,"[57 Above]")</f>
        <v>[31-43]</v>
      </c>
      <c r="D934" s="2" t="s">
        <v>2022</v>
      </c>
      <c r="E934" s="5" t="s">
        <v>1010</v>
      </c>
    </row>
    <row r="935" spans="1:5" x14ac:dyDescent="0.3">
      <c r="A935" s="4" t="s">
        <v>1954</v>
      </c>
      <c r="B935" s="2">
        <v>25</v>
      </c>
      <c r="C935" s="2" t="str" cm="1">
        <f t="array" ref="C935">_xlfn.IFS(B935&lt;=30,"[18-30]",B935&lt;=43,"[31-43]",B935&lt;=56,"[44-56]",B935&gt;=57,"[57 Above]")</f>
        <v>[18-30]</v>
      </c>
      <c r="D935" s="2" t="s">
        <v>2021</v>
      </c>
      <c r="E935" s="5" t="s">
        <v>1009</v>
      </c>
    </row>
    <row r="936" spans="1:5" x14ac:dyDescent="0.3">
      <c r="A936" s="4" t="s">
        <v>1955</v>
      </c>
      <c r="B936" s="2">
        <v>64</v>
      </c>
      <c r="C936" s="2" t="str" cm="1">
        <f t="array" ref="C936">_xlfn.IFS(B936&lt;=30,"[18-30]",B936&lt;=43,"[31-43]",B936&lt;=56,"[44-56]",B936&gt;=57,"[57 Above]")</f>
        <v>[57 Above]</v>
      </c>
      <c r="D936" s="2" t="s">
        <v>2021</v>
      </c>
      <c r="E936" s="5" t="s">
        <v>1010</v>
      </c>
    </row>
    <row r="937" spans="1:5" x14ac:dyDescent="0.3">
      <c r="A937" s="4" t="s">
        <v>1956</v>
      </c>
      <c r="B937" s="2">
        <v>30</v>
      </c>
      <c r="C937" s="2" t="str" cm="1">
        <f t="array" ref="C937">_xlfn.IFS(B937&lt;=30,"[18-30]",B937&lt;=43,"[31-43]",B937&lt;=56,"[44-56]",B937&gt;=57,"[57 Above]")</f>
        <v>[18-30]</v>
      </c>
      <c r="D937" s="2" t="s">
        <v>2021</v>
      </c>
      <c r="E937" s="5" t="s">
        <v>1009</v>
      </c>
    </row>
    <row r="938" spans="1:5" x14ac:dyDescent="0.3">
      <c r="A938" s="4" t="s">
        <v>1957</v>
      </c>
      <c r="B938" s="2">
        <v>38</v>
      </c>
      <c r="C938" s="2" t="str" cm="1">
        <f t="array" ref="C938">_xlfn.IFS(B938&lt;=30,"[18-30]",B938&lt;=43,"[31-43]",B938&lt;=56,"[44-56]",B938&gt;=57,"[57 Above]")</f>
        <v>[31-43]</v>
      </c>
      <c r="D938" s="2" t="s">
        <v>2021</v>
      </c>
      <c r="E938" s="5" t="s">
        <v>1007</v>
      </c>
    </row>
    <row r="939" spans="1:5" x14ac:dyDescent="0.3">
      <c r="A939" s="4" t="s">
        <v>1958</v>
      </c>
      <c r="B939" s="2">
        <v>25</v>
      </c>
      <c r="C939" s="2" t="str" cm="1">
        <f t="array" ref="C939">_xlfn.IFS(B939&lt;=30,"[18-30]",B939&lt;=43,"[31-43]",B939&lt;=56,"[44-56]",B939&gt;=57,"[57 Above]")</f>
        <v>[18-30]</v>
      </c>
      <c r="D939" s="2" t="s">
        <v>2022</v>
      </c>
      <c r="E939" s="5" t="s">
        <v>1011</v>
      </c>
    </row>
    <row r="940" spans="1:5" x14ac:dyDescent="0.3">
      <c r="A940" s="4" t="s">
        <v>1959</v>
      </c>
      <c r="B940" s="2">
        <v>65</v>
      </c>
      <c r="C940" s="2" t="str" cm="1">
        <f t="array" ref="C940">_xlfn.IFS(B940&lt;=30,"[18-30]",B940&lt;=43,"[31-43]",B940&lt;=56,"[44-56]",B940&gt;=57,"[57 Above]")</f>
        <v>[57 Above]</v>
      </c>
      <c r="D940" s="2" t="s">
        <v>2021</v>
      </c>
      <c r="E940" s="5" t="s">
        <v>1008</v>
      </c>
    </row>
    <row r="941" spans="1:5" x14ac:dyDescent="0.3">
      <c r="A941" s="4" t="s">
        <v>1960</v>
      </c>
      <c r="B941" s="2">
        <v>52</v>
      </c>
      <c r="C941" s="2" t="str" cm="1">
        <f t="array" ref="C941">_xlfn.IFS(B941&lt;=30,"[18-30]",B941&lt;=43,"[31-43]",B941&lt;=56,"[44-56]",B941&gt;=57,"[57 Above]")</f>
        <v>[44-56]</v>
      </c>
      <c r="D941" s="2" t="s">
        <v>2022</v>
      </c>
      <c r="E941" s="5" t="s">
        <v>1011</v>
      </c>
    </row>
    <row r="942" spans="1:5" x14ac:dyDescent="0.3">
      <c r="A942" s="4" t="s">
        <v>1961</v>
      </c>
      <c r="B942" s="2">
        <v>62</v>
      </c>
      <c r="C942" s="2" t="str" cm="1">
        <f t="array" ref="C942">_xlfn.IFS(B942&lt;=30,"[18-30]",B942&lt;=43,"[31-43]",B942&lt;=56,"[44-56]",B942&gt;=57,"[57 Above]")</f>
        <v>[57 Above]</v>
      </c>
      <c r="D942" s="2" t="s">
        <v>2021</v>
      </c>
      <c r="E942" s="5" t="s">
        <v>1011</v>
      </c>
    </row>
    <row r="943" spans="1:5" x14ac:dyDescent="0.3">
      <c r="A943" s="4" t="s">
        <v>1962</v>
      </c>
      <c r="B943" s="2">
        <v>29</v>
      </c>
      <c r="C943" s="2" t="str" cm="1">
        <f t="array" ref="C943">_xlfn.IFS(B943&lt;=30,"[18-30]",B943&lt;=43,"[31-43]",B943&lt;=56,"[44-56]",B943&gt;=57,"[57 Above]")</f>
        <v>[18-30]</v>
      </c>
      <c r="D943" s="2" t="s">
        <v>2022</v>
      </c>
      <c r="E943" s="5" t="s">
        <v>1008</v>
      </c>
    </row>
    <row r="944" spans="1:5" x14ac:dyDescent="0.3">
      <c r="A944" s="4" t="s">
        <v>1963</v>
      </c>
      <c r="B944" s="2">
        <v>30</v>
      </c>
      <c r="C944" s="2" t="str" cm="1">
        <f t="array" ref="C944">_xlfn.IFS(B944&lt;=30,"[18-30]",B944&lt;=43,"[31-43]",B944&lt;=56,"[44-56]",B944&gt;=57,"[57 Above]")</f>
        <v>[18-30]</v>
      </c>
      <c r="D944" s="2" t="s">
        <v>2022</v>
      </c>
      <c r="E944" s="5" t="s">
        <v>1012</v>
      </c>
    </row>
    <row r="945" spans="1:5" x14ac:dyDescent="0.3">
      <c r="A945" s="4" t="s">
        <v>1964</v>
      </c>
      <c r="B945" s="2">
        <v>31</v>
      </c>
      <c r="C945" s="2" t="str" cm="1">
        <f t="array" ref="C945">_xlfn.IFS(B945&lt;=30,"[18-30]",B945&lt;=43,"[31-43]",B945&lt;=56,"[44-56]",B945&gt;=57,"[57 Above]")</f>
        <v>[31-43]</v>
      </c>
      <c r="D945" s="2" t="s">
        <v>2022</v>
      </c>
      <c r="E945" s="5" t="s">
        <v>1011</v>
      </c>
    </row>
    <row r="946" spans="1:5" x14ac:dyDescent="0.3">
      <c r="A946" s="4" t="s">
        <v>1965</v>
      </c>
      <c r="B946" s="2">
        <v>65</v>
      </c>
      <c r="C946" s="2" t="str" cm="1">
        <f t="array" ref="C946">_xlfn.IFS(B946&lt;=30,"[18-30]",B946&lt;=43,"[31-43]",B946&lt;=56,"[44-56]",B946&gt;=57,"[57 Above]")</f>
        <v>[57 Above]</v>
      </c>
      <c r="D946" s="2" t="s">
        <v>2022</v>
      </c>
      <c r="E946" s="5" t="s">
        <v>1007</v>
      </c>
    </row>
    <row r="947" spans="1:5" x14ac:dyDescent="0.3">
      <c r="A947" s="4" t="s">
        <v>1966</v>
      </c>
      <c r="B947" s="2">
        <v>48</v>
      </c>
      <c r="C947" s="2" t="str" cm="1">
        <f t="array" ref="C947">_xlfn.IFS(B947&lt;=30,"[18-30]",B947&lt;=43,"[31-43]",B947&lt;=56,"[44-56]",B947&gt;=57,"[57 Above]")</f>
        <v>[44-56]</v>
      </c>
      <c r="D947" s="2" t="s">
        <v>2021</v>
      </c>
      <c r="E947" s="5" t="s">
        <v>1012</v>
      </c>
    </row>
    <row r="948" spans="1:5" x14ac:dyDescent="0.3">
      <c r="A948" s="4" t="s">
        <v>1967</v>
      </c>
      <c r="B948" s="2">
        <v>35</v>
      </c>
      <c r="C948" s="2" t="str" cm="1">
        <f t="array" ref="C948">_xlfn.IFS(B948&lt;=30,"[18-30]",B948&lt;=43,"[31-43]",B948&lt;=56,"[44-56]",B948&gt;=57,"[57 Above]")</f>
        <v>[31-43]</v>
      </c>
      <c r="D948" s="2" t="s">
        <v>2022</v>
      </c>
      <c r="E948" s="5" t="s">
        <v>1010</v>
      </c>
    </row>
    <row r="949" spans="1:5" x14ac:dyDescent="0.3">
      <c r="A949" s="4" t="s">
        <v>1968</v>
      </c>
      <c r="B949" s="2">
        <v>64</v>
      </c>
      <c r="C949" s="2" t="str" cm="1">
        <f t="array" ref="C949">_xlfn.IFS(B949&lt;=30,"[18-30]",B949&lt;=43,"[31-43]",B949&lt;=56,"[44-56]",B949&gt;=57,"[57 Above]")</f>
        <v>[57 Above]</v>
      </c>
      <c r="D949" s="2" t="s">
        <v>2022</v>
      </c>
      <c r="E949" s="5" t="s">
        <v>1012</v>
      </c>
    </row>
    <row r="950" spans="1:5" x14ac:dyDescent="0.3">
      <c r="A950" s="4" t="s">
        <v>1969</v>
      </c>
      <c r="B950" s="2">
        <v>55</v>
      </c>
      <c r="C950" s="2" t="str" cm="1">
        <f t="array" ref="C950">_xlfn.IFS(B950&lt;=30,"[18-30]",B950&lt;=43,"[31-43]",B950&lt;=56,"[44-56]",B950&gt;=57,"[57 Above]")</f>
        <v>[44-56]</v>
      </c>
      <c r="D950" s="2" t="s">
        <v>2022</v>
      </c>
      <c r="E950" s="5" t="s">
        <v>1008</v>
      </c>
    </row>
    <row r="951" spans="1:5" x14ac:dyDescent="0.3">
      <c r="A951" s="4" t="s">
        <v>1970</v>
      </c>
      <c r="B951" s="2">
        <v>51</v>
      </c>
      <c r="C951" s="2" t="str" cm="1">
        <f t="array" ref="C951">_xlfn.IFS(B951&lt;=30,"[18-30]",B951&lt;=43,"[31-43]",B951&lt;=56,"[44-56]",B951&gt;=57,"[57 Above]")</f>
        <v>[44-56]</v>
      </c>
      <c r="D951" s="2" t="s">
        <v>2021</v>
      </c>
      <c r="E951" s="5" t="s">
        <v>1010</v>
      </c>
    </row>
    <row r="952" spans="1:5" x14ac:dyDescent="0.3">
      <c r="A952" s="4" t="s">
        <v>1971</v>
      </c>
      <c r="B952" s="2">
        <v>56</v>
      </c>
      <c r="C952" s="2" t="str" cm="1">
        <f t="array" ref="C952">_xlfn.IFS(B952&lt;=30,"[18-30]",B952&lt;=43,"[31-43]",B952&lt;=56,"[44-56]",B952&gt;=57,"[57 Above]")</f>
        <v>[44-56]</v>
      </c>
      <c r="D952" s="2" t="s">
        <v>2021</v>
      </c>
      <c r="E952" s="5" t="s">
        <v>1009</v>
      </c>
    </row>
    <row r="953" spans="1:5" x14ac:dyDescent="0.3">
      <c r="A953" s="4" t="s">
        <v>1972</v>
      </c>
      <c r="B953" s="2">
        <v>36</v>
      </c>
      <c r="C953" s="2" t="str" cm="1">
        <f t="array" ref="C953">_xlfn.IFS(B953&lt;=30,"[18-30]",B953&lt;=43,"[31-43]",B953&lt;=56,"[44-56]",B953&gt;=57,"[57 Above]")</f>
        <v>[31-43]</v>
      </c>
      <c r="D953" s="2" t="s">
        <v>2021</v>
      </c>
      <c r="E953" s="5" t="s">
        <v>1012</v>
      </c>
    </row>
    <row r="954" spans="1:5" x14ac:dyDescent="0.3">
      <c r="A954" s="4" t="s">
        <v>1973</v>
      </c>
      <c r="B954" s="2">
        <v>24</v>
      </c>
      <c r="C954" s="2" t="str" cm="1">
        <f t="array" ref="C954">_xlfn.IFS(B954&lt;=30,"[18-30]",B954&lt;=43,"[31-43]",B954&lt;=56,"[44-56]",B954&gt;=57,"[57 Above]")</f>
        <v>[18-30]</v>
      </c>
      <c r="D954" s="2" t="s">
        <v>2022</v>
      </c>
      <c r="E954" s="5" t="s">
        <v>1007</v>
      </c>
    </row>
    <row r="955" spans="1:5" x14ac:dyDescent="0.3">
      <c r="A955" s="4" t="s">
        <v>1974</v>
      </c>
      <c r="B955" s="2">
        <v>30</v>
      </c>
      <c r="C955" s="2" t="str" cm="1">
        <f t="array" ref="C955">_xlfn.IFS(B955&lt;=30,"[18-30]",B955&lt;=43,"[31-43]",B955&lt;=56,"[44-56]",B955&gt;=57,"[57 Above]")</f>
        <v>[18-30]</v>
      </c>
      <c r="D955" s="2" t="s">
        <v>2022</v>
      </c>
      <c r="E955" s="5" t="s">
        <v>1010</v>
      </c>
    </row>
    <row r="956" spans="1:5" x14ac:dyDescent="0.3">
      <c r="A956" s="4" t="s">
        <v>1975</v>
      </c>
      <c r="B956" s="2">
        <v>36</v>
      </c>
      <c r="C956" s="2" t="str" cm="1">
        <f t="array" ref="C956">_xlfn.IFS(B956&lt;=30,"[18-30]",B956&lt;=43,"[31-43]",B956&lt;=56,"[44-56]",B956&gt;=57,"[57 Above]")</f>
        <v>[31-43]</v>
      </c>
      <c r="D956" s="2" t="s">
        <v>2022</v>
      </c>
      <c r="E956" s="5" t="s">
        <v>1012</v>
      </c>
    </row>
    <row r="957" spans="1:5" x14ac:dyDescent="0.3">
      <c r="A957" s="4" t="s">
        <v>1976</v>
      </c>
      <c r="B957" s="2">
        <v>32</v>
      </c>
      <c r="C957" s="2" t="str" cm="1">
        <f t="array" ref="C957">_xlfn.IFS(B957&lt;=30,"[18-30]",B957&lt;=43,"[31-43]",B957&lt;=56,"[44-56]",B957&gt;=57,"[57 Above]")</f>
        <v>[31-43]</v>
      </c>
      <c r="D957" s="2" t="s">
        <v>2022</v>
      </c>
      <c r="E957" s="5" t="s">
        <v>1010</v>
      </c>
    </row>
    <row r="958" spans="1:5" x14ac:dyDescent="0.3">
      <c r="A958" s="4" t="s">
        <v>1977</v>
      </c>
      <c r="B958" s="2">
        <v>41</v>
      </c>
      <c r="C958" s="2" t="str" cm="1">
        <f t="array" ref="C958">_xlfn.IFS(B958&lt;=30,"[18-30]",B958&lt;=43,"[31-43]",B958&lt;=56,"[44-56]",B958&gt;=57,"[57 Above]")</f>
        <v>[31-43]</v>
      </c>
      <c r="D958" s="2" t="s">
        <v>2021</v>
      </c>
      <c r="E958" s="5" t="s">
        <v>1008</v>
      </c>
    </row>
    <row r="959" spans="1:5" x14ac:dyDescent="0.3">
      <c r="A959" s="4" t="s">
        <v>1978</v>
      </c>
      <c r="B959" s="2">
        <v>29</v>
      </c>
      <c r="C959" s="2" t="str" cm="1">
        <f t="array" ref="C959">_xlfn.IFS(B959&lt;=30,"[18-30]",B959&lt;=43,"[31-43]",B959&lt;=56,"[44-56]",B959&gt;=57,"[57 Above]")</f>
        <v>[18-30]</v>
      </c>
      <c r="D959" s="2" t="s">
        <v>2022</v>
      </c>
      <c r="E959" s="5" t="s">
        <v>1012</v>
      </c>
    </row>
    <row r="960" spans="1:5" x14ac:dyDescent="0.3">
      <c r="A960" s="4" t="s">
        <v>1979</v>
      </c>
      <c r="B960" s="2">
        <v>37</v>
      </c>
      <c r="C960" s="2" t="str" cm="1">
        <f t="array" ref="C960">_xlfn.IFS(B960&lt;=30,"[18-30]",B960&lt;=43,"[31-43]",B960&lt;=56,"[44-56]",B960&gt;=57,"[57 Above]")</f>
        <v>[31-43]</v>
      </c>
      <c r="D960" s="2" t="s">
        <v>2021</v>
      </c>
      <c r="E960" s="5" t="s">
        <v>1009</v>
      </c>
    </row>
    <row r="961" spans="1:5" x14ac:dyDescent="0.3">
      <c r="A961" s="4" t="s">
        <v>1980</v>
      </c>
      <c r="B961" s="2">
        <v>18</v>
      </c>
      <c r="C961" s="2" t="str" cm="1">
        <f t="array" ref="C961">_xlfn.IFS(B961&lt;=30,"[18-30]",B961&lt;=43,"[31-43]",B961&lt;=56,"[44-56]",B961&gt;=57,"[57 Above]")</f>
        <v>[18-30]</v>
      </c>
      <c r="D961" s="2" t="s">
        <v>2022</v>
      </c>
      <c r="E961" s="5" t="s">
        <v>1008</v>
      </c>
    </row>
    <row r="962" spans="1:5" x14ac:dyDescent="0.3">
      <c r="A962" s="4" t="s">
        <v>1981</v>
      </c>
      <c r="B962" s="2">
        <v>63</v>
      </c>
      <c r="C962" s="2" t="str" cm="1">
        <f t="array" ref="C962">_xlfn.IFS(B962&lt;=30,"[18-30]",B962&lt;=43,"[31-43]",B962&lt;=56,"[44-56]",B962&gt;=57,"[57 Above]")</f>
        <v>[57 Above]</v>
      </c>
      <c r="D962" s="2" t="s">
        <v>2022</v>
      </c>
      <c r="E962" s="5" t="s">
        <v>1009</v>
      </c>
    </row>
    <row r="963" spans="1:5" x14ac:dyDescent="0.3">
      <c r="A963" s="4" t="s">
        <v>1982</v>
      </c>
      <c r="B963" s="2">
        <v>52</v>
      </c>
      <c r="C963" s="2" t="str" cm="1">
        <f t="array" ref="C963">_xlfn.IFS(B963&lt;=30,"[18-30]",B963&lt;=43,"[31-43]",B963&lt;=56,"[44-56]",B963&gt;=57,"[57 Above]")</f>
        <v>[44-56]</v>
      </c>
      <c r="D963" s="2" t="s">
        <v>2022</v>
      </c>
      <c r="E963" s="5" t="s">
        <v>1012</v>
      </c>
    </row>
    <row r="964" spans="1:5" x14ac:dyDescent="0.3">
      <c r="A964" s="4" t="s">
        <v>1983</v>
      </c>
      <c r="B964" s="2">
        <v>26</v>
      </c>
      <c r="C964" s="2" t="str" cm="1">
        <f t="array" ref="C964">_xlfn.IFS(B964&lt;=30,"[18-30]",B964&lt;=43,"[31-43]",B964&lt;=56,"[44-56]",B964&gt;=57,"[57 Above]")</f>
        <v>[18-30]</v>
      </c>
      <c r="D964" s="2" t="s">
        <v>2022</v>
      </c>
      <c r="E964" s="5" t="s">
        <v>1008</v>
      </c>
    </row>
    <row r="965" spans="1:5" x14ac:dyDescent="0.3">
      <c r="A965" s="4" t="s">
        <v>1984</v>
      </c>
      <c r="B965" s="2">
        <v>35</v>
      </c>
      <c r="C965" s="2" t="str" cm="1">
        <f t="array" ref="C965">_xlfn.IFS(B965&lt;=30,"[18-30]",B965&lt;=43,"[31-43]",B965&lt;=56,"[44-56]",B965&gt;=57,"[57 Above]")</f>
        <v>[31-43]</v>
      </c>
      <c r="D965" s="2" t="s">
        <v>2021</v>
      </c>
      <c r="E965" s="5" t="s">
        <v>1012</v>
      </c>
    </row>
    <row r="966" spans="1:5" x14ac:dyDescent="0.3">
      <c r="A966" s="4" t="s">
        <v>1985</v>
      </c>
      <c r="B966" s="2">
        <v>20</v>
      </c>
      <c r="C966" s="2" t="str" cm="1">
        <f t="array" ref="C966">_xlfn.IFS(B966&lt;=30,"[18-30]",B966&lt;=43,"[31-43]",B966&lt;=56,"[44-56]",B966&gt;=57,"[57 Above]")</f>
        <v>[18-30]</v>
      </c>
      <c r="D966" s="2" t="s">
        <v>2022</v>
      </c>
      <c r="E966" s="5" t="s">
        <v>1010</v>
      </c>
    </row>
    <row r="967" spans="1:5" x14ac:dyDescent="0.3">
      <c r="A967" s="4" t="s">
        <v>1986</v>
      </c>
      <c r="B967" s="2">
        <v>21</v>
      </c>
      <c r="C967" s="2" t="str" cm="1">
        <f t="array" ref="C967">_xlfn.IFS(B967&lt;=30,"[18-30]",B967&lt;=43,"[31-43]",B967&lt;=56,"[44-56]",B967&gt;=57,"[57 Above]")</f>
        <v>[18-30]</v>
      </c>
      <c r="D967" s="2" t="s">
        <v>2021</v>
      </c>
      <c r="E967" s="5" t="s">
        <v>1010</v>
      </c>
    </row>
    <row r="968" spans="1:5" x14ac:dyDescent="0.3">
      <c r="A968" s="4" t="s">
        <v>1987</v>
      </c>
      <c r="B968" s="2">
        <v>53</v>
      </c>
      <c r="C968" s="2" t="str" cm="1">
        <f t="array" ref="C968">_xlfn.IFS(B968&lt;=30,"[18-30]",B968&lt;=43,"[31-43]",B968&lt;=56,"[44-56]",B968&gt;=57,"[57 Above]")</f>
        <v>[44-56]</v>
      </c>
      <c r="D968" s="2" t="s">
        <v>2022</v>
      </c>
      <c r="E968" s="5" t="s">
        <v>1007</v>
      </c>
    </row>
    <row r="969" spans="1:5" x14ac:dyDescent="0.3">
      <c r="A969" s="4" t="s">
        <v>1988</v>
      </c>
      <c r="B969" s="2">
        <v>36</v>
      </c>
      <c r="C969" s="2" t="str" cm="1">
        <f t="array" ref="C969">_xlfn.IFS(B969&lt;=30,"[18-30]",B969&lt;=43,"[31-43]",B969&lt;=56,"[44-56]",B969&gt;=57,"[57 Above]")</f>
        <v>[31-43]</v>
      </c>
      <c r="D969" s="2" t="s">
        <v>2021</v>
      </c>
      <c r="E969" s="5" t="s">
        <v>1010</v>
      </c>
    </row>
    <row r="970" spans="1:5" x14ac:dyDescent="0.3">
      <c r="A970" s="4" t="s">
        <v>1989</v>
      </c>
      <c r="B970" s="2">
        <v>62</v>
      </c>
      <c r="C970" s="2" t="str" cm="1">
        <f t="array" ref="C970">_xlfn.IFS(B970&lt;=30,"[18-30]",B970&lt;=43,"[31-43]",B970&lt;=56,"[44-56]",B970&gt;=57,"[57 Above]")</f>
        <v>[57 Above]</v>
      </c>
      <c r="D970" s="2" t="s">
        <v>2022</v>
      </c>
      <c r="E970" s="5" t="s">
        <v>1011</v>
      </c>
    </row>
    <row r="971" spans="1:5" x14ac:dyDescent="0.3">
      <c r="A971" s="4" t="s">
        <v>1990</v>
      </c>
      <c r="B971" s="2">
        <v>26</v>
      </c>
      <c r="C971" s="2" t="str" cm="1">
        <f t="array" ref="C971">_xlfn.IFS(B971&lt;=30,"[18-30]",B971&lt;=43,"[31-43]",B971&lt;=56,"[44-56]",B971&gt;=57,"[57 Above]")</f>
        <v>[18-30]</v>
      </c>
      <c r="D971" s="2" t="s">
        <v>2021</v>
      </c>
      <c r="E971" s="5" t="s">
        <v>1010</v>
      </c>
    </row>
    <row r="972" spans="1:5" x14ac:dyDescent="0.3">
      <c r="A972" s="4" t="s">
        <v>1991</v>
      </c>
      <c r="B972" s="2">
        <v>58</v>
      </c>
      <c r="C972" s="2" t="str" cm="1">
        <f t="array" ref="C972">_xlfn.IFS(B972&lt;=30,"[18-30]",B972&lt;=43,"[31-43]",B972&lt;=56,"[44-56]",B972&gt;=57,"[57 Above]")</f>
        <v>[57 Above]</v>
      </c>
      <c r="D972" s="2" t="s">
        <v>2022</v>
      </c>
      <c r="E972" s="5" t="s">
        <v>1011</v>
      </c>
    </row>
    <row r="973" spans="1:5" x14ac:dyDescent="0.3">
      <c r="A973" s="4" t="s">
        <v>1992</v>
      </c>
      <c r="B973" s="2">
        <v>49</v>
      </c>
      <c r="C973" s="2" t="str" cm="1">
        <f t="array" ref="C973">_xlfn.IFS(B973&lt;=30,"[18-30]",B973&lt;=43,"[31-43]",B973&lt;=56,"[44-56]",B973&gt;=57,"[57 Above]")</f>
        <v>[44-56]</v>
      </c>
      <c r="D973" s="2" t="s">
        <v>2022</v>
      </c>
      <c r="E973" s="5" t="s">
        <v>1010</v>
      </c>
    </row>
    <row r="974" spans="1:5" x14ac:dyDescent="0.3">
      <c r="A974" s="4" t="s">
        <v>1993</v>
      </c>
      <c r="B974" s="2">
        <v>24</v>
      </c>
      <c r="C974" s="2" t="str" cm="1">
        <f t="array" ref="C974">_xlfn.IFS(B974&lt;=30,"[18-30]",B974&lt;=43,"[31-43]",B974&lt;=56,"[44-56]",B974&gt;=57,"[57 Above]")</f>
        <v>[18-30]</v>
      </c>
      <c r="D974" s="2" t="s">
        <v>2021</v>
      </c>
      <c r="E974" s="5" t="s">
        <v>1011</v>
      </c>
    </row>
    <row r="975" spans="1:5" x14ac:dyDescent="0.3">
      <c r="A975" s="4" t="s">
        <v>1994</v>
      </c>
      <c r="B975" s="2">
        <v>18</v>
      </c>
      <c r="C975" s="2" t="str" cm="1">
        <f t="array" ref="C975">_xlfn.IFS(B975&lt;=30,"[18-30]",B975&lt;=43,"[31-43]",B975&lt;=56,"[44-56]",B975&gt;=57,"[57 Above]")</f>
        <v>[18-30]</v>
      </c>
      <c r="D975" s="2" t="s">
        <v>2021</v>
      </c>
      <c r="E975" s="5" t="s">
        <v>1011</v>
      </c>
    </row>
    <row r="976" spans="1:5" x14ac:dyDescent="0.3">
      <c r="A976" s="4" t="s">
        <v>1995</v>
      </c>
      <c r="B976" s="2">
        <v>54</v>
      </c>
      <c r="C976" s="2" t="str" cm="1">
        <f t="array" ref="C976">_xlfn.IFS(B976&lt;=30,"[18-30]",B976&lt;=43,"[31-43]",B976&lt;=56,"[44-56]",B976&gt;=57,"[57 Above]")</f>
        <v>[44-56]</v>
      </c>
      <c r="D976" s="2" t="s">
        <v>2021</v>
      </c>
      <c r="E976" s="5" t="s">
        <v>1012</v>
      </c>
    </row>
    <row r="977" spans="1:5" x14ac:dyDescent="0.3">
      <c r="A977" s="4" t="s">
        <v>1996</v>
      </c>
      <c r="B977" s="2">
        <v>36</v>
      </c>
      <c r="C977" s="2" t="str" cm="1">
        <f t="array" ref="C977">_xlfn.IFS(B977&lt;=30,"[18-30]",B977&lt;=43,"[31-43]",B977&lt;=56,"[44-56]",B977&gt;=57,"[57 Above]")</f>
        <v>[31-43]</v>
      </c>
      <c r="D977" s="2" t="s">
        <v>2021</v>
      </c>
      <c r="E977" s="5" t="s">
        <v>1010</v>
      </c>
    </row>
    <row r="978" spans="1:5" x14ac:dyDescent="0.3">
      <c r="A978" s="4" t="s">
        <v>1997</v>
      </c>
      <c r="B978" s="2">
        <v>48</v>
      </c>
      <c r="C978" s="2" t="str" cm="1">
        <f t="array" ref="C978">_xlfn.IFS(B978&lt;=30,"[18-30]",B978&lt;=43,"[31-43]",B978&lt;=56,"[44-56]",B978&gt;=57,"[57 Above]")</f>
        <v>[44-56]</v>
      </c>
      <c r="D978" s="2" t="s">
        <v>2022</v>
      </c>
      <c r="E978" s="5" t="s">
        <v>1011</v>
      </c>
    </row>
    <row r="979" spans="1:5" x14ac:dyDescent="0.3">
      <c r="A979" s="4" t="s">
        <v>1998</v>
      </c>
      <c r="B979" s="2">
        <v>48</v>
      </c>
      <c r="C979" s="2" t="str" cm="1">
        <f t="array" ref="C979">_xlfn.IFS(B979&lt;=30,"[18-30]",B979&lt;=43,"[31-43]",B979&lt;=56,"[44-56]",B979&gt;=57,"[57 Above]")</f>
        <v>[44-56]</v>
      </c>
      <c r="D979" s="2" t="s">
        <v>2022</v>
      </c>
      <c r="E979" s="5" t="s">
        <v>1007</v>
      </c>
    </row>
    <row r="980" spans="1:5" x14ac:dyDescent="0.3">
      <c r="A980" s="4" t="s">
        <v>1999</v>
      </c>
      <c r="B980" s="2">
        <v>46</v>
      </c>
      <c r="C980" s="2" t="str" cm="1">
        <f t="array" ref="C980">_xlfn.IFS(B980&lt;=30,"[18-30]",B980&lt;=43,"[31-43]",B980&lt;=56,"[44-56]",B980&gt;=57,"[57 Above]")</f>
        <v>[44-56]</v>
      </c>
      <c r="D980" s="2" t="s">
        <v>2022</v>
      </c>
      <c r="E980" s="5" t="s">
        <v>1009</v>
      </c>
    </row>
    <row r="981" spans="1:5" x14ac:dyDescent="0.3">
      <c r="A981" s="4" t="s">
        <v>2000</v>
      </c>
      <c r="B981" s="2">
        <v>39</v>
      </c>
      <c r="C981" s="2" t="str" cm="1">
        <f t="array" ref="C981">_xlfn.IFS(B981&lt;=30,"[18-30]",B981&lt;=43,"[31-43]",B981&lt;=56,"[44-56]",B981&gt;=57,"[57 Above]")</f>
        <v>[31-43]</v>
      </c>
      <c r="D981" s="2" t="s">
        <v>2021</v>
      </c>
      <c r="E981" s="5" t="s">
        <v>1012</v>
      </c>
    </row>
    <row r="982" spans="1:5" x14ac:dyDescent="0.3">
      <c r="A982" s="4" t="s">
        <v>2001</v>
      </c>
      <c r="B982" s="2">
        <v>29</v>
      </c>
      <c r="C982" s="2" t="str" cm="1">
        <f t="array" ref="C982">_xlfn.IFS(B982&lt;=30,"[18-30]",B982&lt;=43,"[31-43]",B982&lt;=56,"[44-56]",B982&gt;=57,"[57 Above]")</f>
        <v>[18-30]</v>
      </c>
      <c r="D982" s="2" t="s">
        <v>2021</v>
      </c>
      <c r="E982" s="5" t="s">
        <v>1011</v>
      </c>
    </row>
    <row r="983" spans="1:5" x14ac:dyDescent="0.3">
      <c r="A983" s="4" t="s">
        <v>2002</v>
      </c>
      <c r="B983" s="2">
        <v>21</v>
      </c>
      <c r="C983" s="2" t="str" cm="1">
        <f t="array" ref="C983">_xlfn.IFS(B983&lt;=30,"[18-30]",B983&lt;=43,"[31-43]",B983&lt;=56,"[44-56]",B983&gt;=57,"[57 Above]")</f>
        <v>[18-30]</v>
      </c>
      <c r="D983" s="2" t="s">
        <v>2022</v>
      </c>
      <c r="E983" s="5" t="s">
        <v>1011</v>
      </c>
    </row>
    <row r="984" spans="1:5" x14ac:dyDescent="0.3">
      <c r="A984" s="4" t="s">
        <v>2003</v>
      </c>
      <c r="B984" s="2">
        <v>34</v>
      </c>
      <c r="C984" s="2" t="str" cm="1">
        <f t="array" ref="C984">_xlfn.IFS(B984&lt;=30,"[18-30]",B984&lt;=43,"[31-43]",B984&lt;=56,"[44-56]",B984&gt;=57,"[57 Above]")</f>
        <v>[31-43]</v>
      </c>
      <c r="D984" s="2" t="s">
        <v>2022</v>
      </c>
      <c r="E984" s="5" t="s">
        <v>1012</v>
      </c>
    </row>
    <row r="985" spans="1:5" x14ac:dyDescent="0.3">
      <c r="A985" s="4" t="s">
        <v>2004</v>
      </c>
      <c r="B985" s="2">
        <v>48</v>
      </c>
      <c r="C985" s="2" t="str" cm="1">
        <f t="array" ref="C985">_xlfn.IFS(B985&lt;=30,"[18-30]",B985&lt;=43,"[31-43]",B985&lt;=56,"[44-56]",B985&gt;=57,"[57 Above]")</f>
        <v>[44-56]</v>
      </c>
      <c r="D985" s="2" t="s">
        <v>2021</v>
      </c>
      <c r="E985" s="5" t="s">
        <v>1007</v>
      </c>
    </row>
    <row r="986" spans="1:5" x14ac:dyDescent="0.3">
      <c r="A986" s="4" t="s">
        <v>2005</v>
      </c>
      <c r="B986" s="2">
        <v>25</v>
      </c>
      <c r="C986" s="2" t="str" cm="1">
        <f t="array" ref="C986">_xlfn.IFS(B986&lt;=30,"[18-30]",B986&lt;=43,"[31-43]",B986&lt;=56,"[44-56]",B986&gt;=57,"[57 Above]")</f>
        <v>[18-30]</v>
      </c>
      <c r="D986" s="2" t="s">
        <v>2021</v>
      </c>
      <c r="E986" s="5" t="s">
        <v>1007</v>
      </c>
    </row>
    <row r="987" spans="1:5" x14ac:dyDescent="0.3">
      <c r="A987" s="4" t="s">
        <v>2006</v>
      </c>
      <c r="B987" s="2">
        <v>22</v>
      </c>
      <c r="C987" s="2" t="str" cm="1">
        <f t="array" ref="C987">_xlfn.IFS(B987&lt;=30,"[18-30]",B987&lt;=43,"[31-43]",B987&lt;=56,"[44-56]",B987&gt;=57,"[57 Above]")</f>
        <v>[18-30]</v>
      </c>
      <c r="D987" s="2" t="s">
        <v>2022</v>
      </c>
      <c r="E987" s="5" t="s">
        <v>1008</v>
      </c>
    </row>
    <row r="988" spans="1:5" x14ac:dyDescent="0.3">
      <c r="A988" s="4" t="s">
        <v>2007</v>
      </c>
      <c r="B988" s="2">
        <v>43</v>
      </c>
      <c r="C988" s="2" t="str" cm="1">
        <f t="array" ref="C988">_xlfn.IFS(B988&lt;=30,"[18-30]",B988&lt;=43,"[31-43]",B988&lt;=56,"[44-56]",B988&gt;=57,"[57 Above]")</f>
        <v>[31-43]</v>
      </c>
      <c r="D988" s="2" t="s">
        <v>2022</v>
      </c>
      <c r="E988" s="5" t="s">
        <v>1012</v>
      </c>
    </row>
    <row r="989" spans="1:5" x14ac:dyDescent="0.3">
      <c r="A989" s="4" t="s">
        <v>2008</v>
      </c>
      <c r="B989" s="2">
        <v>49</v>
      </c>
      <c r="C989" s="2" t="str" cm="1">
        <f t="array" ref="C989">_xlfn.IFS(B989&lt;=30,"[18-30]",B989&lt;=43,"[31-43]",B989&lt;=56,"[44-56]",B989&gt;=57,"[57 Above]")</f>
        <v>[44-56]</v>
      </c>
      <c r="D989" s="2" t="s">
        <v>2022</v>
      </c>
      <c r="E989" s="5" t="s">
        <v>1012</v>
      </c>
    </row>
    <row r="990" spans="1:5" x14ac:dyDescent="0.3">
      <c r="A990" s="4" t="s">
        <v>2009</v>
      </c>
      <c r="B990" s="2">
        <v>22</v>
      </c>
      <c r="C990" s="2" t="str" cm="1">
        <f t="array" ref="C990">_xlfn.IFS(B990&lt;=30,"[18-30]",B990&lt;=43,"[31-43]",B990&lt;=56,"[44-56]",B990&gt;=57,"[57 Above]")</f>
        <v>[18-30]</v>
      </c>
      <c r="D990" s="2" t="s">
        <v>2022</v>
      </c>
      <c r="E990" s="5" t="s">
        <v>1009</v>
      </c>
    </row>
    <row r="991" spans="1:5" x14ac:dyDescent="0.3">
      <c r="A991" s="4" t="s">
        <v>2010</v>
      </c>
      <c r="B991" s="2">
        <v>54</v>
      </c>
      <c r="C991" s="2" t="str" cm="1">
        <f t="array" ref="C991">_xlfn.IFS(B991&lt;=30,"[18-30]",B991&lt;=43,"[31-43]",B991&lt;=56,"[44-56]",B991&gt;=57,"[57 Above]")</f>
        <v>[44-56]</v>
      </c>
      <c r="D991" s="2" t="s">
        <v>2022</v>
      </c>
      <c r="E991" s="5" t="s">
        <v>1008</v>
      </c>
    </row>
    <row r="992" spans="1:5" x14ac:dyDescent="0.3">
      <c r="A992" s="4" t="s">
        <v>2011</v>
      </c>
      <c r="B992" s="2">
        <v>58</v>
      </c>
      <c r="C992" s="2" t="str" cm="1">
        <f t="array" ref="C992">_xlfn.IFS(B992&lt;=30,"[18-30]",B992&lt;=43,"[31-43]",B992&lt;=56,"[44-56]",B992&gt;=57,"[57 Above]")</f>
        <v>[57 Above]</v>
      </c>
      <c r="D992" s="2" t="s">
        <v>2021</v>
      </c>
      <c r="E992" s="5" t="s">
        <v>1012</v>
      </c>
    </row>
    <row r="993" spans="1:5" x14ac:dyDescent="0.3">
      <c r="A993" s="4" t="s">
        <v>2012</v>
      </c>
      <c r="B993" s="2">
        <v>61</v>
      </c>
      <c r="C993" s="2" t="str" cm="1">
        <f t="array" ref="C993">_xlfn.IFS(B993&lt;=30,"[18-30]",B993&lt;=43,"[31-43]",B993&lt;=56,"[44-56]",B993&gt;=57,"[57 Above]")</f>
        <v>[57 Above]</v>
      </c>
      <c r="D993" s="2" t="s">
        <v>2021</v>
      </c>
      <c r="E993" s="5" t="s">
        <v>1011</v>
      </c>
    </row>
    <row r="994" spans="1:5" x14ac:dyDescent="0.3">
      <c r="A994" s="4" t="s">
        <v>2013</v>
      </c>
      <c r="B994" s="2">
        <v>21</v>
      </c>
      <c r="C994" s="2" t="str" cm="1">
        <f t="array" ref="C994">_xlfn.IFS(B994&lt;=30,"[18-30]",B994&lt;=43,"[31-43]",B994&lt;=56,"[44-56]",B994&gt;=57,"[57 Above]")</f>
        <v>[18-30]</v>
      </c>
      <c r="D994" s="2" t="s">
        <v>2022</v>
      </c>
      <c r="E994" s="5" t="s">
        <v>1007</v>
      </c>
    </row>
    <row r="995" spans="1:5" x14ac:dyDescent="0.3">
      <c r="A995" s="4" t="s">
        <v>2014</v>
      </c>
      <c r="B995" s="2">
        <v>27</v>
      </c>
      <c r="C995" s="2" t="str" cm="1">
        <f t="array" ref="C995">_xlfn.IFS(B995&lt;=30,"[18-30]",B995&lt;=43,"[31-43]",B995&lt;=56,"[44-56]",B995&gt;=57,"[57 Above]")</f>
        <v>[18-30]</v>
      </c>
      <c r="D995" s="2" t="s">
        <v>2022</v>
      </c>
      <c r="E995" s="5" t="s">
        <v>1011</v>
      </c>
    </row>
    <row r="996" spans="1:5" x14ac:dyDescent="0.3">
      <c r="A996" s="4" t="s">
        <v>2015</v>
      </c>
      <c r="B996" s="2">
        <v>27</v>
      </c>
      <c r="C996" s="2" t="str" cm="1">
        <f t="array" ref="C996">_xlfn.IFS(B996&lt;=30,"[18-30]",B996&lt;=43,"[31-43]",B996&lt;=56,"[44-56]",B996&gt;=57,"[57 Above]")</f>
        <v>[18-30]</v>
      </c>
      <c r="D996" s="2" t="s">
        <v>2021</v>
      </c>
      <c r="E996" s="5" t="s">
        <v>1012</v>
      </c>
    </row>
    <row r="997" spans="1:5" x14ac:dyDescent="0.3">
      <c r="A997" s="4" t="s">
        <v>2016</v>
      </c>
      <c r="B997" s="2">
        <v>54</v>
      </c>
      <c r="C997" s="2" t="str" cm="1">
        <f t="array" ref="C997">_xlfn.IFS(B997&lt;=30,"[18-30]",B997&lt;=43,"[31-43]",B997&lt;=56,"[44-56]",B997&gt;=57,"[57 Above]")</f>
        <v>[44-56]</v>
      </c>
      <c r="D997" s="2" t="s">
        <v>2021</v>
      </c>
      <c r="E997" s="5" t="s">
        <v>1012</v>
      </c>
    </row>
    <row r="998" spans="1:5" x14ac:dyDescent="0.3">
      <c r="A998" s="4" t="s">
        <v>2017</v>
      </c>
      <c r="B998" s="2">
        <v>37</v>
      </c>
      <c r="C998" s="2" t="str" cm="1">
        <f t="array" ref="C998">_xlfn.IFS(B998&lt;=30,"[18-30]",B998&lt;=43,"[31-43]",B998&lt;=56,"[44-56]",B998&gt;=57,"[57 Above]")</f>
        <v>[31-43]</v>
      </c>
      <c r="D998" s="2" t="s">
        <v>2022</v>
      </c>
      <c r="E998" s="5" t="s">
        <v>1012</v>
      </c>
    </row>
    <row r="999" spans="1:5" x14ac:dyDescent="0.3">
      <c r="A999" s="4" t="s">
        <v>2018</v>
      </c>
      <c r="B999" s="2">
        <v>23</v>
      </c>
      <c r="C999" s="2" t="str" cm="1">
        <f t="array" ref="C999">_xlfn.IFS(B999&lt;=30,"[18-30]",B999&lt;=43,"[31-43]",B999&lt;=56,"[44-56]",B999&gt;=57,"[57 Above]")</f>
        <v>[18-30]</v>
      </c>
      <c r="D999" s="2" t="s">
        <v>2021</v>
      </c>
      <c r="E999" s="5" t="s">
        <v>1010</v>
      </c>
    </row>
    <row r="1000" spans="1:5" x14ac:dyDescent="0.3">
      <c r="A1000" s="4" t="s">
        <v>2019</v>
      </c>
      <c r="B1000" s="2">
        <v>33</v>
      </c>
      <c r="C1000" s="2" t="str" cm="1">
        <f t="array" ref="C1000">_xlfn.IFS(B1000&lt;=30,"[18-30]",B1000&lt;=43,"[31-43]",B1000&lt;=56,"[44-56]",B1000&gt;=57,"[57 Above]")</f>
        <v>[31-43]</v>
      </c>
      <c r="D1000" s="2" t="s">
        <v>2021</v>
      </c>
      <c r="E1000" s="5" t="s">
        <v>1009</v>
      </c>
    </row>
    <row r="1001" spans="1:5" x14ac:dyDescent="0.3">
      <c r="A1001" s="4" t="s">
        <v>2020</v>
      </c>
      <c r="B1001" s="2">
        <v>25</v>
      </c>
      <c r="C1001" s="2" t="str" cm="1">
        <f t="array" ref="C1001">_xlfn.IFS(B1001&lt;=30,"[18-30]",B1001&lt;=43,"[31-43]",B1001&lt;=56,"[44-56]",B1001&gt;=57,"[57 Above]")</f>
        <v>[18-30]</v>
      </c>
      <c r="D1001" s="2" t="s">
        <v>2022</v>
      </c>
      <c r="E1001" s="5" t="s">
        <v>1010</v>
      </c>
    </row>
    <row r="1002" spans="1:5" x14ac:dyDescent="0.3">
      <c r="A1002" s="4" t="s">
        <v>2018</v>
      </c>
      <c r="B1002" s="2">
        <v>44</v>
      </c>
      <c r="C1002" s="2" t="str" cm="1">
        <f t="array" ref="C1002">_xlfn.IFS(B1002&lt;=30,"[18-30]",B1002&lt;=43,"[31-43]",B1002&lt;=56,"[44-56]",B1002&gt;=57,"[57 Above]")</f>
        <v>[44-56]</v>
      </c>
      <c r="D1002" s="2" t="s">
        <v>2022</v>
      </c>
      <c r="E1002" s="5" t="s">
        <v>1008</v>
      </c>
    </row>
    <row r="1003" spans="1:5" x14ac:dyDescent="0.3">
      <c r="A1003" s="4" t="s">
        <v>2019</v>
      </c>
      <c r="B1003" s="2">
        <v>47</v>
      </c>
      <c r="C1003" s="2" t="str" cm="1">
        <f t="array" ref="C1003">_xlfn.IFS(B1003&lt;=30,"[18-30]",B1003&lt;=43,"[31-43]",B1003&lt;=56,"[44-56]",B1003&gt;=57,"[57 Above]")</f>
        <v>[44-56]</v>
      </c>
      <c r="D1003" s="2" t="s">
        <v>2021</v>
      </c>
      <c r="E1003" s="5" t="s">
        <v>1009</v>
      </c>
    </row>
    <row r="1004" spans="1:5" x14ac:dyDescent="0.3">
      <c r="A1004" s="10" t="s">
        <v>2020</v>
      </c>
      <c r="B1004" s="11">
        <v>36</v>
      </c>
      <c r="C1004" s="11" t="str" cm="1">
        <f t="array" ref="C1004">_xlfn.IFS(B1004&lt;=30,"[18-30]",B1004&lt;=43,"[31-43]",B1004&lt;=56,"[44-56]",B1004&gt;=57,"[57 Above]")</f>
        <v>[31-43]</v>
      </c>
      <c r="D1004" s="11" t="s">
        <v>2021</v>
      </c>
      <c r="E1004" s="13" t="s">
        <v>1011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
  <sheetViews>
    <sheetView workbookViewId="0">
      <selection activeCell="D3" sqref="D3"/>
    </sheetView>
  </sheetViews>
  <sheetFormatPr defaultRowHeight="14.4" x14ac:dyDescent="0.3"/>
  <cols>
    <col min="1" max="1" width="15.6640625" bestFit="1" customWidth="1"/>
    <col min="2" max="2" width="14.88671875" customWidth="1"/>
    <col min="3" max="3" width="12.6640625" customWidth="1"/>
    <col min="4" max="4" width="21.6640625" bestFit="1" customWidth="1"/>
  </cols>
  <sheetData>
    <row r="1" spans="1:4" x14ac:dyDescent="0.3">
      <c r="A1" s="19" t="s">
        <v>3397</v>
      </c>
      <c r="B1" s="20" t="s">
        <v>3398</v>
      </c>
      <c r="C1" s="21" t="s">
        <v>4413</v>
      </c>
      <c r="D1" s="20" t="s">
        <v>4446</v>
      </c>
    </row>
    <row r="2" spans="1:4" x14ac:dyDescent="0.3">
      <c r="A2" s="4" t="s">
        <v>4422</v>
      </c>
      <c r="B2" s="2">
        <v>71</v>
      </c>
      <c r="C2" s="5">
        <v>150</v>
      </c>
      <c r="D2">
        <f>Stock[[#This Row],[Current_Stock]]-Stock[[#This Row],[Ideal_Stock]]</f>
        <v>-79</v>
      </c>
    </row>
    <row r="3" spans="1:4" x14ac:dyDescent="0.3">
      <c r="A3" s="4" t="s">
        <v>4423</v>
      </c>
      <c r="B3" s="2">
        <v>177</v>
      </c>
      <c r="C3" s="5">
        <v>150</v>
      </c>
      <c r="D3">
        <f>Stock[[#This Row],[Current_Stock]]-Stock[[#This Row],[Ideal_Stock]]</f>
        <v>27</v>
      </c>
    </row>
    <row r="4" spans="1:4" x14ac:dyDescent="0.3">
      <c r="A4" s="4" t="s">
        <v>4424</v>
      </c>
      <c r="B4" s="2">
        <v>185</v>
      </c>
      <c r="C4" s="5">
        <v>150</v>
      </c>
      <c r="D4">
        <f>Stock[[#This Row],[Current_Stock]]-Stock[[#This Row],[Ideal_Stock]]</f>
        <v>35</v>
      </c>
    </row>
    <row r="5" spans="1:4" x14ac:dyDescent="0.3">
      <c r="A5" s="4" t="s">
        <v>3399</v>
      </c>
      <c r="B5" s="2">
        <v>119</v>
      </c>
      <c r="C5" s="5">
        <v>150</v>
      </c>
      <c r="D5">
        <f>Stock[[#This Row],[Current_Stock]]-Stock[[#This Row],[Ideal_Stock]]</f>
        <v>-31</v>
      </c>
    </row>
    <row r="6" spans="1:4" x14ac:dyDescent="0.3">
      <c r="A6" s="4" t="s">
        <v>3400</v>
      </c>
      <c r="B6" s="2">
        <v>126</v>
      </c>
      <c r="C6" s="5">
        <v>200</v>
      </c>
      <c r="D6">
        <f>Stock[[#This Row],[Current_Stock]]-Stock[[#This Row],[Ideal_Stock]]</f>
        <v>-74</v>
      </c>
    </row>
    <row r="7" spans="1:4" x14ac:dyDescent="0.3">
      <c r="A7" s="4" t="s">
        <v>3401</v>
      </c>
      <c r="B7" s="2">
        <v>195</v>
      </c>
      <c r="C7" s="5">
        <v>150</v>
      </c>
      <c r="D7">
        <f>Stock[[#This Row],[Current_Stock]]-Stock[[#This Row],[Ideal_Stock]]</f>
        <v>45</v>
      </c>
    </row>
    <row r="8" spans="1:4" x14ac:dyDescent="0.3">
      <c r="A8" s="4" t="s">
        <v>4425</v>
      </c>
      <c r="B8" s="2">
        <v>163</v>
      </c>
      <c r="C8" s="5">
        <v>150</v>
      </c>
      <c r="D8">
        <f>Stock[[#This Row],[Current_Stock]]-Stock[[#This Row],[Ideal_Stock]]</f>
        <v>13</v>
      </c>
    </row>
    <row r="9" spans="1:4" x14ac:dyDescent="0.3">
      <c r="A9" s="4" t="s">
        <v>3402</v>
      </c>
      <c r="B9" s="2">
        <v>134</v>
      </c>
      <c r="C9" s="5">
        <v>200</v>
      </c>
      <c r="D9">
        <f>Stock[[#This Row],[Current_Stock]]-Stock[[#This Row],[Ideal_Stock]]</f>
        <v>-66</v>
      </c>
    </row>
    <row r="10" spans="1:4" x14ac:dyDescent="0.3">
      <c r="A10" s="4" t="s">
        <v>3403</v>
      </c>
      <c r="B10" s="2">
        <v>150</v>
      </c>
      <c r="C10" s="5">
        <v>150</v>
      </c>
      <c r="D10">
        <f>Stock[[#This Row],[Current_Stock]]-Stock[[#This Row],[Ideal_Stock]]</f>
        <v>0</v>
      </c>
    </row>
    <row r="11" spans="1:4" x14ac:dyDescent="0.3">
      <c r="A11" s="10" t="s">
        <v>4426</v>
      </c>
      <c r="B11" s="11">
        <v>76</v>
      </c>
      <c r="C11" s="13">
        <v>150</v>
      </c>
      <c r="D11">
        <f>Stock[[#This Row],[Current_Stock]]-Stock[[#This Row],[Ideal_Stock]]</f>
        <v>-74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1"/>
  <sheetViews>
    <sheetView topLeftCell="A954" workbookViewId="0">
      <selection activeCell="B968" sqref="B968"/>
    </sheetView>
  </sheetViews>
  <sheetFormatPr defaultRowHeight="14.4" x14ac:dyDescent="0.3"/>
  <cols>
    <col min="1" max="1" width="14" customWidth="1"/>
    <col min="2" max="2" width="16.6640625" bestFit="1" customWidth="1"/>
    <col min="3" max="3" width="10.88671875" customWidth="1"/>
    <col min="4" max="4" width="10.109375" customWidth="1"/>
    <col min="5" max="5" width="13.44140625" style="32" customWidth="1"/>
    <col min="6" max="6" width="15.88671875" style="32" customWidth="1"/>
    <col min="7" max="7" width="21.109375" bestFit="1" customWidth="1"/>
    <col min="8" max="8" width="20.33203125" bestFit="1" customWidth="1"/>
  </cols>
  <sheetData>
    <row r="1" spans="1:8" x14ac:dyDescent="0.3">
      <c r="A1" s="17" t="s">
        <v>2023</v>
      </c>
      <c r="B1" s="18" t="s">
        <v>2024</v>
      </c>
      <c r="C1" s="18" t="s">
        <v>2025</v>
      </c>
      <c r="D1" s="18" t="s">
        <v>4</v>
      </c>
      <c r="E1" s="36" t="s">
        <v>2026</v>
      </c>
      <c r="F1" s="37" t="s">
        <v>2027</v>
      </c>
      <c r="G1" s="36" t="s">
        <v>4428</v>
      </c>
      <c r="H1" s="18" t="s">
        <v>4451</v>
      </c>
    </row>
    <row r="2" spans="1:8" x14ac:dyDescent="0.3">
      <c r="A2" s="4" t="s">
        <v>2028</v>
      </c>
      <c r="B2" s="2" t="s">
        <v>3028</v>
      </c>
      <c r="C2" s="2" t="s">
        <v>3394</v>
      </c>
      <c r="D2" s="2" t="s">
        <v>1013</v>
      </c>
      <c r="E2" s="30">
        <v>3915</v>
      </c>
      <c r="F2" s="34">
        <v>1403</v>
      </c>
      <c r="G2" s="25" t="str">
        <f>IF(AND(Employee[[#This Row],[Sales_Target]]=Employee[[#This Row],[Sales_Target]],Employee[[#This Row],[Sales_Achieved]]&gt;=Employee[[#This Row],[Sales_Target]]),"Above Target", "Below Target")</f>
        <v>Below Target</v>
      </c>
      <c r="H2" s="43">
        <f>Employee[[#This Row],[Sales_Achieved]]-Employee[[#This Row],[Sales_Target]]</f>
        <v>-2512</v>
      </c>
    </row>
    <row r="3" spans="1:8" x14ac:dyDescent="0.3">
      <c r="A3" s="4" t="s">
        <v>2029</v>
      </c>
      <c r="B3" s="2" t="s">
        <v>3029</v>
      </c>
      <c r="C3" s="2" t="s">
        <v>3395</v>
      </c>
      <c r="D3" s="2" t="s">
        <v>1014</v>
      </c>
      <c r="E3" s="30">
        <v>4320</v>
      </c>
      <c r="F3" s="34">
        <v>5157</v>
      </c>
      <c r="G3" s="2" t="str">
        <f>IF(AND(Employee[[#This Row],[Sales_Target]]=Employee[[#This Row],[Sales_Target]],Employee[[#This Row],[Sales_Achieved]]&gt;=Employee[[#This Row],[Sales_Target]]),"Above Target", "Below Target")</f>
        <v>Above Target</v>
      </c>
      <c r="H3" s="43">
        <f>Employee[[#This Row],[Sales_Achieved]]-Employee[[#This Row],[Sales_Target]]</f>
        <v>837</v>
      </c>
    </row>
    <row r="4" spans="1:8" x14ac:dyDescent="0.3">
      <c r="A4" s="4" t="s">
        <v>2030</v>
      </c>
      <c r="B4" s="2" t="s">
        <v>3030</v>
      </c>
      <c r="C4" s="2" t="s">
        <v>3395</v>
      </c>
      <c r="D4" s="2" t="s">
        <v>1016</v>
      </c>
      <c r="E4" s="30">
        <v>3847</v>
      </c>
      <c r="F4" s="34">
        <v>3882</v>
      </c>
      <c r="G4" s="2" t="str">
        <f>IF(AND(Employee[[#This Row],[Sales_Target]]=Employee[[#This Row],[Sales_Target]],Employee[[#This Row],[Sales_Achieved]]&gt;=Employee[[#This Row],[Sales_Target]]),"Above Target", "Below Target")</f>
        <v>Above Target</v>
      </c>
      <c r="H4" s="43">
        <f>Employee[[#This Row],[Sales_Achieved]]-Employee[[#This Row],[Sales_Target]]</f>
        <v>35</v>
      </c>
    </row>
    <row r="5" spans="1:8" x14ac:dyDescent="0.3">
      <c r="A5" s="4" t="s">
        <v>2031</v>
      </c>
      <c r="B5" s="2" t="s">
        <v>3031</v>
      </c>
      <c r="C5" s="2" t="s">
        <v>3395</v>
      </c>
      <c r="D5" s="2" t="s">
        <v>1015</v>
      </c>
      <c r="E5" s="30">
        <v>3180</v>
      </c>
      <c r="F5" s="34">
        <v>2056</v>
      </c>
      <c r="G5" s="2" t="str">
        <f>IF(AND(Employee[[#This Row],[Sales_Target]]=Employee[[#This Row],[Sales_Target]],Employee[[#This Row],[Sales_Achieved]]&gt;=Employee[[#This Row],[Sales_Target]]),"Above Target", "Below Target")</f>
        <v>Below Target</v>
      </c>
      <c r="H5" s="43">
        <f>Employee[[#This Row],[Sales_Achieved]]-Employee[[#This Row],[Sales_Target]]</f>
        <v>-1124</v>
      </c>
    </row>
    <row r="6" spans="1:8" x14ac:dyDescent="0.3">
      <c r="A6" s="4" t="s">
        <v>2032</v>
      </c>
      <c r="B6" s="2" t="s">
        <v>3032</v>
      </c>
      <c r="C6" s="2" t="s">
        <v>3395</v>
      </c>
      <c r="D6" s="2" t="s">
        <v>1015</v>
      </c>
      <c r="E6" s="30">
        <v>3622</v>
      </c>
      <c r="F6" s="34">
        <v>5583</v>
      </c>
      <c r="G6" s="2" t="str">
        <f>IF(AND(Employee[[#This Row],[Sales_Target]]=Employee[[#This Row],[Sales_Target]],Employee[[#This Row],[Sales_Achieved]]&gt;=Employee[[#This Row],[Sales_Target]]),"Above Target", "Below Target")</f>
        <v>Above Target</v>
      </c>
      <c r="H6" s="43">
        <f>Employee[[#This Row],[Sales_Achieved]]-Employee[[#This Row],[Sales_Target]]</f>
        <v>1961</v>
      </c>
    </row>
    <row r="7" spans="1:8" x14ac:dyDescent="0.3">
      <c r="A7" s="4" t="s">
        <v>2033</v>
      </c>
      <c r="B7" s="2" t="s">
        <v>3033</v>
      </c>
      <c r="C7" s="2" t="s">
        <v>3395</v>
      </c>
      <c r="D7" s="2" t="s">
        <v>1013</v>
      </c>
      <c r="E7" s="30">
        <v>4905</v>
      </c>
      <c r="F7" s="34">
        <v>1660</v>
      </c>
      <c r="G7" s="2" t="str">
        <f>IF(AND(Employee[[#This Row],[Sales_Target]]=Employee[[#This Row],[Sales_Target]],Employee[[#This Row],[Sales_Achieved]]&gt;=Employee[[#This Row],[Sales_Target]]),"Above Target", "Below Target")</f>
        <v>Below Target</v>
      </c>
      <c r="H7" s="43">
        <f>Employee[[#This Row],[Sales_Achieved]]-Employee[[#This Row],[Sales_Target]]</f>
        <v>-3245</v>
      </c>
    </row>
    <row r="8" spans="1:8" x14ac:dyDescent="0.3">
      <c r="A8" s="4" t="s">
        <v>2034</v>
      </c>
      <c r="B8" s="2" t="s">
        <v>3034</v>
      </c>
      <c r="C8" s="2" t="s">
        <v>3395</v>
      </c>
      <c r="D8" s="2" t="s">
        <v>1016</v>
      </c>
      <c r="E8" s="30">
        <v>2907</v>
      </c>
      <c r="F8" s="34">
        <v>3807</v>
      </c>
      <c r="G8" s="2" t="str">
        <f>IF(AND(Employee[[#This Row],[Sales_Target]]=Employee[[#This Row],[Sales_Target]],Employee[[#This Row],[Sales_Achieved]]&gt;=Employee[[#This Row],[Sales_Target]]),"Above Target", "Below Target")</f>
        <v>Above Target</v>
      </c>
      <c r="H8" s="43">
        <f>Employee[[#This Row],[Sales_Achieved]]-Employee[[#This Row],[Sales_Target]]</f>
        <v>900</v>
      </c>
    </row>
    <row r="9" spans="1:8" x14ac:dyDescent="0.3">
      <c r="A9" s="4" t="s">
        <v>2035</v>
      </c>
      <c r="B9" s="2" t="s">
        <v>3035</v>
      </c>
      <c r="C9" s="2" t="s">
        <v>3394</v>
      </c>
      <c r="D9" s="2" t="s">
        <v>1016</v>
      </c>
      <c r="E9" s="30">
        <v>1228</v>
      </c>
      <c r="F9" s="34">
        <v>1930</v>
      </c>
      <c r="G9" s="2" t="str">
        <f>IF(AND(Employee[[#This Row],[Sales_Target]]=Employee[[#This Row],[Sales_Target]],Employee[[#This Row],[Sales_Achieved]]&gt;=Employee[[#This Row],[Sales_Target]]),"Above Target", "Below Target")</f>
        <v>Above Target</v>
      </c>
      <c r="H9" s="43">
        <f>Employee[[#This Row],[Sales_Achieved]]-Employee[[#This Row],[Sales_Target]]</f>
        <v>702</v>
      </c>
    </row>
    <row r="10" spans="1:8" x14ac:dyDescent="0.3">
      <c r="A10" s="4" t="s">
        <v>2036</v>
      </c>
      <c r="B10" s="2" t="s">
        <v>3036</v>
      </c>
      <c r="C10" s="2" t="s">
        <v>3395</v>
      </c>
      <c r="D10" s="2" t="s">
        <v>1016</v>
      </c>
      <c r="E10" s="30">
        <v>1102</v>
      </c>
      <c r="F10" s="34">
        <v>2235</v>
      </c>
      <c r="G10" s="2" t="str">
        <f>IF(AND(Employee[[#This Row],[Sales_Target]]=Employee[[#This Row],[Sales_Target]],Employee[[#This Row],[Sales_Achieved]]&gt;=Employee[[#This Row],[Sales_Target]]),"Above Target", "Below Target")</f>
        <v>Above Target</v>
      </c>
      <c r="H10" s="43">
        <f>Employee[[#This Row],[Sales_Achieved]]-Employee[[#This Row],[Sales_Target]]</f>
        <v>1133</v>
      </c>
    </row>
    <row r="11" spans="1:8" x14ac:dyDescent="0.3">
      <c r="A11" s="4" t="s">
        <v>2037</v>
      </c>
      <c r="B11" s="2" t="s">
        <v>3037</v>
      </c>
      <c r="C11" s="2" t="s">
        <v>3396</v>
      </c>
      <c r="D11" s="2" t="s">
        <v>1013</v>
      </c>
      <c r="E11" s="30">
        <v>3582</v>
      </c>
      <c r="F11" s="34">
        <v>5716</v>
      </c>
      <c r="G11" s="2" t="str">
        <f>IF(AND(Employee[[#This Row],[Sales_Target]]=Employee[[#This Row],[Sales_Target]],Employee[[#This Row],[Sales_Achieved]]&gt;=Employee[[#This Row],[Sales_Target]]),"Above Target", "Below Target")</f>
        <v>Above Target</v>
      </c>
      <c r="H11" s="43">
        <f>Employee[[#This Row],[Sales_Achieved]]-Employee[[#This Row],[Sales_Target]]</f>
        <v>2134</v>
      </c>
    </row>
    <row r="12" spans="1:8" x14ac:dyDescent="0.3">
      <c r="A12" s="4" t="s">
        <v>2038</v>
      </c>
      <c r="B12" s="2" t="s">
        <v>3038</v>
      </c>
      <c r="C12" s="2" t="s">
        <v>3396</v>
      </c>
      <c r="D12" s="2" t="s">
        <v>1016</v>
      </c>
      <c r="E12" s="30">
        <v>4749</v>
      </c>
      <c r="F12" s="34">
        <v>1095</v>
      </c>
      <c r="G12" s="2" t="str">
        <f>IF(AND(Employee[[#This Row],[Sales_Target]]=Employee[[#This Row],[Sales_Target]],Employee[[#This Row],[Sales_Achieved]]&gt;=Employee[[#This Row],[Sales_Target]]),"Above Target", "Below Target")</f>
        <v>Below Target</v>
      </c>
      <c r="H12" s="43">
        <f>Employee[[#This Row],[Sales_Achieved]]-Employee[[#This Row],[Sales_Target]]</f>
        <v>-3654</v>
      </c>
    </row>
    <row r="13" spans="1:8" x14ac:dyDescent="0.3">
      <c r="A13" s="4" t="s">
        <v>2039</v>
      </c>
      <c r="B13" s="2" t="s">
        <v>3039</v>
      </c>
      <c r="C13" s="2" t="s">
        <v>3396</v>
      </c>
      <c r="D13" s="2" t="s">
        <v>1015</v>
      </c>
      <c r="E13" s="30">
        <v>1590</v>
      </c>
      <c r="F13" s="34">
        <v>4748</v>
      </c>
      <c r="G13" s="2" t="str">
        <f>IF(AND(Employee[[#This Row],[Sales_Target]]=Employee[[#This Row],[Sales_Target]],Employee[[#This Row],[Sales_Achieved]]&gt;=Employee[[#This Row],[Sales_Target]]),"Above Target", "Below Target")</f>
        <v>Above Target</v>
      </c>
      <c r="H13" s="43">
        <f>Employee[[#This Row],[Sales_Achieved]]-Employee[[#This Row],[Sales_Target]]</f>
        <v>3158</v>
      </c>
    </row>
    <row r="14" spans="1:8" x14ac:dyDescent="0.3">
      <c r="A14" s="4" t="s">
        <v>2040</v>
      </c>
      <c r="B14" s="2" t="s">
        <v>3040</v>
      </c>
      <c r="C14" s="2" t="s">
        <v>3394</v>
      </c>
      <c r="D14" s="2" t="s">
        <v>1015</v>
      </c>
      <c r="E14" s="30">
        <v>2804</v>
      </c>
      <c r="F14" s="34">
        <v>3712</v>
      </c>
      <c r="G14" s="2" t="str">
        <f>IF(AND(Employee[[#This Row],[Sales_Target]]=Employee[[#This Row],[Sales_Target]],Employee[[#This Row],[Sales_Achieved]]&gt;=Employee[[#This Row],[Sales_Target]]),"Above Target", "Below Target")</f>
        <v>Above Target</v>
      </c>
      <c r="H14" s="43">
        <f>Employee[[#This Row],[Sales_Achieved]]-Employee[[#This Row],[Sales_Target]]</f>
        <v>908</v>
      </c>
    </row>
    <row r="15" spans="1:8" x14ac:dyDescent="0.3">
      <c r="A15" s="4" t="s">
        <v>2041</v>
      </c>
      <c r="B15" s="2" t="s">
        <v>3041</v>
      </c>
      <c r="C15" s="2" t="s">
        <v>3396</v>
      </c>
      <c r="D15" s="2" t="s">
        <v>1015</v>
      </c>
      <c r="E15" s="30">
        <v>1966</v>
      </c>
      <c r="F15" s="34">
        <v>5123</v>
      </c>
      <c r="G15" s="2" t="str">
        <f>IF(AND(Employee[[#This Row],[Sales_Target]]=Employee[[#This Row],[Sales_Target]],Employee[[#This Row],[Sales_Achieved]]&gt;=Employee[[#This Row],[Sales_Target]]),"Above Target", "Below Target")</f>
        <v>Above Target</v>
      </c>
      <c r="H15" s="43">
        <f>Employee[[#This Row],[Sales_Achieved]]-Employee[[#This Row],[Sales_Target]]</f>
        <v>3157</v>
      </c>
    </row>
    <row r="16" spans="1:8" x14ac:dyDescent="0.3">
      <c r="A16" s="4" t="s">
        <v>2042</v>
      </c>
      <c r="B16" s="2" t="s">
        <v>3042</v>
      </c>
      <c r="C16" s="2" t="s">
        <v>3394</v>
      </c>
      <c r="D16" s="2" t="s">
        <v>1013</v>
      </c>
      <c r="E16" s="30">
        <v>1548</v>
      </c>
      <c r="F16" s="34">
        <v>1020</v>
      </c>
      <c r="G16" s="2" t="str">
        <f>IF(AND(Employee[[#This Row],[Sales_Target]]=Employee[[#This Row],[Sales_Target]],Employee[[#This Row],[Sales_Achieved]]&gt;=Employee[[#This Row],[Sales_Target]]),"Above Target", "Below Target")</f>
        <v>Below Target</v>
      </c>
      <c r="H16" s="43">
        <f>Employee[[#This Row],[Sales_Achieved]]-Employee[[#This Row],[Sales_Target]]</f>
        <v>-528</v>
      </c>
    </row>
    <row r="17" spans="1:8" x14ac:dyDescent="0.3">
      <c r="A17" s="4" t="s">
        <v>2043</v>
      </c>
      <c r="B17" s="2" t="s">
        <v>3043</v>
      </c>
      <c r="C17" s="2" t="s">
        <v>3395</v>
      </c>
      <c r="D17" s="2" t="s">
        <v>1013</v>
      </c>
      <c r="E17" s="30">
        <v>4717</v>
      </c>
      <c r="F17" s="34">
        <v>2292</v>
      </c>
      <c r="G17" s="2" t="str">
        <f>IF(AND(Employee[[#This Row],[Sales_Target]]=Employee[[#This Row],[Sales_Target]],Employee[[#This Row],[Sales_Achieved]]&gt;=Employee[[#This Row],[Sales_Target]]),"Above Target", "Below Target")</f>
        <v>Below Target</v>
      </c>
      <c r="H17" s="43">
        <f>Employee[[#This Row],[Sales_Achieved]]-Employee[[#This Row],[Sales_Target]]</f>
        <v>-2425</v>
      </c>
    </row>
    <row r="18" spans="1:8" x14ac:dyDescent="0.3">
      <c r="A18" s="4" t="s">
        <v>2044</v>
      </c>
      <c r="B18" s="2" t="s">
        <v>3044</v>
      </c>
      <c r="C18" s="2" t="s">
        <v>3394</v>
      </c>
      <c r="D18" s="2" t="s">
        <v>1014</v>
      </c>
      <c r="E18" s="30">
        <v>4623</v>
      </c>
      <c r="F18" s="34">
        <v>1808</v>
      </c>
      <c r="G18" s="2" t="str">
        <f>IF(AND(Employee[[#This Row],[Sales_Target]]=Employee[[#This Row],[Sales_Target]],Employee[[#This Row],[Sales_Achieved]]&gt;=Employee[[#This Row],[Sales_Target]]),"Above Target", "Below Target")</f>
        <v>Below Target</v>
      </c>
      <c r="H18" s="43">
        <f>Employee[[#This Row],[Sales_Achieved]]-Employee[[#This Row],[Sales_Target]]</f>
        <v>-2815</v>
      </c>
    </row>
    <row r="19" spans="1:8" x14ac:dyDescent="0.3">
      <c r="A19" s="4" t="s">
        <v>2045</v>
      </c>
      <c r="B19" s="2" t="s">
        <v>3045</v>
      </c>
      <c r="C19" s="2" t="s">
        <v>3396</v>
      </c>
      <c r="D19" s="2" t="s">
        <v>1015</v>
      </c>
      <c r="E19" s="30">
        <v>2557</v>
      </c>
      <c r="F19" s="34">
        <v>2798</v>
      </c>
      <c r="G19" s="2" t="str">
        <f>IF(AND(Employee[[#This Row],[Sales_Target]]=Employee[[#This Row],[Sales_Target]],Employee[[#This Row],[Sales_Achieved]]&gt;=Employee[[#This Row],[Sales_Target]]),"Above Target", "Below Target")</f>
        <v>Above Target</v>
      </c>
      <c r="H19" s="43">
        <f>Employee[[#This Row],[Sales_Achieved]]-Employee[[#This Row],[Sales_Target]]</f>
        <v>241</v>
      </c>
    </row>
    <row r="20" spans="1:8" x14ac:dyDescent="0.3">
      <c r="A20" s="4" t="s">
        <v>2046</v>
      </c>
      <c r="B20" s="2" t="s">
        <v>3046</v>
      </c>
      <c r="C20" s="2" t="s">
        <v>3395</v>
      </c>
      <c r="D20" s="2" t="s">
        <v>1013</v>
      </c>
      <c r="E20" s="30">
        <v>1396</v>
      </c>
      <c r="F20" s="34">
        <v>3309</v>
      </c>
      <c r="G20" s="2" t="str">
        <f>IF(AND(Employee[[#This Row],[Sales_Target]]=Employee[[#This Row],[Sales_Target]],Employee[[#This Row],[Sales_Achieved]]&gt;=Employee[[#This Row],[Sales_Target]]),"Above Target", "Below Target")</f>
        <v>Above Target</v>
      </c>
      <c r="H20" s="43">
        <f>Employee[[#This Row],[Sales_Achieved]]-Employee[[#This Row],[Sales_Target]]</f>
        <v>1913</v>
      </c>
    </row>
    <row r="21" spans="1:8" x14ac:dyDescent="0.3">
      <c r="A21" s="4" t="s">
        <v>2047</v>
      </c>
      <c r="B21" s="2" t="s">
        <v>3047</v>
      </c>
      <c r="C21" s="2" t="s">
        <v>3394</v>
      </c>
      <c r="D21" s="2" t="s">
        <v>1015</v>
      </c>
      <c r="E21" s="30">
        <v>1559</v>
      </c>
      <c r="F21" s="34">
        <v>2093</v>
      </c>
      <c r="G21" s="2" t="str">
        <f>IF(AND(Employee[[#This Row],[Sales_Target]]=Employee[[#This Row],[Sales_Target]],Employee[[#This Row],[Sales_Achieved]]&gt;=Employee[[#This Row],[Sales_Target]]),"Above Target", "Below Target")</f>
        <v>Above Target</v>
      </c>
      <c r="H21" s="43">
        <f>Employee[[#This Row],[Sales_Achieved]]-Employee[[#This Row],[Sales_Target]]</f>
        <v>534</v>
      </c>
    </row>
    <row r="22" spans="1:8" x14ac:dyDescent="0.3">
      <c r="A22" s="4" t="s">
        <v>2048</v>
      </c>
      <c r="B22" s="2" t="s">
        <v>3048</v>
      </c>
      <c r="C22" s="2" t="s">
        <v>3394</v>
      </c>
      <c r="D22" s="2" t="s">
        <v>1014</v>
      </c>
      <c r="E22" s="30">
        <v>2199</v>
      </c>
      <c r="F22" s="34">
        <v>2763</v>
      </c>
      <c r="G22" s="2" t="str">
        <f>IF(AND(Employee[[#This Row],[Sales_Target]]=Employee[[#This Row],[Sales_Target]],Employee[[#This Row],[Sales_Achieved]]&gt;=Employee[[#This Row],[Sales_Target]]),"Above Target", "Below Target")</f>
        <v>Above Target</v>
      </c>
      <c r="H22" s="43">
        <f>Employee[[#This Row],[Sales_Achieved]]-Employee[[#This Row],[Sales_Target]]</f>
        <v>564</v>
      </c>
    </row>
    <row r="23" spans="1:8" x14ac:dyDescent="0.3">
      <c r="A23" s="4" t="s">
        <v>2049</v>
      </c>
      <c r="B23" s="2" t="s">
        <v>3044</v>
      </c>
      <c r="C23" s="2" t="s">
        <v>3394</v>
      </c>
      <c r="D23" s="2" t="s">
        <v>1014</v>
      </c>
      <c r="E23" s="30">
        <v>2254</v>
      </c>
      <c r="F23" s="34">
        <v>4087</v>
      </c>
      <c r="G23" s="2" t="str">
        <f>IF(AND(Employee[[#This Row],[Sales_Target]]=Employee[[#This Row],[Sales_Target]],Employee[[#This Row],[Sales_Achieved]]&gt;=Employee[[#This Row],[Sales_Target]]),"Above Target", "Below Target")</f>
        <v>Above Target</v>
      </c>
      <c r="H23" s="43">
        <f>Employee[[#This Row],[Sales_Achieved]]-Employee[[#This Row],[Sales_Target]]</f>
        <v>1833</v>
      </c>
    </row>
    <row r="24" spans="1:8" x14ac:dyDescent="0.3">
      <c r="A24" s="4" t="s">
        <v>2050</v>
      </c>
      <c r="B24" s="2" t="s">
        <v>3049</v>
      </c>
      <c r="C24" s="2" t="s">
        <v>3396</v>
      </c>
      <c r="D24" s="2" t="s">
        <v>1014</v>
      </c>
      <c r="E24" s="30">
        <v>3778</v>
      </c>
      <c r="F24" s="34">
        <v>1454</v>
      </c>
      <c r="G24" s="2" t="str">
        <f>IF(AND(Employee[[#This Row],[Sales_Target]]=Employee[[#This Row],[Sales_Target]],Employee[[#This Row],[Sales_Achieved]]&gt;=Employee[[#This Row],[Sales_Target]]),"Above Target", "Below Target")</f>
        <v>Below Target</v>
      </c>
      <c r="H24" s="43">
        <f>Employee[[#This Row],[Sales_Achieved]]-Employee[[#This Row],[Sales_Target]]</f>
        <v>-2324</v>
      </c>
    </row>
    <row r="25" spans="1:8" x14ac:dyDescent="0.3">
      <c r="A25" s="4" t="s">
        <v>2051</v>
      </c>
      <c r="B25" s="2" t="s">
        <v>3050</v>
      </c>
      <c r="C25" s="2" t="s">
        <v>3394</v>
      </c>
      <c r="D25" s="2" t="s">
        <v>1013</v>
      </c>
      <c r="E25" s="30">
        <v>3674</v>
      </c>
      <c r="F25" s="34">
        <v>5874</v>
      </c>
      <c r="G25" s="2" t="str">
        <f>IF(AND(Employee[[#This Row],[Sales_Target]]=Employee[[#This Row],[Sales_Target]],Employee[[#This Row],[Sales_Achieved]]&gt;=Employee[[#This Row],[Sales_Target]]),"Above Target", "Below Target")</f>
        <v>Above Target</v>
      </c>
      <c r="H25" s="43">
        <f>Employee[[#This Row],[Sales_Achieved]]-Employee[[#This Row],[Sales_Target]]</f>
        <v>2200</v>
      </c>
    </row>
    <row r="26" spans="1:8" x14ac:dyDescent="0.3">
      <c r="A26" s="4" t="s">
        <v>2052</v>
      </c>
      <c r="B26" s="2" t="s">
        <v>3051</v>
      </c>
      <c r="C26" s="2" t="s">
        <v>3396</v>
      </c>
      <c r="D26" s="2" t="s">
        <v>1015</v>
      </c>
      <c r="E26" s="30">
        <v>2739</v>
      </c>
      <c r="F26" s="34">
        <v>1754</v>
      </c>
      <c r="G26" s="2" t="str">
        <f>IF(AND(Employee[[#This Row],[Sales_Target]]=Employee[[#This Row],[Sales_Target]],Employee[[#This Row],[Sales_Achieved]]&gt;=Employee[[#This Row],[Sales_Target]]),"Above Target", "Below Target")</f>
        <v>Below Target</v>
      </c>
      <c r="H26" s="43">
        <f>Employee[[#This Row],[Sales_Achieved]]-Employee[[#This Row],[Sales_Target]]</f>
        <v>-985</v>
      </c>
    </row>
    <row r="27" spans="1:8" x14ac:dyDescent="0.3">
      <c r="A27" s="4" t="s">
        <v>2053</v>
      </c>
      <c r="B27" s="2" t="s">
        <v>3052</v>
      </c>
      <c r="C27" s="2" t="s">
        <v>3396</v>
      </c>
      <c r="D27" s="2" t="s">
        <v>1016</v>
      </c>
      <c r="E27" s="30">
        <v>1448</v>
      </c>
      <c r="F27" s="34">
        <v>4761</v>
      </c>
      <c r="G27" s="2" t="str">
        <f>IF(AND(Employee[[#This Row],[Sales_Target]]=Employee[[#This Row],[Sales_Target]],Employee[[#This Row],[Sales_Achieved]]&gt;=Employee[[#This Row],[Sales_Target]]),"Above Target", "Below Target")</f>
        <v>Above Target</v>
      </c>
      <c r="H27" s="43">
        <f>Employee[[#This Row],[Sales_Achieved]]-Employee[[#This Row],[Sales_Target]]</f>
        <v>3313</v>
      </c>
    </row>
    <row r="28" spans="1:8" x14ac:dyDescent="0.3">
      <c r="A28" s="4" t="s">
        <v>2054</v>
      </c>
      <c r="B28" s="2" t="s">
        <v>3053</v>
      </c>
      <c r="C28" s="2" t="s">
        <v>3396</v>
      </c>
      <c r="D28" s="2" t="s">
        <v>1014</v>
      </c>
      <c r="E28" s="30">
        <v>3188</v>
      </c>
      <c r="F28" s="34">
        <v>2117</v>
      </c>
      <c r="G28" s="2" t="str">
        <f>IF(AND(Employee[[#This Row],[Sales_Target]]=Employee[[#This Row],[Sales_Target]],Employee[[#This Row],[Sales_Achieved]]&gt;=Employee[[#This Row],[Sales_Target]]),"Above Target", "Below Target")</f>
        <v>Below Target</v>
      </c>
      <c r="H28" s="43">
        <f>Employee[[#This Row],[Sales_Achieved]]-Employee[[#This Row],[Sales_Target]]</f>
        <v>-1071</v>
      </c>
    </row>
    <row r="29" spans="1:8" x14ac:dyDescent="0.3">
      <c r="A29" s="4" t="s">
        <v>2055</v>
      </c>
      <c r="B29" s="2" t="s">
        <v>3054</v>
      </c>
      <c r="C29" s="2" t="s">
        <v>3394</v>
      </c>
      <c r="D29" s="2" t="s">
        <v>1016</v>
      </c>
      <c r="E29" s="30">
        <v>3354</v>
      </c>
      <c r="F29" s="34">
        <v>3403</v>
      </c>
      <c r="G29" s="2" t="str">
        <f>IF(AND(Employee[[#This Row],[Sales_Target]]=Employee[[#This Row],[Sales_Target]],Employee[[#This Row],[Sales_Achieved]]&gt;=Employee[[#This Row],[Sales_Target]]),"Above Target", "Below Target")</f>
        <v>Above Target</v>
      </c>
      <c r="H29" s="43">
        <f>Employee[[#This Row],[Sales_Achieved]]-Employee[[#This Row],[Sales_Target]]</f>
        <v>49</v>
      </c>
    </row>
    <row r="30" spans="1:8" x14ac:dyDescent="0.3">
      <c r="A30" s="4" t="s">
        <v>2056</v>
      </c>
      <c r="B30" s="2" t="s">
        <v>3055</v>
      </c>
      <c r="C30" s="2" t="s">
        <v>3396</v>
      </c>
      <c r="D30" s="2" t="s">
        <v>1016</v>
      </c>
      <c r="E30" s="30">
        <v>1142</v>
      </c>
      <c r="F30" s="34">
        <v>2630</v>
      </c>
      <c r="G30" s="2" t="str">
        <f>IF(AND(Employee[[#This Row],[Sales_Target]]=Employee[[#This Row],[Sales_Target]],Employee[[#This Row],[Sales_Achieved]]&gt;=Employee[[#This Row],[Sales_Target]]),"Above Target", "Below Target")</f>
        <v>Above Target</v>
      </c>
      <c r="H30" s="43">
        <f>Employee[[#This Row],[Sales_Achieved]]-Employee[[#This Row],[Sales_Target]]</f>
        <v>1488</v>
      </c>
    </row>
    <row r="31" spans="1:8" x14ac:dyDescent="0.3">
      <c r="A31" s="4" t="s">
        <v>2057</v>
      </c>
      <c r="B31" s="2" t="s">
        <v>3056</v>
      </c>
      <c r="C31" s="2" t="s">
        <v>3394</v>
      </c>
      <c r="D31" s="2" t="s">
        <v>1014</v>
      </c>
      <c r="E31" s="30">
        <v>4129</v>
      </c>
      <c r="F31" s="34">
        <v>5556</v>
      </c>
      <c r="G31" s="2" t="str">
        <f>IF(AND(Employee[[#This Row],[Sales_Target]]=Employee[[#This Row],[Sales_Target]],Employee[[#This Row],[Sales_Achieved]]&gt;=Employee[[#This Row],[Sales_Target]]),"Above Target", "Below Target")</f>
        <v>Above Target</v>
      </c>
      <c r="H31" s="43">
        <f>Employee[[#This Row],[Sales_Achieved]]-Employee[[#This Row],[Sales_Target]]</f>
        <v>1427</v>
      </c>
    </row>
    <row r="32" spans="1:8" x14ac:dyDescent="0.3">
      <c r="A32" s="4" t="s">
        <v>2058</v>
      </c>
      <c r="B32" s="2" t="s">
        <v>3057</v>
      </c>
      <c r="C32" s="2" t="s">
        <v>3396</v>
      </c>
      <c r="D32" s="2" t="s">
        <v>1015</v>
      </c>
      <c r="E32" s="30">
        <v>4815</v>
      </c>
      <c r="F32" s="34">
        <v>4678</v>
      </c>
      <c r="G32" s="2" t="str">
        <f>IF(AND(Employee[[#This Row],[Sales_Target]]=Employee[[#This Row],[Sales_Target]],Employee[[#This Row],[Sales_Achieved]]&gt;=Employee[[#This Row],[Sales_Target]]),"Above Target", "Below Target")</f>
        <v>Below Target</v>
      </c>
      <c r="H32" s="43">
        <f>Employee[[#This Row],[Sales_Achieved]]-Employee[[#This Row],[Sales_Target]]</f>
        <v>-137</v>
      </c>
    </row>
    <row r="33" spans="1:8" x14ac:dyDescent="0.3">
      <c r="A33" s="4" t="s">
        <v>2059</v>
      </c>
      <c r="B33" s="2" t="s">
        <v>3058</v>
      </c>
      <c r="C33" s="2" t="s">
        <v>3394</v>
      </c>
      <c r="D33" s="2" t="s">
        <v>1016</v>
      </c>
      <c r="E33" s="30">
        <v>4834</v>
      </c>
      <c r="F33" s="34">
        <v>3589</v>
      </c>
      <c r="G33" s="2" t="str">
        <f>IF(AND(Employee[[#This Row],[Sales_Target]]=Employee[[#This Row],[Sales_Target]],Employee[[#This Row],[Sales_Achieved]]&gt;=Employee[[#This Row],[Sales_Target]]),"Above Target", "Below Target")</f>
        <v>Below Target</v>
      </c>
      <c r="H33" s="43">
        <f>Employee[[#This Row],[Sales_Achieved]]-Employee[[#This Row],[Sales_Target]]</f>
        <v>-1245</v>
      </c>
    </row>
    <row r="34" spans="1:8" x14ac:dyDescent="0.3">
      <c r="A34" s="4" t="s">
        <v>2060</v>
      </c>
      <c r="B34" s="2" t="s">
        <v>3059</v>
      </c>
      <c r="C34" s="2" t="s">
        <v>3394</v>
      </c>
      <c r="D34" s="2" t="s">
        <v>1014</v>
      </c>
      <c r="E34" s="30">
        <v>4596</v>
      </c>
      <c r="F34" s="34">
        <v>1138</v>
      </c>
      <c r="G34" s="2" t="str">
        <f>IF(AND(Employee[[#This Row],[Sales_Target]]=Employee[[#This Row],[Sales_Target]],Employee[[#This Row],[Sales_Achieved]]&gt;=Employee[[#This Row],[Sales_Target]]),"Above Target", "Below Target")</f>
        <v>Below Target</v>
      </c>
      <c r="H34" s="43">
        <f>Employee[[#This Row],[Sales_Achieved]]-Employee[[#This Row],[Sales_Target]]</f>
        <v>-3458</v>
      </c>
    </row>
    <row r="35" spans="1:8" x14ac:dyDescent="0.3">
      <c r="A35" s="4" t="s">
        <v>2061</v>
      </c>
      <c r="B35" s="2" t="s">
        <v>3060</v>
      </c>
      <c r="C35" s="2" t="s">
        <v>3395</v>
      </c>
      <c r="D35" s="2" t="s">
        <v>1016</v>
      </c>
      <c r="E35" s="30">
        <v>4169</v>
      </c>
      <c r="F35" s="34">
        <v>5928</v>
      </c>
      <c r="G35" s="2" t="str">
        <f>IF(AND(Employee[[#This Row],[Sales_Target]]=Employee[[#This Row],[Sales_Target]],Employee[[#This Row],[Sales_Achieved]]&gt;=Employee[[#This Row],[Sales_Target]]),"Above Target", "Below Target")</f>
        <v>Above Target</v>
      </c>
      <c r="H35" s="43">
        <f>Employee[[#This Row],[Sales_Achieved]]-Employee[[#This Row],[Sales_Target]]</f>
        <v>1759</v>
      </c>
    </row>
    <row r="36" spans="1:8" x14ac:dyDescent="0.3">
      <c r="A36" s="4" t="s">
        <v>2062</v>
      </c>
      <c r="B36" s="2" t="s">
        <v>3061</v>
      </c>
      <c r="C36" s="2" t="s">
        <v>3394</v>
      </c>
      <c r="D36" s="2" t="s">
        <v>1015</v>
      </c>
      <c r="E36" s="30">
        <v>1351</v>
      </c>
      <c r="F36" s="34">
        <v>5900</v>
      </c>
      <c r="G36" s="2" t="str">
        <f>IF(AND(Employee[[#This Row],[Sales_Target]]=Employee[[#This Row],[Sales_Target]],Employee[[#This Row],[Sales_Achieved]]&gt;=Employee[[#This Row],[Sales_Target]]),"Above Target", "Below Target")</f>
        <v>Above Target</v>
      </c>
      <c r="H36" s="43">
        <f>Employee[[#This Row],[Sales_Achieved]]-Employee[[#This Row],[Sales_Target]]</f>
        <v>4549</v>
      </c>
    </row>
    <row r="37" spans="1:8" x14ac:dyDescent="0.3">
      <c r="A37" s="4" t="s">
        <v>2063</v>
      </c>
      <c r="B37" s="2" t="s">
        <v>3062</v>
      </c>
      <c r="C37" s="2" t="s">
        <v>3396</v>
      </c>
      <c r="D37" s="2" t="s">
        <v>1016</v>
      </c>
      <c r="E37" s="30">
        <v>1271</v>
      </c>
      <c r="F37" s="34">
        <v>4958</v>
      </c>
      <c r="G37" s="2" t="str">
        <f>IF(AND(Employee[[#This Row],[Sales_Target]]=Employee[[#This Row],[Sales_Target]],Employee[[#This Row],[Sales_Achieved]]&gt;=Employee[[#This Row],[Sales_Target]]),"Above Target", "Below Target")</f>
        <v>Above Target</v>
      </c>
      <c r="H37" s="43">
        <f>Employee[[#This Row],[Sales_Achieved]]-Employee[[#This Row],[Sales_Target]]</f>
        <v>3687</v>
      </c>
    </row>
    <row r="38" spans="1:8" x14ac:dyDescent="0.3">
      <c r="A38" s="4" t="s">
        <v>2064</v>
      </c>
      <c r="B38" s="2" t="s">
        <v>3063</v>
      </c>
      <c r="C38" s="2" t="s">
        <v>3395</v>
      </c>
      <c r="D38" s="2" t="s">
        <v>1014</v>
      </c>
      <c r="E38" s="30">
        <v>4952</v>
      </c>
      <c r="F38" s="34">
        <v>2627</v>
      </c>
      <c r="G38" s="2" t="str">
        <f>IF(AND(Employee[[#This Row],[Sales_Target]]=Employee[[#This Row],[Sales_Target]],Employee[[#This Row],[Sales_Achieved]]&gt;=Employee[[#This Row],[Sales_Target]]),"Above Target", "Below Target")</f>
        <v>Below Target</v>
      </c>
      <c r="H38" s="43">
        <f>Employee[[#This Row],[Sales_Achieved]]-Employee[[#This Row],[Sales_Target]]</f>
        <v>-2325</v>
      </c>
    </row>
    <row r="39" spans="1:8" x14ac:dyDescent="0.3">
      <c r="A39" s="4" t="s">
        <v>2065</v>
      </c>
      <c r="B39" s="2" t="s">
        <v>3064</v>
      </c>
      <c r="C39" s="2" t="s">
        <v>3394</v>
      </c>
      <c r="D39" s="2" t="s">
        <v>1015</v>
      </c>
      <c r="E39" s="30">
        <v>1134</v>
      </c>
      <c r="F39" s="34">
        <v>5380</v>
      </c>
      <c r="G39" s="2" t="str">
        <f>IF(AND(Employee[[#This Row],[Sales_Target]]=Employee[[#This Row],[Sales_Target]],Employee[[#This Row],[Sales_Achieved]]&gt;=Employee[[#This Row],[Sales_Target]]),"Above Target", "Below Target")</f>
        <v>Above Target</v>
      </c>
      <c r="H39" s="43">
        <f>Employee[[#This Row],[Sales_Achieved]]-Employee[[#This Row],[Sales_Target]]</f>
        <v>4246</v>
      </c>
    </row>
    <row r="40" spans="1:8" x14ac:dyDescent="0.3">
      <c r="A40" s="4" t="s">
        <v>2066</v>
      </c>
      <c r="B40" s="2" t="s">
        <v>3065</v>
      </c>
      <c r="C40" s="2" t="s">
        <v>3395</v>
      </c>
      <c r="D40" s="2" t="s">
        <v>1014</v>
      </c>
      <c r="E40" s="30">
        <v>3837</v>
      </c>
      <c r="F40" s="34">
        <v>1582</v>
      </c>
      <c r="G40" s="2" t="str">
        <f>IF(AND(Employee[[#This Row],[Sales_Target]]=Employee[[#This Row],[Sales_Target]],Employee[[#This Row],[Sales_Achieved]]&gt;=Employee[[#This Row],[Sales_Target]]),"Above Target", "Below Target")</f>
        <v>Below Target</v>
      </c>
      <c r="H40" s="43">
        <f>Employee[[#This Row],[Sales_Achieved]]-Employee[[#This Row],[Sales_Target]]</f>
        <v>-2255</v>
      </c>
    </row>
    <row r="41" spans="1:8" x14ac:dyDescent="0.3">
      <c r="A41" s="4" t="s">
        <v>2067</v>
      </c>
      <c r="B41" s="2" t="s">
        <v>3066</v>
      </c>
      <c r="C41" s="2" t="s">
        <v>3395</v>
      </c>
      <c r="D41" s="2" t="s">
        <v>1014</v>
      </c>
      <c r="E41" s="30">
        <v>2430</v>
      </c>
      <c r="F41" s="34">
        <v>2757</v>
      </c>
      <c r="G41" s="2" t="str">
        <f>IF(AND(Employee[[#This Row],[Sales_Target]]=Employee[[#This Row],[Sales_Target]],Employee[[#This Row],[Sales_Achieved]]&gt;=Employee[[#This Row],[Sales_Target]]),"Above Target", "Below Target")</f>
        <v>Above Target</v>
      </c>
      <c r="H41" s="43">
        <f>Employee[[#This Row],[Sales_Achieved]]-Employee[[#This Row],[Sales_Target]]</f>
        <v>327</v>
      </c>
    </row>
    <row r="42" spans="1:8" x14ac:dyDescent="0.3">
      <c r="A42" s="4" t="s">
        <v>2068</v>
      </c>
      <c r="B42" s="2" t="s">
        <v>3052</v>
      </c>
      <c r="C42" s="2" t="s">
        <v>3396</v>
      </c>
      <c r="D42" s="2" t="s">
        <v>1014</v>
      </c>
      <c r="E42" s="30">
        <v>4315</v>
      </c>
      <c r="F42" s="34">
        <v>5710</v>
      </c>
      <c r="G42" s="2" t="str">
        <f>IF(AND(Employee[[#This Row],[Sales_Target]]=Employee[[#This Row],[Sales_Target]],Employee[[#This Row],[Sales_Achieved]]&gt;=Employee[[#This Row],[Sales_Target]]),"Above Target", "Below Target")</f>
        <v>Above Target</v>
      </c>
      <c r="H42" s="43">
        <f>Employee[[#This Row],[Sales_Achieved]]-Employee[[#This Row],[Sales_Target]]</f>
        <v>1395</v>
      </c>
    </row>
    <row r="43" spans="1:8" x14ac:dyDescent="0.3">
      <c r="A43" s="4" t="s">
        <v>2069</v>
      </c>
      <c r="B43" s="2" t="s">
        <v>3054</v>
      </c>
      <c r="C43" s="2" t="s">
        <v>3395</v>
      </c>
      <c r="D43" s="2" t="s">
        <v>1016</v>
      </c>
      <c r="E43" s="30">
        <v>3527</v>
      </c>
      <c r="F43" s="34">
        <v>945</v>
      </c>
      <c r="G43" s="2" t="str">
        <f>IF(AND(Employee[[#This Row],[Sales_Target]]=Employee[[#This Row],[Sales_Target]],Employee[[#This Row],[Sales_Achieved]]&gt;=Employee[[#This Row],[Sales_Target]]),"Above Target", "Below Target")</f>
        <v>Below Target</v>
      </c>
      <c r="H43" s="43">
        <f>Employee[[#This Row],[Sales_Achieved]]-Employee[[#This Row],[Sales_Target]]</f>
        <v>-2582</v>
      </c>
    </row>
    <row r="44" spans="1:8" x14ac:dyDescent="0.3">
      <c r="A44" s="4" t="s">
        <v>2070</v>
      </c>
      <c r="B44" s="2" t="s">
        <v>3067</v>
      </c>
      <c r="C44" s="2" t="s">
        <v>3395</v>
      </c>
      <c r="D44" s="2" t="s">
        <v>1013</v>
      </c>
      <c r="E44" s="30">
        <v>3227</v>
      </c>
      <c r="F44" s="34">
        <v>870</v>
      </c>
      <c r="G44" s="2" t="str">
        <f>IF(AND(Employee[[#This Row],[Sales_Target]]=Employee[[#This Row],[Sales_Target]],Employee[[#This Row],[Sales_Achieved]]&gt;=Employee[[#This Row],[Sales_Target]]),"Above Target", "Below Target")</f>
        <v>Below Target</v>
      </c>
      <c r="H44" s="43">
        <f>Employee[[#This Row],[Sales_Achieved]]-Employee[[#This Row],[Sales_Target]]</f>
        <v>-2357</v>
      </c>
    </row>
    <row r="45" spans="1:8" x14ac:dyDescent="0.3">
      <c r="A45" s="4" t="s">
        <v>2071</v>
      </c>
      <c r="B45" s="2" t="s">
        <v>3068</v>
      </c>
      <c r="C45" s="2" t="s">
        <v>3395</v>
      </c>
      <c r="D45" s="2" t="s">
        <v>1016</v>
      </c>
      <c r="E45" s="30">
        <v>3961</v>
      </c>
      <c r="F45" s="34">
        <v>1463</v>
      </c>
      <c r="G45" s="2" t="str">
        <f>IF(AND(Employee[[#This Row],[Sales_Target]]=Employee[[#This Row],[Sales_Target]],Employee[[#This Row],[Sales_Achieved]]&gt;=Employee[[#This Row],[Sales_Target]]),"Above Target", "Below Target")</f>
        <v>Below Target</v>
      </c>
      <c r="H45" s="43">
        <f>Employee[[#This Row],[Sales_Achieved]]-Employee[[#This Row],[Sales_Target]]</f>
        <v>-2498</v>
      </c>
    </row>
    <row r="46" spans="1:8" x14ac:dyDescent="0.3">
      <c r="A46" s="4" t="s">
        <v>2072</v>
      </c>
      <c r="B46" s="2" t="s">
        <v>3069</v>
      </c>
      <c r="C46" s="2" t="s">
        <v>3394</v>
      </c>
      <c r="D46" s="2" t="s">
        <v>1014</v>
      </c>
      <c r="E46" s="30">
        <v>4340</v>
      </c>
      <c r="F46" s="34">
        <v>5399</v>
      </c>
      <c r="G46" s="2" t="str">
        <f>IF(AND(Employee[[#This Row],[Sales_Target]]=Employee[[#This Row],[Sales_Target]],Employee[[#This Row],[Sales_Achieved]]&gt;=Employee[[#This Row],[Sales_Target]]),"Above Target", "Below Target")</f>
        <v>Above Target</v>
      </c>
      <c r="H46" s="43">
        <f>Employee[[#This Row],[Sales_Achieved]]-Employee[[#This Row],[Sales_Target]]</f>
        <v>1059</v>
      </c>
    </row>
    <row r="47" spans="1:8" x14ac:dyDescent="0.3">
      <c r="A47" s="4" t="s">
        <v>2073</v>
      </c>
      <c r="B47" s="2" t="s">
        <v>3070</v>
      </c>
      <c r="C47" s="2" t="s">
        <v>3396</v>
      </c>
      <c r="D47" s="2" t="s">
        <v>1013</v>
      </c>
      <c r="E47" s="30">
        <v>3743</v>
      </c>
      <c r="F47" s="34">
        <v>1393</v>
      </c>
      <c r="G47" s="2" t="str">
        <f>IF(AND(Employee[[#This Row],[Sales_Target]]=Employee[[#This Row],[Sales_Target]],Employee[[#This Row],[Sales_Achieved]]&gt;=Employee[[#This Row],[Sales_Target]]),"Above Target", "Below Target")</f>
        <v>Below Target</v>
      </c>
      <c r="H47" s="43">
        <f>Employee[[#This Row],[Sales_Achieved]]-Employee[[#This Row],[Sales_Target]]</f>
        <v>-2350</v>
      </c>
    </row>
    <row r="48" spans="1:8" x14ac:dyDescent="0.3">
      <c r="A48" s="4" t="s">
        <v>2074</v>
      </c>
      <c r="B48" s="2" t="s">
        <v>3071</v>
      </c>
      <c r="C48" s="2" t="s">
        <v>3396</v>
      </c>
      <c r="D48" s="2" t="s">
        <v>1013</v>
      </c>
      <c r="E48" s="30">
        <v>1206</v>
      </c>
      <c r="F48" s="34">
        <v>3150</v>
      </c>
      <c r="G48" s="2" t="str">
        <f>IF(AND(Employee[[#This Row],[Sales_Target]]=Employee[[#This Row],[Sales_Target]],Employee[[#This Row],[Sales_Achieved]]&gt;=Employee[[#This Row],[Sales_Target]]),"Above Target", "Below Target")</f>
        <v>Above Target</v>
      </c>
      <c r="H48" s="43">
        <f>Employee[[#This Row],[Sales_Achieved]]-Employee[[#This Row],[Sales_Target]]</f>
        <v>1944</v>
      </c>
    </row>
    <row r="49" spans="1:8" x14ac:dyDescent="0.3">
      <c r="A49" s="4" t="s">
        <v>2075</v>
      </c>
      <c r="B49" s="2" t="s">
        <v>3072</v>
      </c>
      <c r="C49" s="2" t="s">
        <v>3394</v>
      </c>
      <c r="D49" s="2" t="s">
        <v>1014</v>
      </c>
      <c r="E49" s="30">
        <v>1050</v>
      </c>
      <c r="F49" s="34">
        <v>4154</v>
      </c>
      <c r="G49" s="2" t="str">
        <f>IF(AND(Employee[[#This Row],[Sales_Target]]=Employee[[#This Row],[Sales_Target]],Employee[[#This Row],[Sales_Achieved]]&gt;=Employee[[#This Row],[Sales_Target]]),"Above Target", "Below Target")</f>
        <v>Above Target</v>
      </c>
      <c r="H49" s="43">
        <f>Employee[[#This Row],[Sales_Achieved]]-Employee[[#This Row],[Sales_Target]]</f>
        <v>3104</v>
      </c>
    </row>
    <row r="50" spans="1:8" x14ac:dyDescent="0.3">
      <c r="A50" s="4" t="s">
        <v>2076</v>
      </c>
      <c r="B50" s="2" t="s">
        <v>3073</v>
      </c>
      <c r="C50" s="2" t="s">
        <v>3396</v>
      </c>
      <c r="D50" s="2" t="s">
        <v>1016</v>
      </c>
      <c r="E50" s="30">
        <v>4627</v>
      </c>
      <c r="F50" s="34">
        <v>884</v>
      </c>
      <c r="G50" s="2" t="str">
        <f>IF(AND(Employee[[#This Row],[Sales_Target]]=Employee[[#This Row],[Sales_Target]],Employee[[#This Row],[Sales_Achieved]]&gt;=Employee[[#This Row],[Sales_Target]]),"Above Target", "Below Target")</f>
        <v>Below Target</v>
      </c>
      <c r="H50" s="43">
        <f>Employee[[#This Row],[Sales_Achieved]]-Employee[[#This Row],[Sales_Target]]</f>
        <v>-3743</v>
      </c>
    </row>
    <row r="51" spans="1:8" x14ac:dyDescent="0.3">
      <c r="A51" s="4" t="s">
        <v>2077</v>
      </c>
      <c r="B51" s="2" t="s">
        <v>3074</v>
      </c>
      <c r="C51" s="2" t="s">
        <v>3394</v>
      </c>
      <c r="D51" s="2" t="s">
        <v>1013</v>
      </c>
      <c r="E51" s="30">
        <v>4066</v>
      </c>
      <c r="F51" s="34">
        <v>5340</v>
      </c>
      <c r="G51" s="2" t="str">
        <f>IF(AND(Employee[[#This Row],[Sales_Target]]=Employee[[#This Row],[Sales_Target]],Employee[[#This Row],[Sales_Achieved]]&gt;=Employee[[#This Row],[Sales_Target]]),"Above Target", "Below Target")</f>
        <v>Above Target</v>
      </c>
      <c r="H51" s="43">
        <f>Employee[[#This Row],[Sales_Achieved]]-Employee[[#This Row],[Sales_Target]]</f>
        <v>1274</v>
      </c>
    </row>
    <row r="52" spans="1:8" x14ac:dyDescent="0.3">
      <c r="A52" s="4" t="s">
        <v>2078</v>
      </c>
      <c r="B52" s="2" t="s">
        <v>3075</v>
      </c>
      <c r="C52" s="2" t="s">
        <v>3396</v>
      </c>
      <c r="D52" s="2" t="s">
        <v>1014</v>
      </c>
      <c r="E52" s="30">
        <v>2456</v>
      </c>
      <c r="F52" s="34">
        <v>978</v>
      </c>
      <c r="G52" s="2" t="str">
        <f>IF(AND(Employee[[#This Row],[Sales_Target]]=Employee[[#This Row],[Sales_Target]],Employee[[#This Row],[Sales_Achieved]]&gt;=Employee[[#This Row],[Sales_Target]]),"Above Target", "Below Target")</f>
        <v>Below Target</v>
      </c>
      <c r="H52" s="43">
        <f>Employee[[#This Row],[Sales_Achieved]]-Employee[[#This Row],[Sales_Target]]</f>
        <v>-1478</v>
      </c>
    </row>
    <row r="53" spans="1:8" x14ac:dyDescent="0.3">
      <c r="A53" s="4" t="s">
        <v>2079</v>
      </c>
      <c r="B53" s="2" t="s">
        <v>3076</v>
      </c>
      <c r="C53" s="2" t="s">
        <v>3394</v>
      </c>
      <c r="D53" s="2" t="s">
        <v>1013</v>
      </c>
      <c r="E53" s="30">
        <v>1959</v>
      </c>
      <c r="F53" s="34">
        <v>3681</v>
      </c>
      <c r="G53" s="2" t="str">
        <f>IF(AND(Employee[[#This Row],[Sales_Target]]=Employee[[#This Row],[Sales_Target]],Employee[[#This Row],[Sales_Achieved]]&gt;=Employee[[#This Row],[Sales_Target]]),"Above Target", "Below Target")</f>
        <v>Above Target</v>
      </c>
      <c r="H53" s="43">
        <f>Employee[[#This Row],[Sales_Achieved]]-Employee[[#This Row],[Sales_Target]]</f>
        <v>1722</v>
      </c>
    </row>
    <row r="54" spans="1:8" x14ac:dyDescent="0.3">
      <c r="A54" s="4" t="s">
        <v>2080</v>
      </c>
      <c r="B54" s="2" t="s">
        <v>3077</v>
      </c>
      <c r="C54" s="2" t="s">
        <v>3396</v>
      </c>
      <c r="D54" s="2" t="s">
        <v>1013</v>
      </c>
      <c r="E54" s="30">
        <v>4660</v>
      </c>
      <c r="F54" s="34">
        <v>4603</v>
      </c>
      <c r="G54" s="2" t="str">
        <f>IF(AND(Employee[[#This Row],[Sales_Target]]=Employee[[#This Row],[Sales_Target]],Employee[[#This Row],[Sales_Achieved]]&gt;=Employee[[#This Row],[Sales_Target]]),"Above Target", "Below Target")</f>
        <v>Below Target</v>
      </c>
      <c r="H54" s="43">
        <f>Employee[[#This Row],[Sales_Achieved]]-Employee[[#This Row],[Sales_Target]]</f>
        <v>-57</v>
      </c>
    </row>
    <row r="55" spans="1:8" x14ac:dyDescent="0.3">
      <c r="A55" s="4" t="s">
        <v>2081</v>
      </c>
      <c r="B55" s="2" t="s">
        <v>3078</v>
      </c>
      <c r="C55" s="2" t="s">
        <v>3396</v>
      </c>
      <c r="D55" s="2" t="s">
        <v>1015</v>
      </c>
      <c r="E55" s="30">
        <v>2218</v>
      </c>
      <c r="F55" s="34">
        <v>3822</v>
      </c>
      <c r="G55" s="2" t="str">
        <f>IF(AND(Employee[[#This Row],[Sales_Target]]=Employee[[#This Row],[Sales_Target]],Employee[[#This Row],[Sales_Achieved]]&gt;=Employee[[#This Row],[Sales_Target]]),"Above Target", "Below Target")</f>
        <v>Above Target</v>
      </c>
      <c r="H55" s="43">
        <f>Employee[[#This Row],[Sales_Achieved]]-Employee[[#This Row],[Sales_Target]]</f>
        <v>1604</v>
      </c>
    </row>
    <row r="56" spans="1:8" x14ac:dyDescent="0.3">
      <c r="A56" s="4" t="s">
        <v>2082</v>
      </c>
      <c r="B56" s="2" t="s">
        <v>3079</v>
      </c>
      <c r="C56" s="2" t="s">
        <v>3395</v>
      </c>
      <c r="D56" s="2" t="s">
        <v>1016</v>
      </c>
      <c r="E56" s="30">
        <v>1312</v>
      </c>
      <c r="F56" s="34">
        <v>2582</v>
      </c>
      <c r="G56" s="2" t="str">
        <f>IF(AND(Employee[[#This Row],[Sales_Target]]=Employee[[#This Row],[Sales_Target]],Employee[[#This Row],[Sales_Achieved]]&gt;=Employee[[#This Row],[Sales_Target]]),"Above Target", "Below Target")</f>
        <v>Above Target</v>
      </c>
      <c r="H56" s="43">
        <f>Employee[[#This Row],[Sales_Achieved]]-Employee[[#This Row],[Sales_Target]]</f>
        <v>1270</v>
      </c>
    </row>
    <row r="57" spans="1:8" x14ac:dyDescent="0.3">
      <c r="A57" s="4" t="s">
        <v>2083</v>
      </c>
      <c r="B57" s="2" t="s">
        <v>3080</v>
      </c>
      <c r="C57" s="2" t="s">
        <v>3394</v>
      </c>
      <c r="D57" s="2" t="s">
        <v>1015</v>
      </c>
      <c r="E57" s="30">
        <v>4894</v>
      </c>
      <c r="F57" s="34">
        <v>3068</v>
      </c>
      <c r="G57" s="2" t="str">
        <f>IF(AND(Employee[[#This Row],[Sales_Target]]=Employee[[#This Row],[Sales_Target]],Employee[[#This Row],[Sales_Achieved]]&gt;=Employee[[#This Row],[Sales_Target]]),"Above Target", "Below Target")</f>
        <v>Below Target</v>
      </c>
      <c r="H57" s="43">
        <f>Employee[[#This Row],[Sales_Achieved]]-Employee[[#This Row],[Sales_Target]]</f>
        <v>-1826</v>
      </c>
    </row>
    <row r="58" spans="1:8" x14ac:dyDescent="0.3">
      <c r="A58" s="4" t="s">
        <v>2084</v>
      </c>
      <c r="B58" s="2" t="s">
        <v>3081</v>
      </c>
      <c r="C58" s="2" t="s">
        <v>3394</v>
      </c>
      <c r="D58" s="2" t="s">
        <v>1014</v>
      </c>
      <c r="E58" s="30">
        <v>2061</v>
      </c>
      <c r="F58" s="34">
        <v>3462</v>
      </c>
      <c r="G58" s="2" t="str">
        <f>IF(AND(Employee[[#This Row],[Sales_Target]]=Employee[[#This Row],[Sales_Target]],Employee[[#This Row],[Sales_Achieved]]&gt;=Employee[[#This Row],[Sales_Target]]),"Above Target", "Below Target")</f>
        <v>Above Target</v>
      </c>
      <c r="H58" s="43">
        <f>Employee[[#This Row],[Sales_Achieved]]-Employee[[#This Row],[Sales_Target]]</f>
        <v>1401</v>
      </c>
    </row>
    <row r="59" spans="1:8" x14ac:dyDescent="0.3">
      <c r="A59" s="4" t="s">
        <v>2085</v>
      </c>
      <c r="B59" s="2" t="s">
        <v>3082</v>
      </c>
      <c r="C59" s="2" t="s">
        <v>3396</v>
      </c>
      <c r="D59" s="2" t="s">
        <v>1015</v>
      </c>
      <c r="E59" s="30">
        <v>4402</v>
      </c>
      <c r="F59" s="34">
        <v>3605</v>
      </c>
      <c r="G59" s="2" t="str">
        <f>IF(AND(Employee[[#This Row],[Sales_Target]]=Employee[[#This Row],[Sales_Target]],Employee[[#This Row],[Sales_Achieved]]&gt;=Employee[[#This Row],[Sales_Target]]),"Above Target", "Below Target")</f>
        <v>Below Target</v>
      </c>
      <c r="H59" s="43">
        <f>Employee[[#This Row],[Sales_Achieved]]-Employee[[#This Row],[Sales_Target]]</f>
        <v>-797</v>
      </c>
    </row>
    <row r="60" spans="1:8" x14ac:dyDescent="0.3">
      <c r="A60" s="4" t="s">
        <v>2086</v>
      </c>
      <c r="B60" s="2" t="s">
        <v>3083</v>
      </c>
      <c r="C60" s="2" t="s">
        <v>3395</v>
      </c>
      <c r="D60" s="2" t="s">
        <v>1016</v>
      </c>
      <c r="E60" s="30">
        <v>2186</v>
      </c>
      <c r="F60" s="34">
        <v>2255</v>
      </c>
      <c r="G60" s="2" t="str">
        <f>IF(AND(Employee[[#This Row],[Sales_Target]]=Employee[[#This Row],[Sales_Target]],Employee[[#This Row],[Sales_Achieved]]&gt;=Employee[[#This Row],[Sales_Target]]),"Above Target", "Below Target")</f>
        <v>Above Target</v>
      </c>
      <c r="H60" s="43">
        <f>Employee[[#This Row],[Sales_Achieved]]-Employee[[#This Row],[Sales_Target]]</f>
        <v>69</v>
      </c>
    </row>
    <row r="61" spans="1:8" x14ac:dyDescent="0.3">
      <c r="A61" s="4" t="s">
        <v>2087</v>
      </c>
      <c r="B61" s="2" t="s">
        <v>3084</v>
      </c>
      <c r="C61" s="2" t="s">
        <v>3394</v>
      </c>
      <c r="D61" s="2" t="s">
        <v>1014</v>
      </c>
      <c r="E61" s="30">
        <v>2889</v>
      </c>
      <c r="F61" s="34">
        <v>4797</v>
      </c>
      <c r="G61" s="2" t="str">
        <f>IF(AND(Employee[[#This Row],[Sales_Target]]=Employee[[#This Row],[Sales_Target]],Employee[[#This Row],[Sales_Achieved]]&gt;=Employee[[#This Row],[Sales_Target]]),"Above Target", "Below Target")</f>
        <v>Above Target</v>
      </c>
      <c r="H61" s="43">
        <f>Employee[[#This Row],[Sales_Achieved]]-Employee[[#This Row],[Sales_Target]]</f>
        <v>1908</v>
      </c>
    </row>
    <row r="62" spans="1:8" x14ac:dyDescent="0.3">
      <c r="A62" s="4" t="s">
        <v>2088</v>
      </c>
      <c r="B62" s="2" t="s">
        <v>3085</v>
      </c>
      <c r="C62" s="2" t="s">
        <v>3395</v>
      </c>
      <c r="D62" s="2" t="s">
        <v>1013</v>
      </c>
      <c r="E62" s="30">
        <v>4953</v>
      </c>
      <c r="F62" s="34">
        <v>4569</v>
      </c>
      <c r="G62" s="2" t="str">
        <f>IF(AND(Employee[[#This Row],[Sales_Target]]=Employee[[#This Row],[Sales_Target]],Employee[[#This Row],[Sales_Achieved]]&gt;=Employee[[#This Row],[Sales_Target]]),"Above Target", "Below Target")</f>
        <v>Below Target</v>
      </c>
      <c r="H62" s="43">
        <f>Employee[[#This Row],[Sales_Achieved]]-Employee[[#This Row],[Sales_Target]]</f>
        <v>-384</v>
      </c>
    </row>
    <row r="63" spans="1:8" x14ac:dyDescent="0.3">
      <c r="A63" s="4" t="s">
        <v>2089</v>
      </c>
      <c r="B63" s="2" t="s">
        <v>3086</v>
      </c>
      <c r="C63" s="2" t="s">
        <v>3395</v>
      </c>
      <c r="D63" s="2" t="s">
        <v>1016</v>
      </c>
      <c r="E63" s="30">
        <v>3182</v>
      </c>
      <c r="F63" s="34">
        <v>3437</v>
      </c>
      <c r="G63" s="2" t="str">
        <f>IF(AND(Employee[[#This Row],[Sales_Target]]=Employee[[#This Row],[Sales_Target]],Employee[[#This Row],[Sales_Achieved]]&gt;=Employee[[#This Row],[Sales_Target]]),"Above Target", "Below Target")</f>
        <v>Above Target</v>
      </c>
      <c r="H63" s="43">
        <f>Employee[[#This Row],[Sales_Achieved]]-Employee[[#This Row],[Sales_Target]]</f>
        <v>255</v>
      </c>
    </row>
    <row r="64" spans="1:8" x14ac:dyDescent="0.3">
      <c r="A64" s="4" t="s">
        <v>2090</v>
      </c>
      <c r="B64" s="2" t="s">
        <v>3087</v>
      </c>
      <c r="C64" s="2" t="s">
        <v>3394</v>
      </c>
      <c r="D64" s="2" t="s">
        <v>1014</v>
      </c>
      <c r="E64" s="30">
        <v>3072</v>
      </c>
      <c r="F64" s="34">
        <v>5580</v>
      </c>
      <c r="G64" s="2" t="str">
        <f>IF(AND(Employee[[#This Row],[Sales_Target]]=Employee[[#This Row],[Sales_Target]],Employee[[#This Row],[Sales_Achieved]]&gt;=Employee[[#This Row],[Sales_Target]]),"Above Target", "Below Target")</f>
        <v>Above Target</v>
      </c>
      <c r="H64" s="43">
        <f>Employee[[#This Row],[Sales_Achieved]]-Employee[[#This Row],[Sales_Target]]</f>
        <v>2508</v>
      </c>
    </row>
    <row r="65" spans="1:8" x14ac:dyDescent="0.3">
      <c r="A65" s="4" t="s">
        <v>2091</v>
      </c>
      <c r="B65" s="2" t="s">
        <v>3063</v>
      </c>
      <c r="C65" s="2" t="s">
        <v>3396</v>
      </c>
      <c r="D65" s="2" t="s">
        <v>1016</v>
      </c>
      <c r="E65" s="30">
        <v>3277</v>
      </c>
      <c r="F65" s="34">
        <v>2002</v>
      </c>
      <c r="G65" s="2" t="str">
        <f>IF(AND(Employee[[#This Row],[Sales_Target]]=Employee[[#This Row],[Sales_Target]],Employee[[#This Row],[Sales_Achieved]]&gt;=Employee[[#This Row],[Sales_Target]]),"Above Target", "Below Target")</f>
        <v>Below Target</v>
      </c>
      <c r="H65" s="43">
        <f>Employee[[#This Row],[Sales_Achieved]]-Employee[[#This Row],[Sales_Target]]</f>
        <v>-1275</v>
      </c>
    </row>
    <row r="66" spans="1:8" x14ac:dyDescent="0.3">
      <c r="A66" s="4" t="s">
        <v>2092</v>
      </c>
      <c r="B66" s="2" t="s">
        <v>3088</v>
      </c>
      <c r="C66" s="2" t="s">
        <v>3394</v>
      </c>
      <c r="D66" s="2" t="s">
        <v>1016</v>
      </c>
      <c r="E66" s="30">
        <v>3259</v>
      </c>
      <c r="F66" s="34">
        <v>5063</v>
      </c>
      <c r="G66" s="2" t="str">
        <f>IF(AND(Employee[[#This Row],[Sales_Target]]=Employee[[#This Row],[Sales_Target]],Employee[[#This Row],[Sales_Achieved]]&gt;=Employee[[#This Row],[Sales_Target]]),"Above Target", "Below Target")</f>
        <v>Above Target</v>
      </c>
      <c r="H66" s="43">
        <f>Employee[[#This Row],[Sales_Achieved]]-Employee[[#This Row],[Sales_Target]]</f>
        <v>1804</v>
      </c>
    </row>
    <row r="67" spans="1:8" x14ac:dyDescent="0.3">
      <c r="A67" s="4" t="s">
        <v>2093</v>
      </c>
      <c r="B67" s="2" t="s">
        <v>3089</v>
      </c>
      <c r="C67" s="2" t="s">
        <v>3396</v>
      </c>
      <c r="D67" s="2" t="s">
        <v>1014</v>
      </c>
      <c r="E67" s="30">
        <v>1511</v>
      </c>
      <c r="F67" s="34">
        <v>2966</v>
      </c>
      <c r="G67" s="2" t="str">
        <f>IF(AND(Employee[[#This Row],[Sales_Target]]=Employee[[#This Row],[Sales_Target]],Employee[[#This Row],[Sales_Achieved]]&gt;=Employee[[#This Row],[Sales_Target]]),"Above Target", "Below Target")</f>
        <v>Above Target</v>
      </c>
      <c r="H67" s="43">
        <f>Employee[[#This Row],[Sales_Achieved]]-Employee[[#This Row],[Sales_Target]]</f>
        <v>1455</v>
      </c>
    </row>
    <row r="68" spans="1:8" x14ac:dyDescent="0.3">
      <c r="A68" s="4" t="s">
        <v>2094</v>
      </c>
      <c r="B68" s="2" t="s">
        <v>3090</v>
      </c>
      <c r="C68" s="2" t="s">
        <v>3394</v>
      </c>
      <c r="D68" s="2" t="s">
        <v>1015</v>
      </c>
      <c r="E68" s="30">
        <v>4730</v>
      </c>
      <c r="F68" s="34">
        <v>3147</v>
      </c>
      <c r="G68" s="2" t="str">
        <f>IF(AND(Employee[[#This Row],[Sales_Target]]=Employee[[#This Row],[Sales_Target]],Employee[[#This Row],[Sales_Achieved]]&gt;=Employee[[#This Row],[Sales_Target]]),"Above Target", "Below Target")</f>
        <v>Below Target</v>
      </c>
      <c r="H68" s="43">
        <f>Employee[[#This Row],[Sales_Achieved]]-Employee[[#This Row],[Sales_Target]]</f>
        <v>-1583</v>
      </c>
    </row>
    <row r="69" spans="1:8" x14ac:dyDescent="0.3">
      <c r="A69" s="4" t="s">
        <v>2095</v>
      </c>
      <c r="B69" s="2" t="s">
        <v>3091</v>
      </c>
      <c r="C69" s="2" t="s">
        <v>3396</v>
      </c>
      <c r="D69" s="2" t="s">
        <v>1013</v>
      </c>
      <c r="E69" s="30">
        <v>4739</v>
      </c>
      <c r="F69" s="34">
        <v>2593</v>
      </c>
      <c r="G69" s="2" t="str">
        <f>IF(AND(Employee[[#This Row],[Sales_Target]]=Employee[[#This Row],[Sales_Target]],Employee[[#This Row],[Sales_Achieved]]&gt;=Employee[[#This Row],[Sales_Target]]),"Above Target", "Below Target")</f>
        <v>Below Target</v>
      </c>
      <c r="H69" s="43">
        <f>Employee[[#This Row],[Sales_Achieved]]-Employee[[#This Row],[Sales_Target]]</f>
        <v>-2146</v>
      </c>
    </row>
    <row r="70" spans="1:8" x14ac:dyDescent="0.3">
      <c r="A70" s="4" t="s">
        <v>2096</v>
      </c>
      <c r="B70" s="2" t="s">
        <v>3092</v>
      </c>
      <c r="C70" s="2" t="s">
        <v>3394</v>
      </c>
      <c r="D70" s="2" t="s">
        <v>1014</v>
      </c>
      <c r="E70" s="30">
        <v>1320</v>
      </c>
      <c r="F70" s="34">
        <v>2391</v>
      </c>
      <c r="G70" s="2" t="str">
        <f>IF(AND(Employee[[#This Row],[Sales_Target]]=Employee[[#This Row],[Sales_Target]],Employee[[#This Row],[Sales_Achieved]]&gt;=Employee[[#This Row],[Sales_Target]]),"Above Target", "Below Target")</f>
        <v>Above Target</v>
      </c>
      <c r="H70" s="43">
        <f>Employee[[#This Row],[Sales_Achieved]]-Employee[[#This Row],[Sales_Target]]</f>
        <v>1071</v>
      </c>
    </row>
    <row r="71" spans="1:8" x14ac:dyDescent="0.3">
      <c r="A71" s="4" t="s">
        <v>2097</v>
      </c>
      <c r="B71" s="2" t="s">
        <v>3093</v>
      </c>
      <c r="C71" s="2" t="s">
        <v>3395</v>
      </c>
      <c r="D71" s="2" t="s">
        <v>1016</v>
      </c>
      <c r="E71" s="30">
        <v>3742</v>
      </c>
      <c r="F71" s="34">
        <v>1232</v>
      </c>
      <c r="G71" s="2" t="str">
        <f>IF(AND(Employee[[#This Row],[Sales_Target]]=Employee[[#This Row],[Sales_Target]],Employee[[#This Row],[Sales_Achieved]]&gt;=Employee[[#This Row],[Sales_Target]]),"Above Target", "Below Target")</f>
        <v>Below Target</v>
      </c>
      <c r="H71" s="43">
        <f>Employee[[#This Row],[Sales_Achieved]]-Employee[[#This Row],[Sales_Target]]</f>
        <v>-2510</v>
      </c>
    </row>
    <row r="72" spans="1:8" x14ac:dyDescent="0.3">
      <c r="A72" s="4" t="s">
        <v>2098</v>
      </c>
      <c r="B72" s="2" t="s">
        <v>3094</v>
      </c>
      <c r="C72" s="2" t="s">
        <v>3395</v>
      </c>
      <c r="D72" s="2" t="s">
        <v>1013</v>
      </c>
      <c r="E72" s="30">
        <v>1466</v>
      </c>
      <c r="F72" s="34">
        <v>2828</v>
      </c>
      <c r="G72" s="2" t="str">
        <f>IF(AND(Employee[[#This Row],[Sales_Target]]=Employee[[#This Row],[Sales_Target]],Employee[[#This Row],[Sales_Achieved]]&gt;=Employee[[#This Row],[Sales_Target]]),"Above Target", "Below Target")</f>
        <v>Above Target</v>
      </c>
      <c r="H72" s="43">
        <f>Employee[[#This Row],[Sales_Achieved]]-Employee[[#This Row],[Sales_Target]]</f>
        <v>1362</v>
      </c>
    </row>
    <row r="73" spans="1:8" x14ac:dyDescent="0.3">
      <c r="A73" s="4" t="s">
        <v>2099</v>
      </c>
      <c r="B73" s="2" t="s">
        <v>3095</v>
      </c>
      <c r="C73" s="2" t="s">
        <v>3394</v>
      </c>
      <c r="D73" s="2" t="s">
        <v>1015</v>
      </c>
      <c r="E73" s="30">
        <v>4777</v>
      </c>
      <c r="F73" s="34">
        <v>1374</v>
      </c>
      <c r="G73" s="2" t="str">
        <f>IF(AND(Employee[[#This Row],[Sales_Target]]=Employee[[#This Row],[Sales_Target]],Employee[[#This Row],[Sales_Achieved]]&gt;=Employee[[#This Row],[Sales_Target]]),"Above Target", "Below Target")</f>
        <v>Below Target</v>
      </c>
      <c r="H73" s="43">
        <f>Employee[[#This Row],[Sales_Achieved]]-Employee[[#This Row],[Sales_Target]]</f>
        <v>-3403</v>
      </c>
    </row>
    <row r="74" spans="1:8" x14ac:dyDescent="0.3">
      <c r="A74" s="4" t="s">
        <v>2100</v>
      </c>
      <c r="B74" s="2" t="s">
        <v>3096</v>
      </c>
      <c r="C74" s="2" t="s">
        <v>3396</v>
      </c>
      <c r="D74" s="2" t="s">
        <v>1014</v>
      </c>
      <c r="E74" s="30">
        <v>2704</v>
      </c>
      <c r="F74" s="34">
        <v>5517</v>
      </c>
      <c r="G74" s="2" t="str">
        <f>IF(AND(Employee[[#This Row],[Sales_Target]]=Employee[[#This Row],[Sales_Target]],Employee[[#This Row],[Sales_Achieved]]&gt;=Employee[[#This Row],[Sales_Target]]),"Above Target", "Below Target")</f>
        <v>Above Target</v>
      </c>
      <c r="H74" s="43">
        <f>Employee[[#This Row],[Sales_Achieved]]-Employee[[#This Row],[Sales_Target]]</f>
        <v>2813</v>
      </c>
    </row>
    <row r="75" spans="1:8" x14ac:dyDescent="0.3">
      <c r="A75" s="4" t="s">
        <v>2101</v>
      </c>
      <c r="B75" s="2" t="s">
        <v>3097</v>
      </c>
      <c r="C75" s="2" t="s">
        <v>3395</v>
      </c>
      <c r="D75" s="2" t="s">
        <v>1014</v>
      </c>
      <c r="E75" s="30">
        <v>1011</v>
      </c>
      <c r="F75" s="34">
        <v>5636</v>
      </c>
      <c r="G75" s="2" t="str">
        <f>IF(AND(Employee[[#This Row],[Sales_Target]]=Employee[[#This Row],[Sales_Target]],Employee[[#This Row],[Sales_Achieved]]&gt;=Employee[[#This Row],[Sales_Target]]),"Above Target", "Below Target")</f>
        <v>Above Target</v>
      </c>
      <c r="H75" s="43">
        <f>Employee[[#This Row],[Sales_Achieved]]-Employee[[#This Row],[Sales_Target]]</f>
        <v>4625</v>
      </c>
    </row>
    <row r="76" spans="1:8" x14ac:dyDescent="0.3">
      <c r="A76" s="4" t="s">
        <v>2102</v>
      </c>
      <c r="B76" s="2" t="s">
        <v>3098</v>
      </c>
      <c r="C76" s="2" t="s">
        <v>3396</v>
      </c>
      <c r="D76" s="2" t="s">
        <v>1015</v>
      </c>
      <c r="E76" s="30">
        <v>4862</v>
      </c>
      <c r="F76" s="34">
        <v>5309</v>
      </c>
      <c r="G76" s="2" t="str">
        <f>IF(AND(Employee[[#This Row],[Sales_Target]]=Employee[[#This Row],[Sales_Target]],Employee[[#This Row],[Sales_Achieved]]&gt;=Employee[[#This Row],[Sales_Target]]),"Above Target", "Below Target")</f>
        <v>Above Target</v>
      </c>
      <c r="H76" s="43">
        <f>Employee[[#This Row],[Sales_Achieved]]-Employee[[#This Row],[Sales_Target]]</f>
        <v>447</v>
      </c>
    </row>
    <row r="77" spans="1:8" x14ac:dyDescent="0.3">
      <c r="A77" s="4" t="s">
        <v>2103</v>
      </c>
      <c r="B77" s="2" t="s">
        <v>3042</v>
      </c>
      <c r="C77" s="2" t="s">
        <v>3394</v>
      </c>
      <c r="D77" s="2" t="s">
        <v>1013</v>
      </c>
      <c r="E77" s="30">
        <v>3654</v>
      </c>
      <c r="F77" s="34">
        <v>4393</v>
      </c>
      <c r="G77" s="2" t="str">
        <f>IF(AND(Employee[[#This Row],[Sales_Target]]=Employee[[#This Row],[Sales_Target]],Employee[[#This Row],[Sales_Achieved]]&gt;=Employee[[#This Row],[Sales_Target]]),"Above Target", "Below Target")</f>
        <v>Above Target</v>
      </c>
      <c r="H77" s="43">
        <f>Employee[[#This Row],[Sales_Achieved]]-Employee[[#This Row],[Sales_Target]]</f>
        <v>739</v>
      </c>
    </row>
    <row r="78" spans="1:8" x14ac:dyDescent="0.3">
      <c r="A78" s="4" t="s">
        <v>2104</v>
      </c>
      <c r="B78" s="2" t="s">
        <v>3099</v>
      </c>
      <c r="C78" s="2" t="s">
        <v>3396</v>
      </c>
      <c r="D78" s="2" t="s">
        <v>1016</v>
      </c>
      <c r="E78" s="30">
        <v>3922</v>
      </c>
      <c r="F78" s="34">
        <v>4089</v>
      </c>
      <c r="G78" s="2" t="str">
        <f>IF(AND(Employee[[#This Row],[Sales_Target]]=Employee[[#This Row],[Sales_Target]],Employee[[#This Row],[Sales_Achieved]]&gt;=Employee[[#This Row],[Sales_Target]]),"Above Target", "Below Target")</f>
        <v>Above Target</v>
      </c>
      <c r="H78" s="43">
        <f>Employee[[#This Row],[Sales_Achieved]]-Employee[[#This Row],[Sales_Target]]</f>
        <v>167</v>
      </c>
    </row>
    <row r="79" spans="1:8" x14ac:dyDescent="0.3">
      <c r="A79" s="4" t="s">
        <v>2105</v>
      </c>
      <c r="B79" s="2" t="s">
        <v>3033</v>
      </c>
      <c r="C79" s="2" t="s">
        <v>3396</v>
      </c>
      <c r="D79" s="2" t="s">
        <v>1016</v>
      </c>
      <c r="E79" s="30">
        <v>2991</v>
      </c>
      <c r="F79" s="34">
        <v>2014</v>
      </c>
      <c r="G79" s="2" t="str">
        <f>IF(AND(Employee[[#This Row],[Sales_Target]]=Employee[[#This Row],[Sales_Target]],Employee[[#This Row],[Sales_Achieved]]&gt;=Employee[[#This Row],[Sales_Target]]),"Above Target", "Below Target")</f>
        <v>Below Target</v>
      </c>
      <c r="H79" s="43">
        <f>Employee[[#This Row],[Sales_Achieved]]-Employee[[#This Row],[Sales_Target]]</f>
        <v>-977</v>
      </c>
    </row>
    <row r="80" spans="1:8" x14ac:dyDescent="0.3">
      <c r="A80" s="4" t="s">
        <v>2106</v>
      </c>
      <c r="B80" s="2" t="s">
        <v>3051</v>
      </c>
      <c r="C80" s="2" t="s">
        <v>3396</v>
      </c>
      <c r="D80" s="2" t="s">
        <v>1014</v>
      </c>
      <c r="E80" s="30">
        <v>2185</v>
      </c>
      <c r="F80" s="34">
        <v>3542</v>
      </c>
      <c r="G80" s="2" t="str">
        <f>IF(AND(Employee[[#This Row],[Sales_Target]]=Employee[[#This Row],[Sales_Target]],Employee[[#This Row],[Sales_Achieved]]&gt;=Employee[[#This Row],[Sales_Target]]),"Above Target", "Below Target")</f>
        <v>Above Target</v>
      </c>
      <c r="H80" s="43">
        <f>Employee[[#This Row],[Sales_Achieved]]-Employee[[#This Row],[Sales_Target]]</f>
        <v>1357</v>
      </c>
    </row>
    <row r="81" spans="1:8" x14ac:dyDescent="0.3">
      <c r="A81" s="4" t="s">
        <v>2107</v>
      </c>
      <c r="B81" s="2" t="s">
        <v>3100</v>
      </c>
      <c r="C81" s="2" t="s">
        <v>3395</v>
      </c>
      <c r="D81" s="2" t="s">
        <v>1014</v>
      </c>
      <c r="E81" s="30">
        <v>3999</v>
      </c>
      <c r="F81" s="34">
        <v>3766</v>
      </c>
      <c r="G81" s="2" t="str">
        <f>IF(AND(Employee[[#This Row],[Sales_Target]]=Employee[[#This Row],[Sales_Target]],Employee[[#This Row],[Sales_Achieved]]&gt;=Employee[[#This Row],[Sales_Target]]),"Above Target", "Below Target")</f>
        <v>Below Target</v>
      </c>
      <c r="H81" s="43">
        <f>Employee[[#This Row],[Sales_Achieved]]-Employee[[#This Row],[Sales_Target]]</f>
        <v>-233</v>
      </c>
    </row>
    <row r="82" spans="1:8" x14ac:dyDescent="0.3">
      <c r="A82" s="4" t="s">
        <v>2108</v>
      </c>
      <c r="B82" s="2" t="s">
        <v>3101</v>
      </c>
      <c r="C82" s="2" t="s">
        <v>3395</v>
      </c>
      <c r="D82" s="2" t="s">
        <v>1014</v>
      </c>
      <c r="E82" s="30">
        <v>1912</v>
      </c>
      <c r="F82" s="34">
        <v>3696</v>
      </c>
      <c r="G82" s="2" t="str">
        <f>IF(AND(Employee[[#This Row],[Sales_Target]]=Employee[[#This Row],[Sales_Target]],Employee[[#This Row],[Sales_Achieved]]&gt;=Employee[[#This Row],[Sales_Target]]),"Above Target", "Below Target")</f>
        <v>Above Target</v>
      </c>
      <c r="H82" s="43">
        <f>Employee[[#This Row],[Sales_Achieved]]-Employee[[#This Row],[Sales_Target]]</f>
        <v>1784</v>
      </c>
    </row>
    <row r="83" spans="1:8" x14ac:dyDescent="0.3">
      <c r="A83" s="4" t="s">
        <v>2109</v>
      </c>
      <c r="B83" s="2" t="s">
        <v>3102</v>
      </c>
      <c r="C83" s="2" t="s">
        <v>3394</v>
      </c>
      <c r="D83" s="2" t="s">
        <v>1014</v>
      </c>
      <c r="E83" s="30">
        <v>1274</v>
      </c>
      <c r="F83" s="34">
        <v>2257</v>
      </c>
      <c r="G83" s="2" t="str">
        <f>IF(AND(Employee[[#This Row],[Sales_Target]]=Employee[[#This Row],[Sales_Target]],Employee[[#This Row],[Sales_Achieved]]&gt;=Employee[[#This Row],[Sales_Target]]),"Above Target", "Below Target")</f>
        <v>Above Target</v>
      </c>
      <c r="H83" s="43">
        <f>Employee[[#This Row],[Sales_Achieved]]-Employee[[#This Row],[Sales_Target]]</f>
        <v>983</v>
      </c>
    </row>
    <row r="84" spans="1:8" x14ac:dyDescent="0.3">
      <c r="A84" s="4" t="s">
        <v>2110</v>
      </c>
      <c r="B84" s="2" t="s">
        <v>3103</v>
      </c>
      <c r="C84" s="2" t="s">
        <v>3396</v>
      </c>
      <c r="D84" s="2" t="s">
        <v>1015</v>
      </c>
      <c r="E84" s="30">
        <v>4600</v>
      </c>
      <c r="F84" s="34">
        <v>1670</v>
      </c>
      <c r="G84" s="2" t="str">
        <f>IF(AND(Employee[[#This Row],[Sales_Target]]=Employee[[#This Row],[Sales_Target]],Employee[[#This Row],[Sales_Achieved]]&gt;=Employee[[#This Row],[Sales_Target]]),"Above Target", "Below Target")</f>
        <v>Below Target</v>
      </c>
      <c r="H84" s="43">
        <f>Employee[[#This Row],[Sales_Achieved]]-Employee[[#This Row],[Sales_Target]]</f>
        <v>-2930</v>
      </c>
    </row>
    <row r="85" spans="1:8" x14ac:dyDescent="0.3">
      <c r="A85" s="4" t="s">
        <v>2111</v>
      </c>
      <c r="B85" s="2" t="s">
        <v>3104</v>
      </c>
      <c r="C85" s="2" t="s">
        <v>3395</v>
      </c>
      <c r="D85" s="2" t="s">
        <v>1013</v>
      </c>
      <c r="E85" s="30">
        <v>3262</v>
      </c>
      <c r="F85" s="34">
        <v>1688</v>
      </c>
      <c r="G85" s="2" t="str">
        <f>IF(AND(Employee[[#This Row],[Sales_Target]]=Employee[[#This Row],[Sales_Target]],Employee[[#This Row],[Sales_Achieved]]&gt;=Employee[[#This Row],[Sales_Target]]),"Above Target", "Below Target")</f>
        <v>Below Target</v>
      </c>
      <c r="H85" s="43">
        <f>Employee[[#This Row],[Sales_Achieved]]-Employee[[#This Row],[Sales_Target]]</f>
        <v>-1574</v>
      </c>
    </row>
    <row r="86" spans="1:8" x14ac:dyDescent="0.3">
      <c r="A86" s="4" t="s">
        <v>2112</v>
      </c>
      <c r="B86" s="2" t="s">
        <v>3105</v>
      </c>
      <c r="C86" s="2" t="s">
        <v>3395</v>
      </c>
      <c r="D86" s="2" t="s">
        <v>1016</v>
      </c>
      <c r="E86" s="30">
        <v>3230</v>
      </c>
      <c r="F86" s="34">
        <v>1858</v>
      </c>
      <c r="G86" s="2" t="str">
        <f>IF(AND(Employee[[#This Row],[Sales_Target]]=Employee[[#This Row],[Sales_Target]],Employee[[#This Row],[Sales_Achieved]]&gt;=Employee[[#This Row],[Sales_Target]]),"Above Target", "Below Target")</f>
        <v>Below Target</v>
      </c>
      <c r="H86" s="43">
        <f>Employee[[#This Row],[Sales_Achieved]]-Employee[[#This Row],[Sales_Target]]</f>
        <v>-1372</v>
      </c>
    </row>
    <row r="87" spans="1:8" x14ac:dyDescent="0.3">
      <c r="A87" s="4" t="s">
        <v>2113</v>
      </c>
      <c r="B87" s="2" t="s">
        <v>3106</v>
      </c>
      <c r="C87" s="2" t="s">
        <v>3395</v>
      </c>
      <c r="D87" s="2" t="s">
        <v>1013</v>
      </c>
      <c r="E87" s="30">
        <v>4571</v>
      </c>
      <c r="F87" s="34">
        <v>5505</v>
      </c>
      <c r="G87" s="2" t="str">
        <f>IF(AND(Employee[[#This Row],[Sales_Target]]=Employee[[#This Row],[Sales_Target]],Employee[[#This Row],[Sales_Achieved]]&gt;=Employee[[#This Row],[Sales_Target]]),"Above Target", "Below Target")</f>
        <v>Above Target</v>
      </c>
      <c r="H87" s="43">
        <f>Employee[[#This Row],[Sales_Achieved]]-Employee[[#This Row],[Sales_Target]]</f>
        <v>934</v>
      </c>
    </row>
    <row r="88" spans="1:8" x14ac:dyDescent="0.3">
      <c r="A88" s="4" t="s">
        <v>2114</v>
      </c>
      <c r="B88" s="2" t="s">
        <v>3107</v>
      </c>
      <c r="C88" s="2" t="s">
        <v>3395</v>
      </c>
      <c r="D88" s="2" t="s">
        <v>1014</v>
      </c>
      <c r="E88" s="30">
        <v>2603</v>
      </c>
      <c r="F88" s="34">
        <v>4895</v>
      </c>
      <c r="G88" s="2" t="str">
        <f>IF(AND(Employee[[#This Row],[Sales_Target]]=Employee[[#This Row],[Sales_Target]],Employee[[#This Row],[Sales_Achieved]]&gt;=Employee[[#This Row],[Sales_Target]]),"Above Target", "Below Target")</f>
        <v>Above Target</v>
      </c>
      <c r="H88" s="43">
        <f>Employee[[#This Row],[Sales_Achieved]]-Employee[[#This Row],[Sales_Target]]</f>
        <v>2292</v>
      </c>
    </row>
    <row r="89" spans="1:8" x14ac:dyDescent="0.3">
      <c r="A89" s="4" t="s">
        <v>2115</v>
      </c>
      <c r="B89" s="2" t="s">
        <v>3108</v>
      </c>
      <c r="C89" s="2" t="s">
        <v>3394</v>
      </c>
      <c r="D89" s="2" t="s">
        <v>1015</v>
      </c>
      <c r="E89" s="30">
        <v>4758</v>
      </c>
      <c r="F89" s="34">
        <v>1805</v>
      </c>
      <c r="G89" s="2" t="str">
        <f>IF(AND(Employee[[#This Row],[Sales_Target]]=Employee[[#This Row],[Sales_Target]],Employee[[#This Row],[Sales_Achieved]]&gt;=Employee[[#This Row],[Sales_Target]]),"Above Target", "Below Target")</f>
        <v>Below Target</v>
      </c>
      <c r="H89" s="43">
        <f>Employee[[#This Row],[Sales_Achieved]]-Employee[[#This Row],[Sales_Target]]</f>
        <v>-2953</v>
      </c>
    </row>
    <row r="90" spans="1:8" x14ac:dyDescent="0.3">
      <c r="A90" s="4" t="s">
        <v>2116</v>
      </c>
      <c r="B90" s="2" t="s">
        <v>3109</v>
      </c>
      <c r="C90" s="2" t="s">
        <v>3394</v>
      </c>
      <c r="D90" s="2" t="s">
        <v>1015</v>
      </c>
      <c r="E90" s="30">
        <v>3092</v>
      </c>
      <c r="F90" s="34">
        <v>5839</v>
      </c>
      <c r="G90" s="2" t="str">
        <f>IF(AND(Employee[[#This Row],[Sales_Target]]=Employee[[#This Row],[Sales_Target]],Employee[[#This Row],[Sales_Achieved]]&gt;=Employee[[#This Row],[Sales_Target]]),"Above Target", "Below Target")</f>
        <v>Above Target</v>
      </c>
      <c r="H90" s="43">
        <f>Employee[[#This Row],[Sales_Achieved]]-Employee[[#This Row],[Sales_Target]]</f>
        <v>2747</v>
      </c>
    </row>
    <row r="91" spans="1:8" x14ac:dyDescent="0.3">
      <c r="A91" s="4" t="s">
        <v>2117</v>
      </c>
      <c r="B91" s="2" t="s">
        <v>3089</v>
      </c>
      <c r="C91" s="2" t="s">
        <v>3396</v>
      </c>
      <c r="D91" s="2" t="s">
        <v>1013</v>
      </c>
      <c r="E91" s="30">
        <v>1321</v>
      </c>
      <c r="F91" s="34">
        <v>1207</v>
      </c>
      <c r="G91" s="2" t="str">
        <f>IF(AND(Employee[[#This Row],[Sales_Target]]=Employee[[#This Row],[Sales_Target]],Employee[[#This Row],[Sales_Achieved]]&gt;=Employee[[#This Row],[Sales_Target]]),"Above Target", "Below Target")</f>
        <v>Below Target</v>
      </c>
      <c r="H91" s="43">
        <f>Employee[[#This Row],[Sales_Achieved]]-Employee[[#This Row],[Sales_Target]]</f>
        <v>-114</v>
      </c>
    </row>
    <row r="92" spans="1:8" x14ac:dyDescent="0.3">
      <c r="A92" s="4" t="s">
        <v>2118</v>
      </c>
      <c r="B92" s="2" t="s">
        <v>3110</v>
      </c>
      <c r="C92" s="2" t="s">
        <v>3394</v>
      </c>
      <c r="D92" s="2" t="s">
        <v>1015</v>
      </c>
      <c r="E92" s="30">
        <v>4577</v>
      </c>
      <c r="F92" s="34">
        <v>4338</v>
      </c>
      <c r="G92" s="2" t="str">
        <f>IF(AND(Employee[[#This Row],[Sales_Target]]=Employee[[#This Row],[Sales_Target]],Employee[[#This Row],[Sales_Achieved]]&gt;=Employee[[#This Row],[Sales_Target]]),"Above Target", "Below Target")</f>
        <v>Below Target</v>
      </c>
      <c r="H92" s="43">
        <f>Employee[[#This Row],[Sales_Achieved]]-Employee[[#This Row],[Sales_Target]]</f>
        <v>-239</v>
      </c>
    </row>
    <row r="93" spans="1:8" x14ac:dyDescent="0.3">
      <c r="A93" s="4" t="s">
        <v>2119</v>
      </c>
      <c r="B93" s="2" t="s">
        <v>3087</v>
      </c>
      <c r="C93" s="2" t="s">
        <v>3394</v>
      </c>
      <c r="D93" s="2" t="s">
        <v>1015</v>
      </c>
      <c r="E93" s="30">
        <v>3952</v>
      </c>
      <c r="F93" s="34">
        <v>5249</v>
      </c>
      <c r="G93" s="2" t="str">
        <f>IF(AND(Employee[[#This Row],[Sales_Target]]=Employee[[#This Row],[Sales_Target]],Employee[[#This Row],[Sales_Achieved]]&gt;=Employee[[#This Row],[Sales_Target]]),"Above Target", "Below Target")</f>
        <v>Above Target</v>
      </c>
      <c r="H93" s="43">
        <f>Employee[[#This Row],[Sales_Achieved]]-Employee[[#This Row],[Sales_Target]]</f>
        <v>1297</v>
      </c>
    </row>
    <row r="94" spans="1:8" x14ac:dyDescent="0.3">
      <c r="A94" s="4" t="s">
        <v>2120</v>
      </c>
      <c r="B94" s="2" t="s">
        <v>3111</v>
      </c>
      <c r="C94" s="2" t="s">
        <v>3394</v>
      </c>
      <c r="D94" s="2" t="s">
        <v>1014</v>
      </c>
      <c r="E94" s="30">
        <v>1180</v>
      </c>
      <c r="F94" s="34">
        <v>4630</v>
      </c>
      <c r="G94" s="2" t="str">
        <f>IF(AND(Employee[[#This Row],[Sales_Target]]=Employee[[#This Row],[Sales_Target]],Employee[[#This Row],[Sales_Achieved]]&gt;=Employee[[#This Row],[Sales_Target]]),"Above Target", "Below Target")</f>
        <v>Above Target</v>
      </c>
      <c r="H94" s="43">
        <f>Employee[[#This Row],[Sales_Achieved]]-Employee[[#This Row],[Sales_Target]]</f>
        <v>3450</v>
      </c>
    </row>
    <row r="95" spans="1:8" x14ac:dyDescent="0.3">
      <c r="A95" s="4" t="s">
        <v>2121</v>
      </c>
      <c r="B95" s="2" t="s">
        <v>3112</v>
      </c>
      <c r="C95" s="2" t="s">
        <v>3396</v>
      </c>
      <c r="D95" s="2" t="s">
        <v>1013</v>
      </c>
      <c r="E95" s="30">
        <v>4359</v>
      </c>
      <c r="F95" s="34">
        <v>4075</v>
      </c>
      <c r="G95" s="2" t="str">
        <f>IF(AND(Employee[[#This Row],[Sales_Target]]=Employee[[#This Row],[Sales_Target]],Employee[[#This Row],[Sales_Achieved]]&gt;=Employee[[#This Row],[Sales_Target]]),"Above Target", "Below Target")</f>
        <v>Below Target</v>
      </c>
      <c r="H95" s="43">
        <f>Employee[[#This Row],[Sales_Achieved]]-Employee[[#This Row],[Sales_Target]]</f>
        <v>-284</v>
      </c>
    </row>
    <row r="96" spans="1:8" x14ac:dyDescent="0.3">
      <c r="A96" s="4" t="s">
        <v>2122</v>
      </c>
      <c r="B96" s="2" t="s">
        <v>3113</v>
      </c>
      <c r="C96" s="2" t="s">
        <v>3395</v>
      </c>
      <c r="D96" s="2" t="s">
        <v>1016</v>
      </c>
      <c r="E96" s="30">
        <v>1161</v>
      </c>
      <c r="F96" s="34">
        <v>5008</v>
      </c>
      <c r="G96" s="2" t="str">
        <f>IF(AND(Employee[[#This Row],[Sales_Target]]=Employee[[#This Row],[Sales_Target]],Employee[[#This Row],[Sales_Achieved]]&gt;=Employee[[#This Row],[Sales_Target]]),"Above Target", "Below Target")</f>
        <v>Above Target</v>
      </c>
      <c r="H96" s="43">
        <f>Employee[[#This Row],[Sales_Achieved]]-Employee[[#This Row],[Sales_Target]]</f>
        <v>3847</v>
      </c>
    </row>
    <row r="97" spans="1:8" x14ac:dyDescent="0.3">
      <c r="A97" s="4" t="s">
        <v>2123</v>
      </c>
      <c r="B97" s="2" t="s">
        <v>3114</v>
      </c>
      <c r="C97" s="2" t="s">
        <v>3394</v>
      </c>
      <c r="D97" s="2" t="s">
        <v>1013</v>
      </c>
      <c r="E97" s="30">
        <v>1335</v>
      </c>
      <c r="F97" s="34">
        <v>4102</v>
      </c>
      <c r="G97" s="2" t="str">
        <f>IF(AND(Employee[[#This Row],[Sales_Target]]=Employee[[#This Row],[Sales_Target]],Employee[[#This Row],[Sales_Achieved]]&gt;=Employee[[#This Row],[Sales_Target]]),"Above Target", "Below Target")</f>
        <v>Above Target</v>
      </c>
      <c r="H97" s="43">
        <f>Employee[[#This Row],[Sales_Achieved]]-Employee[[#This Row],[Sales_Target]]</f>
        <v>2767</v>
      </c>
    </row>
    <row r="98" spans="1:8" x14ac:dyDescent="0.3">
      <c r="A98" s="4" t="s">
        <v>2124</v>
      </c>
      <c r="B98" s="2" t="s">
        <v>3115</v>
      </c>
      <c r="C98" s="2" t="s">
        <v>3396</v>
      </c>
      <c r="D98" s="2" t="s">
        <v>1016</v>
      </c>
      <c r="E98" s="30">
        <v>2278</v>
      </c>
      <c r="F98" s="34">
        <v>3213</v>
      </c>
      <c r="G98" s="2" t="str">
        <f>IF(AND(Employee[[#This Row],[Sales_Target]]=Employee[[#This Row],[Sales_Target]],Employee[[#This Row],[Sales_Achieved]]&gt;=Employee[[#This Row],[Sales_Target]]),"Above Target", "Below Target")</f>
        <v>Above Target</v>
      </c>
      <c r="H98" s="43">
        <f>Employee[[#This Row],[Sales_Achieved]]-Employee[[#This Row],[Sales_Target]]</f>
        <v>935</v>
      </c>
    </row>
    <row r="99" spans="1:8" x14ac:dyDescent="0.3">
      <c r="A99" s="4" t="s">
        <v>2125</v>
      </c>
      <c r="B99" s="2" t="s">
        <v>3116</v>
      </c>
      <c r="C99" s="2" t="s">
        <v>3395</v>
      </c>
      <c r="D99" s="2" t="s">
        <v>1013</v>
      </c>
      <c r="E99" s="30">
        <v>2056</v>
      </c>
      <c r="F99" s="34">
        <v>1403</v>
      </c>
      <c r="G99" s="2" t="str">
        <f>IF(AND(Employee[[#This Row],[Sales_Target]]=Employee[[#This Row],[Sales_Target]],Employee[[#This Row],[Sales_Achieved]]&gt;=Employee[[#This Row],[Sales_Target]]),"Above Target", "Below Target")</f>
        <v>Below Target</v>
      </c>
      <c r="H99" s="43">
        <f>Employee[[#This Row],[Sales_Achieved]]-Employee[[#This Row],[Sales_Target]]</f>
        <v>-653</v>
      </c>
    </row>
    <row r="100" spans="1:8" x14ac:dyDescent="0.3">
      <c r="A100" s="4" t="s">
        <v>2126</v>
      </c>
      <c r="B100" s="2" t="s">
        <v>3117</v>
      </c>
      <c r="C100" s="2" t="s">
        <v>3394</v>
      </c>
      <c r="D100" s="2" t="s">
        <v>1015</v>
      </c>
      <c r="E100" s="30">
        <v>3204</v>
      </c>
      <c r="F100" s="34">
        <v>2716</v>
      </c>
      <c r="G100" s="2" t="str">
        <f>IF(AND(Employee[[#This Row],[Sales_Target]]=Employee[[#This Row],[Sales_Target]],Employee[[#This Row],[Sales_Achieved]]&gt;=Employee[[#This Row],[Sales_Target]]),"Above Target", "Below Target")</f>
        <v>Below Target</v>
      </c>
      <c r="H100" s="43">
        <f>Employee[[#This Row],[Sales_Achieved]]-Employee[[#This Row],[Sales_Target]]</f>
        <v>-488</v>
      </c>
    </row>
    <row r="101" spans="1:8" x14ac:dyDescent="0.3">
      <c r="A101" s="4" t="s">
        <v>2127</v>
      </c>
      <c r="B101" s="2" t="s">
        <v>3118</v>
      </c>
      <c r="C101" s="2" t="s">
        <v>3395</v>
      </c>
      <c r="D101" s="2" t="s">
        <v>1013</v>
      </c>
      <c r="E101" s="30">
        <v>1500</v>
      </c>
      <c r="F101" s="34">
        <v>2395</v>
      </c>
      <c r="G101" s="2" t="str">
        <f>IF(AND(Employee[[#This Row],[Sales_Target]]=Employee[[#This Row],[Sales_Target]],Employee[[#This Row],[Sales_Achieved]]&gt;=Employee[[#This Row],[Sales_Target]]),"Above Target", "Below Target")</f>
        <v>Above Target</v>
      </c>
      <c r="H101" s="43">
        <f>Employee[[#This Row],[Sales_Achieved]]-Employee[[#This Row],[Sales_Target]]</f>
        <v>895</v>
      </c>
    </row>
    <row r="102" spans="1:8" x14ac:dyDescent="0.3">
      <c r="A102" s="4" t="s">
        <v>2128</v>
      </c>
      <c r="B102" s="2" t="s">
        <v>3119</v>
      </c>
      <c r="C102" s="2" t="s">
        <v>3396</v>
      </c>
      <c r="D102" s="2" t="s">
        <v>1013</v>
      </c>
      <c r="E102" s="30">
        <v>1986</v>
      </c>
      <c r="F102" s="34">
        <v>4829</v>
      </c>
      <c r="G102" s="2" t="str">
        <f>IF(AND(Employee[[#This Row],[Sales_Target]]=Employee[[#This Row],[Sales_Target]],Employee[[#This Row],[Sales_Achieved]]&gt;=Employee[[#This Row],[Sales_Target]]),"Above Target", "Below Target")</f>
        <v>Above Target</v>
      </c>
      <c r="H102" s="43">
        <f>Employee[[#This Row],[Sales_Achieved]]-Employee[[#This Row],[Sales_Target]]</f>
        <v>2843</v>
      </c>
    </row>
    <row r="103" spans="1:8" x14ac:dyDescent="0.3">
      <c r="A103" s="4" t="s">
        <v>2129</v>
      </c>
      <c r="B103" s="2" t="s">
        <v>3120</v>
      </c>
      <c r="C103" s="2" t="s">
        <v>3396</v>
      </c>
      <c r="D103" s="2" t="s">
        <v>1015</v>
      </c>
      <c r="E103" s="30">
        <v>2866</v>
      </c>
      <c r="F103" s="34">
        <v>5039</v>
      </c>
      <c r="G103" s="2" t="str">
        <f>IF(AND(Employee[[#This Row],[Sales_Target]]=Employee[[#This Row],[Sales_Target]],Employee[[#This Row],[Sales_Achieved]]&gt;=Employee[[#This Row],[Sales_Target]]),"Above Target", "Below Target")</f>
        <v>Above Target</v>
      </c>
      <c r="H103" s="43">
        <f>Employee[[#This Row],[Sales_Achieved]]-Employee[[#This Row],[Sales_Target]]</f>
        <v>2173</v>
      </c>
    </row>
    <row r="104" spans="1:8" x14ac:dyDescent="0.3">
      <c r="A104" s="4" t="s">
        <v>2130</v>
      </c>
      <c r="B104" s="2" t="s">
        <v>3121</v>
      </c>
      <c r="C104" s="2" t="s">
        <v>3394</v>
      </c>
      <c r="D104" s="2" t="s">
        <v>1013</v>
      </c>
      <c r="E104" s="30">
        <v>3200</v>
      </c>
      <c r="F104" s="34">
        <v>3676</v>
      </c>
      <c r="G104" s="2" t="str">
        <f>IF(AND(Employee[[#This Row],[Sales_Target]]=Employee[[#This Row],[Sales_Target]],Employee[[#This Row],[Sales_Achieved]]&gt;=Employee[[#This Row],[Sales_Target]]),"Above Target", "Below Target")</f>
        <v>Above Target</v>
      </c>
      <c r="H104" s="43">
        <f>Employee[[#This Row],[Sales_Achieved]]-Employee[[#This Row],[Sales_Target]]</f>
        <v>476</v>
      </c>
    </row>
    <row r="105" spans="1:8" x14ac:dyDescent="0.3">
      <c r="A105" s="4" t="s">
        <v>2131</v>
      </c>
      <c r="B105" s="2" t="s">
        <v>3122</v>
      </c>
      <c r="C105" s="2" t="s">
        <v>3396</v>
      </c>
      <c r="D105" s="2" t="s">
        <v>1015</v>
      </c>
      <c r="E105" s="30">
        <v>2343</v>
      </c>
      <c r="F105" s="34">
        <v>5037</v>
      </c>
      <c r="G105" s="2" t="str">
        <f>IF(AND(Employee[[#This Row],[Sales_Target]]=Employee[[#This Row],[Sales_Target]],Employee[[#This Row],[Sales_Achieved]]&gt;=Employee[[#This Row],[Sales_Target]]),"Above Target", "Below Target")</f>
        <v>Above Target</v>
      </c>
      <c r="H105" s="43">
        <f>Employee[[#This Row],[Sales_Achieved]]-Employee[[#This Row],[Sales_Target]]</f>
        <v>2694</v>
      </c>
    </row>
    <row r="106" spans="1:8" x14ac:dyDescent="0.3">
      <c r="A106" s="4" t="s">
        <v>2132</v>
      </c>
      <c r="B106" s="2" t="s">
        <v>3123</v>
      </c>
      <c r="C106" s="2" t="s">
        <v>3394</v>
      </c>
      <c r="D106" s="2" t="s">
        <v>1014</v>
      </c>
      <c r="E106" s="30">
        <v>4033</v>
      </c>
      <c r="F106" s="34">
        <v>1983</v>
      </c>
      <c r="G106" s="2" t="str">
        <f>IF(AND(Employee[[#This Row],[Sales_Target]]=Employee[[#This Row],[Sales_Target]],Employee[[#This Row],[Sales_Achieved]]&gt;=Employee[[#This Row],[Sales_Target]]),"Above Target", "Below Target")</f>
        <v>Below Target</v>
      </c>
      <c r="H106" s="43">
        <f>Employee[[#This Row],[Sales_Achieved]]-Employee[[#This Row],[Sales_Target]]</f>
        <v>-2050</v>
      </c>
    </row>
    <row r="107" spans="1:8" x14ac:dyDescent="0.3">
      <c r="A107" s="4" t="s">
        <v>2133</v>
      </c>
      <c r="B107" s="2" t="s">
        <v>3124</v>
      </c>
      <c r="C107" s="2" t="s">
        <v>3396</v>
      </c>
      <c r="D107" s="2" t="s">
        <v>1016</v>
      </c>
      <c r="E107" s="30">
        <v>2101</v>
      </c>
      <c r="F107" s="34">
        <v>5931</v>
      </c>
      <c r="G107" s="2" t="str">
        <f>IF(AND(Employee[[#This Row],[Sales_Target]]=Employee[[#This Row],[Sales_Target]],Employee[[#This Row],[Sales_Achieved]]&gt;=Employee[[#This Row],[Sales_Target]]),"Above Target", "Below Target")</f>
        <v>Above Target</v>
      </c>
      <c r="H107" s="43">
        <f>Employee[[#This Row],[Sales_Achieved]]-Employee[[#This Row],[Sales_Target]]</f>
        <v>3830</v>
      </c>
    </row>
    <row r="108" spans="1:8" x14ac:dyDescent="0.3">
      <c r="A108" s="4" t="s">
        <v>2134</v>
      </c>
      <c r="B108" s="2" t="s">
        <v>3125</v>
      </c>
      <c r="C108" s="2" t="s">
        <v>3395</v>
      </c>
      <c r="D108" s="2" t="s">
        <v>1016</v>
      </c>
      <c r="E108" s="30">
        <v>1569</v>
      </c>
      <c r="F108" s="34">
        <v>3515</v>
      </c>
      <c r="G108" s="2" t="str">
        <f>IF(AND(Employee[[#This Row],[Sales_Target]]=Employee[[#This Row],[Sales_Target]],Employee[[#This Row],[Sales_Achieved]]&gt;=Employee[[#This Row],[Sales_Target]]),"Above Target", "Below Target")</f>
        <v>Above Target</v>
      </c>
      <c r="H108" s="43">
        <f>Employee[[#This Row],[Sales_Achieved]]-Employee[[#This Row],[Sales_Target]]</f>
        <v>1946</v>
      </c>
    </row>
    <row r="109" spans="1:8" x14ac:dyDescent="0.3">
      <c r="A109" s="4" t="s">
        <v>2135</v>
      </c>
      <c r="B109" s="2" t="s">
        <v>3126</v>
      </c>
      <c r="C109" s="2" t="s">
        <v>3395</v>
      </c>
      <c r="D109" s="2" t="s">
        <v>1016</v>
      </c>
      <c r="E109" s="30">
        <v>2988</v>
      </c>
      <c r="F109" s="34">
        <v>2452</v>
      </c>
      <c r="G109" s="2" t="str">
        <f>IF(AND(Employee[[#This Row],[Sales_Target]]=Employee[[#This Row],[Sales_Target]],Employee[[#This Row],[Sales_Achieved]]&gt;=Employee[[#This Row],[Sales_Target]]),"Above Target", "Below Target")</f>
        <v>Below Target</v>
      </c>
      <c r="H109" s="43">
        <f>Employee[[#This Row],[Sales_Achieved]]-Employee[[#This Row],[Sales_Target]]</f>
        <v>-536</v>
      </c>
    </row>
    <row r="110" spans="1:8" x14ac:dyDescent="0.3">
      <c r="A110" s="4" t="s">
        <v>2136</v>
      </c>
      <c r="B110" s="2" t="s">
        <v>3127</v>
      </c>
      <c r="C110" s="2" t="s">
        <v>3395</v>
      </c>
      <c r="D110" s="2" t="s">
        <v>1016</v>
      </c>
      <c r="E110" s="30">
        <v>3098</v>
      </c>
      <c r="F110" s="34">
        <v>4732</v>
      </c>
      <c r="G110" s="2" t="str">
        <f>IF(AND(Employee[[#This Row],[Sales_Target]]=Employee[[#This Row],[Sales_Target]],Employee[[#This Row],[Sales_Achieved]]&gt;=Employee[[#This Row],[Sales_Target]]),"Above Target", "Below Target")</f>
        <v>Above Target</v>
      </c>
      <c r="H110" s="43">
        <f>Employee[[#This Row],[Sales_Achieved]]-Employee[[#This Row],[Sales_Target]]</f>
        <v>1634</v>
      </c>
    </row>
    <row r="111" spans="1:8" x14ac:dyDescent="0.3">
      <c r="A111" s="4" t="s">
        <v>2137</v>
      </c>
      <c r="B111" s="2" t="s">
        <v>3128</v>
      </c>
      <c r="C111" s="2" t="s">
        <v>3396</v>
      </c>
      <c r="D111" s="2" t="s">
        <v>1015</v>
      </c>
      <c r="E111" s="30">
        <v>2754</v>
      </c>
      <c r="F111" s="34">
        <v>3209</v>
      </c>
      <c r="G111" s="2" t="str">
        <f>IF(AND(Employee[[#This Row],[Sales_Target]]=Employee[[#This Row],[Sales_Target]],Employee[[#This Row],[Sales_Achieved]]&gt;=Employee[[#This Row],[Sales_Target]]),"Above Target", "Below Target")</f>
        <v>Above Target</v>
      </c>
      <c r="H111" s="43">
        <f>Employee[[#This Row],[Sales_Achieved]]-Employee[[#This Row],[Sales_Target]]</f>
        <v>455</v>
      </c>
    </row>
    <row r="112" spans="1:8" x14ac:dyDescent="0.3">
      <c r="A112" s="4" t="s">
        <v>2138</v>
      </c>
      <c r="B112" s="2" t="s">
        <v>3129</v>
      </c>
      <c r="C112" s="2" t="s">
        <v>3394</v>
      </c>
      <c r="D112" s="2" t="s">
        <v>1013</v>
      </c>
      <c r="E112" s="30">
        <v>2967</v>
      </c>
      <c r="F112" s="34">
        <v>908</v>
      </c>
      <c r="G112" s="2" t="str">
        <f>IF(AND(Employee[[#This Row],[Sales_Target]]=Employee[[#This Row],[Sales_Target]],Employee[[#This Row],[Sales_Achieved]]&gt;=Employee[[#This Row],[Sales_Target]]),"Above Target", "Below Target")</f>
        <v>Below Target</v>
      </c>
      <c r="H112" s="43">
        <f>Employee[[#This Row],[Sales_Achieved]]-Employee[[#This Row],[Sales_Target]]</f>
        <v>-2059</v>
      </c>
    </row>
    <row r="113" spans="1:8" x14ac:dyDescent="0.3">
      <c r="A113" s="4" t="s">
        <v>2139</v>
      </c>
      <c r="B113" s="2" t="s">
        <v>3046</v>
      </c>
      <c r="C113" s="2" t="s">
        <v>3395</v>
      </c>
      <c r="D113" s="2" t="s">
        <v>1014</v>
      </c>
      <c r="E113" s="30">
        <v>1058</v>
      </c>
      <c r="F113" s="34">
        <v>3155</v>
      </c>
      <c r="G113" s="2" t="str">
        <f>IF(AND(Employee[[#This Row],[Sales_Target]]=Employee[[#This Row],[Sales_Target]],Employee[[#This Row],[Sales_Achieved]]&gt;=Employee[[#This Row],[Sales_Target]]),"Above Target", "Below Target")</f>
        <v>Above Target</v>
      </c>
      <c r="H113" s="43">
        <f>Employee[[#This Row],[Sales_Achieved]]-Employee[[#This Row],[Sales_Target]]</f>
        <v>2097</v>
      </c>
    </row>
    <row r="114" spans="1:8" x14ac:dyDescent="0.3">
      <c r="A114" s="4" t="s">
        <v>2140</v>
      </c>
      <c r="B114" s="2" t="s">
        <v>3128</v>
      </c>
      <c r="C114" s="2" t="s">
        <v>3396</v>
      </c>
      <c r="D114" s="2" t="s">
        <v>1016</v>
      </c>
      <c r="E114" s="30">
        <v>3924</v>
      </c>
      <c r="F114" s="34">
        <v>2886</v>
      </c>
      <c r="G114" s="2" t="str">
        <f>IF(AND(Employee[[#This Row],[Sales_Target]]=Employee[[#This Row],[Sales_Target]],Employee[[#This Row],[Sales_Achieved]]&gt;=Employee[[#This Row],[Sales_Target]]),"Above Target", "Below Target")</f>
        <v>Below Target</v>
      </c>
      <c r="H114" s="43">
        <f>Employee[[#This Row],[Sales_Achieved]]-Employee[[#This Row],[Sales_Target]]</f>
        <v>-1038</v>
      </c>
    </row>
    <row r="115" spans="1:8" x14ac:dyDescent="0.3">
      <c r="A115" s="4" t="s">
        <v>2141</v>
      </c>
      <c r="B115" s="2" t="s">
        <v>3130</v>
      </c>
      <c r="C115" s="2" t="s">
        <v>3395</v>
      </c>
      <c r="D115" s="2" t="s">
        <v>1016</v>
      </c>
      <c r="E115" s="30">
        <v>1485</v>
      </c>
      <c r="F115" s="34">
        <v>3069</v>
      </c>
      <c r="G115" s="2" t="str">
        <f>IF(AND(Employee[[#This Row],[Sales_Target]]=Employee[[#This Row],[Sales_Target]],Employee[[#This Row],[Sales_Achieved]]&gt;=Employee[[#This Row],[Sales_Target]]),"Above Target", "Below Target")</f>
        <v>Above Target</v>
      </c>
      <c r="H115" s="43">
        <f>Employee[[#This Row],[Sales_Achieved]]-Employee[[#This Row],[Sales_Target]]</f>
        <v>1584</v>
      </c>
    </row>
    <row r="116" spans="1:8" x14ac:dyDescent="0.3">
      <c r="A116" s="4" t="s">
        <v>2142</v>
      </c>
      <c r="B116" s="2" t="s">
        <v>3131</v>
      </c>
      <c r="C116" s="2" t="s">
        <v>3396</v>
      </c>
      <c r="D116" s="2" t="s">
        <v>1014</v>
      </c>
      <c r="E116" s="30">
        <v>4879</v>
      </c>
      <c r="F116" s="34">
        <v>1660</v>
      </c>
      <c r="G116" s="2" t="str">
        <f>IF(AND(Employee[[#This Row],[Sales_Target]]=Employee[[#This Row],[Sales_Target]],Employee[[#This Row],[Sales_Achieved]]&gt;=Employee[[#This Row],[Sales_Target]]),"Above Target", "Below Target")</f>
        <v>Below Target</v>
      </c>
      <c r="H116" s="43">
        <f>Employee[[#This Row],[Sales_Achieved]]-Employee[[#This Row],[Sales_Target]]</f>
        <v>-3219</v>
      </c>
    </row>
    <row r="117" spans="1:8" x14ac:dyDescent="0.3">
      <c r="A117" s="4" t="s">
        <v>2143</v>
      </c>
      <c r="B117" s="2" t="s">
        <v>3132</v>
      </c>
      <c r="C117" s="2" t="s">
        <v>3396</v>
      </c>
      <c r="D117" s="2" t="s">
        <v>1014</v>
      </c>
      <c r="E117" s="30">
        <v>1411</v>
      </c>
      <c r="F117" s="34">
        <v>3290</v>
      </c>
      <c r="G117" s="2" t="str">
        <f>IF(AND(Employee[[#This Row],[Sales_Target]]=Employee[[#This Row],[Sales_Target]],Employee[[#This Row],[Sales_Achieved]]&gt;=Employee[[#This Row],[Sales_Target]]),"Above Target", "Below Target")</f>
        <v>Above Target</v>
      </c>
      <c r="H117" s="43">
        <f>Employee[[#This Row],[Sales_Achieved]]-Employee[[#This Row],[Sales_Target]]</f>
        <v>1879</v>
      </c>
    </row>
    <row r="118" spans="1:8" x14ac:dyDescent="0.3">
      <c r="A118" s="4" t="s">
        <v>2144</v>
      </c>
      <c r="B118" s="2" t="s">
        <v>3133</v>
      </c>
      <c r="C118" s="2" t="s">
        <v>3394</v>
      </c>
      <c r="D118" s="2" t="s">
        <v>1015</v>
      </c>
      <c r="E118" s="30">
        <v>1645</v>
      </c>
      <c r="F118" s="34">
        <v>4412</v>
      </c>
      <c r="G118" s="2" t="str">
        <f>IF(AND(Employee[[#This Row],[Sales_Target]]=Employee[[#This Row],[Sales_Target]],Employee[[#This Row],[Sales_Achieved]]&gt;=Employee[[#This Row],[Sales_Target]]),"Above Target", "Below Target")</f>
        <v>Above Target</v>
      </c>
      <c r="H118" s="43">
        <f>Employee[[#This Row],[Sales_Achieved]]-Employee[[#This Row],[Sales_Target]]</f>
        <v>2767</v>
      </c>
    </row>
    <row r="119" spans="1:8" x14ac:dyDescent="0.3">
      <c r="A119" s="4" t="s">
        <v>2145</v>
      </c>
      <c r="B119" s="2" t="s">
        <v>3134</v>
      </c>
      <c r="C119" s="2" t="s">
        <v>3395</v>
      </c>
      <c r="D119" s="2" t="s">
        <v>1015</v>
      </c>
      <c r="E119" s="30">
        <v>1486</v>
      </c>
      <c r="F119" s="34">
        <v>4680</v>
      </c>
      <c r="G119" s="2" t="str">
        <f>IF(AND(Employee[[#This Row],[Sales_Target]]=Employee[[#This Row],[Sales_Target]],Employee[[#This Row],[Sales_Achieved]]&gt;=Employee[[#This Row],[Sales_Target]]),"Above Target", "Below Target")</f>
        <v>Above Target</v>
      </c>
      <c r="H119" s="43">
        <f>Employee[[#This Row],[Sales_Achieved]]-Employee[[#This Row],[Sales_Target]]</f>
        <v>3194</v>
      </c>
    </row>
    <row r="120" spans="1:8" x14ac:dyDescent="0.3">
      <c r="A120" s="4" t="s">
        <v>2146</v>
      </c>
      <c r="B120" s="2" t="s">
        <v>3135</v>
      </c>
      <c r="C120" s="2" t="s">
        <v>3394</v>
      </c>
      <c r="D120" s="2" t="s">
        <v>1015</v>
      </c>
      <c r="E120" s="30">
        <v>3645</v>
      </c>
      <c r="F120" s="34">
        <v>3425</v>
      </c>
      <c r="G120" s="2" t="str">
        <f>IF(AND(Employee[[#This Row],[Sales_Target]]=Employee[[#This Row],[Sales_Target]],Employee[[#This Row],[Sales_Achieved]]&gt;=Employee[[#This Row],[Sales_Target]]),"Above Target", "Below Target")</f>
        <v>Below Target</v>
      </c>
      <c r="H120" s="43">
        <f>Employee[[#This Row],[Sales_Achieved]]-Employee[[#This Row],[Sales_Target]]</f>
        <v>-220</v>
      </c>
    </row>
    <row r="121" spans="1:8" x14ac:dyDescent="0.3">
      <c r="A121" s="4" t="s">
        <v>2147</v>
      </c>
      <c r="B121" s="2" t="s">
        <v>3136</v>
      </c>
      <c r="C121" s="2" t="s">
        <v>3396</v>
      </c>
      <c r="D121" s="2" t="s">
        <v>1015</v>
      </c>
      <c r="E121" s="30">
        <v>3097</v>
      </c>
      <c r="F121" s="34">
        <v>5490</v>
      </c>
      <c r="G121" s="2" t="str">
        <f>IF(AND(Employee[[#This Row],[Sales_Target]]=Employee[[#This Row],[Sales_Target]],Employee[[#This Row],[Sales_Achieved]]&gt;=Employee[[#This Row],[Sales_Target]]),"Above Target", "Below Target")</f>
        <v>Above Target</v>
      </c>
      <c r="H121" s="43">
        <f>Employee[[#This Row],[Sales_Achieved]]-Employee[[#This Row],[Sales_Target]]</f>
        <v>2393</v>
      </c>
    </row>
    <row r="122" spans="1:8" x14ac:dyDescent="0.3">
      <c r="A122" s="4" t="s">
        <v>2148</v>
      </c>
      <c r="B122" s="2" t="s">
        <v>3045</v>
      </c>
      <c r="C122" s="2" t="s">
        <v>3395</v>
      </c>
      <c r="D122" s="2" t="s">
        <v>1015</v>
      </c>
      <c r="E122" s="30">
        <v>2058</v>
      </c>
      <c r="F122" s="34">
        <v>3877</v>
      </c>
      <c r="G122" s="2" t="str">
        <f>IF(AND(Employee[[#This Row],[Sales_Target]]=Employee[[#This Row],[Sales_Target]],Employee[[#This Row],[Sales_Achieved]]&gt;=Employee[[#This Row],[Sales_Target]]),"Above Target", "Below Target")</f>
        <v>Above Target</v>
      </c>
      <c r="H122" s="43">
        <f>Employee[[#This Row],[Sales_Achieved]]-Employee[[#This Row],[Sales_Target]]</f>
        <v>1819</v>
      </c>
    </row>
    <row r="123" spans="1:8" x14ac:dyDescent="0.3">
      <c r="A123" s="4" t="s">
        <v>2149</v>
      </c>
      <c r="B123" s="2" t="s">
        <v>3064</v>
      </c>
      <c r="C123" s="2" t="s">
        <v>3395</v>
      </c>
      <c r="D123" s="2" t="s">
        <v>1014</v>
      </c>
      <c r="E123" s="30">
        <v>1692</v>
      </c>
      <c r="F123" s="34">
        <v>3477</v>
      </c>
      <c r="G123" s="2" t="str">
        <f>IF(AND(Employee[[#This Row],[Sales_Target]]=Employee[[#This Row],[Sales_Target]],Employee[[#This Row],[Sales_Achieved]]&gt;=Employee[[#This Row],[Sales_Target]]),"Above Target", "Below Target")</f>
        <v>Above Target</v>
      </c>
      <c r="H123" s="43">
        <f>Employee[[#This Row],[Sales_Achieved]]-Employee[[#This Row],[Sales_Target]]</f>
        <v>1785</v>
      </c>
    </row>
    <row r="124" spans="1:8" x14ac:dyDescent="0.3">
      <c r="A124" s="4" t="s">
        <v>2150</v>
      </c>
      <c r="B124" s="2" t="s">
        <v>3137</v>
      </c>
      <c r="C124" s="2" t="s">
        <v>3395</v>
      </c>
      <c r="D124" s="2" t="s">
        <v>1015</v>
      </c>
      <c r="E124" s="30">
        <v>2365</v>
      </c>
      <c r="F124" s="34">
        <v>3352</v>
      </c>
      <c r="G124" s="2" t="str">
        <f>IF(AND(Employee[[#This Row],[Sales_Target]]=Employee[[#This Row],[Sales_Target]],Employee[[#This Row],[Sales_Achieved]]&gt;=Employee[[#This Row],[Sales_Target]]),"Above Target", "Below Target")</f>
        <v>Above Target</v>
      </c>
      <c r="H124" s="43">
        <f>Employee[[#This Row],[Sales_Achieved]]-Employee[[#This Row],[Sales_Target]]</f>
        <v>987</v>
      </c>
    </row>
    <row r="125" spans="1:8" x14ac:dyDescent="0.3">
      <c r="A125" s="4" t="s">
        <v>2151</v>
      </c>
      <c r="B125" s="2" t="s">
        <v>3107</v>
      </c>
      <c r="C125" s="2" t="s">
        <v>3395</v>
      </c>
      <c r="D125" s="2" t="s">
        <v>1016</v>
      </c>
      <c r="E125" s="30">
        <v>4539</v>
      </c>
      <c r="F125" s="34">
        <v>4419</v>
      </c>
      <c r="G125" s="2" t="str">
        <f>IF(AND(Employee[[#This Row],[Sales_Target]]=Employee[[#This Row],[Sales_Target]],Employee[[#This Row],[Sales_Achieved]]&gt;=Employee[[#This Row],[Sales_Target]]),"Above Target", "Below Target")</f>
        <v>Below Target</v>
      </c>
      <c r="H125" s="43">
        <f>Employee[[#This Row],[Sales_Achieved]]-Employee[[#This Row],[Sales_Target]]</f>
        <v>-120</v>
      </c>
    </row>
    <row r="126" spans="1:8" x14ac:dyDescent="0.3">
      <c r="A126" s="4" t="s">
        <v>2152</v>
      </c>
      <c r="B126" s="2" t="s">
        <v>3069</v>
      </c>
      <c r="C126" s="2" t="s">
        <v>3394</v>
      </c>
      <c r="D126" s="2" t="s">
        <v>1013</v>
      </c>
      <c r="E126" s="30">
        <v>4610</v>
      </c>
      <c r="F126" s="34">
        <v>4013</v>
      </c>
      <c r="G126" s="2" t="str">
        <f>IF(AND(Employee[[#This Row],[Sales_Target]]=Employee[[#This Row],[Sales_Target]],Employee[[#This Row],[Sales_Achieved]]&gt;=Employee[[#This Row],[Sales_Target]]),"Above Target", "Below Target")</f>
        <v>Below Target</v>
      </c>
      <c r="H126" s="43">
        <f>Employee[[#This Row],[Sales_Achieved]]-Employee[[#This Row],[Sales_Target]]</f>
        <v>-597</v>
      </c>
    </row>
    <row r="127" spans="1:8" x14ac:dyDescent="0.3">
      <c r="A127" s="4" t="s">
        <v>2153</v>
      </c>
      <c r="B127" s="2" t="s">
        <v>3138</v>
      </c>
      <c r="C127" s="2" t="s">
        <v>3394</v>
      </c>
      <c r="D127" s="2" t="s">
        <v>1016</v>
      </c>
      <c r="E127" s="30">
        <v>4050</v>
      </c>
      <c r="F127" s="34">
        <v>5796</v>
      </c>
      <c r="G127" s="2" t="str">
        <f>IF(AND(Employee[[#This Row],[Sales_Target]]=Employee[[#This Row],[Sales_Target]],Employee[[#This Row],[Sales_Achieved]]&gt;=Employee[[#This Row],[Sales_Target]]),"Above Target", "Below Target")</f>
        <v>Above Target</v>
      </c>
      <c r="H127" s="43">
        <f>Employee[[#This Row],[Sales_Achieved]]-Employee[[#This Row],[Sales_Target]]</f>
        <v>1746</v>
      </c>
    </row>
    <row r="128" spans="1:8" x14ac:dyDescent="0.3">
      <c r="A128" s="4" t="s">
        <v>2154</v>
      </c>
      <c r="B128" s="2" t="s">
        <v>3139</v>
      </c>
      <c r="C128" s="2" t="s">
        <v>3394</v>
      </c>
      <c r="D128" s="2" t="s">
        <v>1014</v>
      </c>
      <c r="E128" s="30">
        <v>2644</v>
      </c>
      <c r="F128" s="34">
        <v>4358</v>
      </c>
      <c r="G128" s="2" t="str">
        <f>IF(AND(Employee[[#This Row],[Sales_Target]]=Employee[[#This Row],[Sales_Target]],Employee[[#This Row],[Sales_Achieved]]&gt;=Employee[[#This Row],[Sales_Target]]),"Above Target", "Below Target")</f>
        <v>Above Target</v>
      </c>
      <c r="H128" s="43">
        <f>Employee[[#This Row],[Sales_Achieved]]-Employee[[#This Row],[Sales_Target]]</f>
        <v>1714</v>
      </c>
    </row>
    <row r="129" spans="1:8" x14ac:dyDescent="0.3">
      <c r="A129" s="4" t="s">
        <v>2155</v>
      </c>
      <c r="B129" s="2" t="s">
        <v>3140</v>
      </c>
      <c r="C129" s="2" t="s">
        <v>3394</v>
      </c>
      <c r="D129" s="2" t="s">
        <v>1015</v>
      </c>
      <c r="E129" s="30">
        <v>2982</v>
      </c>
      <c r="F129" s="34">
        <v>4078</v>
      </c>
      <c r="G129" s="2" t="str">
        <f>IF(AND(Employee[[#This Row],[Sales_Target]]=Employee[[#This Row],[Sales_Target]],Employee[[#This Row],[Sales_Achieved]]&gt;=Employee[[#This Row],[Sales_Target]]),"Above Target", "Below Target")</f>
        <v>Above Target</v>
      </c>
      <c r="H129" s="43">
        <f>Employee[[#This Row],[Sales_Achieved]]-Employee[[#This Row],[Sales_Target]]</f>
        <v>1096</v>
      </c>
    </row>
    <row r="130" spans="1:8" x14ac:dyDescent="0.3">
      <c r="A130" s="4" t="s">
        <v>2156</v>
      </c>
      <c r="B130" s="2" t="s">
        <v>3141</v>
      </c>
      <c r="C130" s="2" t="s">
        <v>3395</v>
      </c>
      <c r="D130" s="2" t="s">
        <v>1014</v>
      </c>
      <c r="E130" s="30">
        <v>3695</v>
      </c>
      <c r="F130" s="34">
        <v>5339</v>
      </c>
      <c r="G130" s="2" t="str">
        <f>IF(AND(Employee[[#This Row],[Sales_Target]]=Employee[[#This Row],[Sales_Target]],Employee[[#This Row],[Sales_Achieved]]&gt;=Employee[[#This Row],[Sales_Target]]),"Above Target", "Below Target")</f>
        <v>Above Target</v>
      </c>
      <c r="H130" s="43">
        <f>Employee[[#This Row],[Sales_Achieved]]-Employee[[#This Row],[Sales_Target]]</f>
        <v>1644</v>
      </c>
    </row>
    <row r="131" spans="1:8" x14ac:dyDescent="0.3">
      <c r="A131" s="4" t="s">
        <v>2157</v>
      </c>
      <c r="B131" s="2" t="s">
        <v>3142</v>
      </c>
      <c r="C131" s="2" t="s">
        <v>3395</v>
      </c>
      <c r="D131" s="2" t="s">
        <v>1013</v>
      </c>
      <c r="E131" s="30">
        <v>2591</v>
      </c>
      <c r="F131" s="34">
        <v>1976</v>
      </c>
      <c r="G131" s="2" t="str">
        <f>IF(AND(Employee[[#This Row],[Sales_Target]]=Employee[[#This Row],[Sales_Target]],Employee[[#This Row],[Sales_Achieved]]&gt;=Employee[[#This Row],[Sales_Target]]),"Above Target", "Below Target")</f>
        <v>Below Target</v>
      </c>
      <c r="H131" s="43">
        <f>Employee[[#This Row],[Sales_Achieved]]-Employee[[#This Row],[Sales_Target]]</f>
        <v>-615</v>
      </c>
    </row>
    <row r="132" spans="1:8" x14ac:dyDescent="0.3">
      <c r="A132" s="4" t="s">
        <v>2158</v>
      </c>
      <c r="B132" s="2" t="s">
        <v>3143</v>
      </c>
      <c r="C132" s="2" t="s">
        <v>3395</v>
      </c>
      <c r="D132" s="2" t="s">
        <v>1013</v>
      </c>
      <c r="E132" s="30">
        <v>1952</v>
      </c>
      <c r="F132" s="34">
        <v>2359</v>
      </c>
      <c r="G132" s="2" t="str">
        <f>IF(AND(Employee[[#This Row],[Sales_Target]]=Employee[[#This Row],[Sales_Target]],Employee[[#This Row],[Sales_Achieved]]&gt;=Employee[[#This Row],[Sales_Target]]),"Above Target", "Below Target")</f>
        <v>Above Target</v>
      </c>
      <c r="H132" s="43">
        <f>Employee[[#This Row],[Sales_Achieved]]-Employee[[#This Row],[Sales_Target]]</f>
        <v>407</v>
      </c>
    </row>
    <row r="133" spans="1:8" x14ac:dyDescent="0.3">
      <c r="A133" s="4" t="s">
        <v>2159</v>
      </c>
      <c r="B133" s="2" t="s">
        <v>3144</v>
      </c>
      <c r="C133" s="2" t="s">
        <v>3394</v>
      </c>
      <c r="D133" s="2" t="s">
        <v>1013</v>
      </c>
      <c r="E133" s="30">
        <v>1537</v>
      </c>
      <c r="F133" s="34">
        <v>2441</v>
      </c>
      <c r="G133" s="2" t="str">
        <f>IF(AND(Employee[[#This Row],[Sales_Target]]=Employee[[#This Row],[Sales_Target]],Employee[[#This Row],[Sales_Achieved]]&gt;=Employee[[#This Row],[Sales_Target]]),"Above Target", "Below Target")</f>
        <v>Above Target</v>
      </c>
      <c r="H133" s="43">
        <f>Employee[[#This Row],[Sales_Achieved]]-Employee[[#This Row],[Sales_Target]]</f>
        <v>904</v>
      </c>
    </row>
    <row r="134" spans="1:8" x14ac:dyDescent="0.3">
      <c r="A134" s="4" t="s">
        <v>2160</v>
      </c>
      <c r="B134" s="2" t="s">
        <v>3145</v>
      </c>
      <c r="C134" s="2" t="s">
        <v>3395</v>
      </c>
      <c r="D134" s="2" t="s">
        <v>1014</v>
      </c>
      <c r="E134" s="30">
        <v>3962</v>
      </c>
      <c r="F134" s="34">
        <v>1003</v>
      </c>
      <c r="G134" s="2" t="str">
        <f>IF(AND(Employee[[#This Row],[Sales_Target]]=Employee[[#This Row],[Sales_Target]],Employee[[#This Row],[Sales_Achieved]]&gt;=Employee[[#This Row],[Sales_Target]]),"Above Target", "Below Target")</f>
        <v>Below Target</v>
      </c>
      <c r="H134" s="43">
        <f>Employee[[#This Row],[Sales_Achieved]]-Employee[[#This Row],[Sales_Target]]</f>
        <v>-2959</v>
      </c>
    </row>
    <row r="135" spans="1:8" x14ac:dyDescent="0.3">
      <c r="A135" s="4" t="s">
        <v>2161</v>
      </c>
      <c r="B135" s="2" t="s">
        <v>3146</v>
      </c>
      <c r="C135" s="2" t="s">
        <v>3394</v>
      </c>
      <c r="D135" s="2" t="s">
        <v>1013</v>
      </c>
      <c r="E135" s="30">
        <v>2906</v>
      </c>
      <c r="F135" s="34">
        <v>874</v>
      </c>
      <c r="G135" s="2" t="str">
        <f>IF(AND(Employee[[#This Row],[Sales_Target]]=Employee[[#This Row],[Sales_Target]],Employee[[#This Row],[Sales_Achieved]]&gt;=Employee[[#This Row],[Sales_Target]]),"Above Target", "Below Target")</f>
        <v>Below Target</v>
      </c>
      <c r="H135" s="43">
        <f>Employee[[#This Row],[Sales_Achieved]]-Employee[[#This Row],[Sales_Target]]</f>
        <v>-2032</v>
      </c>
    </row>
    <row r="136" spans="1:8" x14ac:dyDescent="0.3">
      <c r="A136" s="4" t="s">
        <v>2162</v>
      </c>
      <c r="B136" s="2" t="s">
        <v>3147</v>
      </c>
      <c r="C136" s="2" t="s">
        <v>3394</v>
      </c>
      <c r="D136" s="2" t="s">
        <v>1014</v>
      </c>
      <c r="E136" s="30">
        <v>1592</v>
      </c>
      <c r="F136" s="34">
        <v>2897</v>
      </c>
      <c r="G136" s="2" t="str">
        <f>IF(AND(Employee[[#This Row],[Sales_Target]]=Employee[[#This Row],[Sales_Target]],Employee[[#This Row],[Sales_Achieved]]&gt;=Employee[[#This Row],[Sales_Target]]),"Above Target", "Below Target")</f>
        <v>Above Target</v>
      </c>
      <c r="H136" s="43">
        <f>Employee[[#This Row],[Sales_Achieved]]-Employee[[#This Row],[Sales_Target]]</f>
        <v>1305</v>
      </c>
    </row>
    <row r="137" spans="1:8" x14ac:dyDescent="0.3">
      <c r="A137" s="4" t="s">
        <v>2163</v>
      </c>
      <c r="B137" s="2" t="s">
        <v>3108</v>
      </c>
      <c r="C137" s="2" t="s">
        <v>3395</v>
      </c>
      <c r="D137" s="2" t="s">
        <v>1015</v>
      </c>
      <c r="E137" s="30">
        <v>3960</v>
      </c>
      <c r="F137" s="34">
        <v>1299</v>
      </c>
      <c r="G137" s="2" t="str">
        <f>IF(AND(Employee[[#This Row],[Sales_Target]]=Employee[[#This Row],[Sales_Target]],Employee[[#This Row],[Sales_Achieved]]&gt;=Employee[[#This Row],[Sales_Target]]),"Above Target", "Below Target")</f>
        <v>Below Target</v>
      </c>
      <c r="H137" s="43">
        <f>Employee[[#This Row],[Sales_Achieved]]-Employee[[#This Row],[Sales_Target]]</f>
        <v>-2661</v>
      </c>
    </row>
    <row r="138" spans="1:8" x14ac:dyDescent="0.3">
      <c r="A138" s="4" t="s">
        <v>2164</v>
      </c>
      <c r="B138" s="2" t="s">
        <v>3119</v>
      </c>
      <c r="C138" s="2" t="s">
        <v>3395</v>
      </c>
      <c r="D138" s="2" t="s">
        <v>1014</v>
      </c>
      <c r="E138" s="30">
        <v>4460</v>
      </c>
      <c r="F138" s="34">
        <v>4696</v>
      </c>
      <c r="G138" s="2" t="str">
        <f>IF(AND(Employee[[#This Row],[Sales_Target]]=Employee[[#This Row],[Sales_Target]],Employee[[#This Row],[Sales_Achieved]]&gt;=Employee[[#This Row],[Sales_Target]]),"Above Target", "Below Target")</f>
        <v>Above Target</v>
      </c>
      <c r="H138" s="43">
        <f>Employee[[#This Row],[Sales_Achieved]]-Employee[[#This Row],[Sales_Target]]</f>
        <v>236</v>
      </c>
    </row>
    <row r="139" spans="1:8" x14ac:dyDescent="0.3">
      <c r="A139" s="4" t="s">
        <v>2165</v>
      </c>
      <c r="B139" s="2" t="s">
        <v>3148</v>
      </c>
      <c r="C139" s="2" t="s">
        <v>3396</v>
      </c>
      <c r="D139" s="2" t="s">
        <v>1016</v>
      </c>
      <c r="E139" s="30">
        <v>4154</v>
      </c>
      <c r="F139" s="34">
        <v>5095</v>
      </c>
      <c r="G139" s="2" t="str">
        <f>IF(AND(Employee[[#This Row],[Sales_Target]]=Employee[[#This Row],[Sales_Target]],Employee[[#This Row],[Sales_Achieved]]&gt;=Employee[[#This Row],[Sales_Target]]),"Above Target", "Below Target")</f>
        <v>Above Target</v>
      </c>
      <c r="H139" s="43">
        <f>Employee[[#This Row],[Sales_Achieved]]-Employee[[#This Row],[Sales_Target]]</f>
        <v>941</v>
      </c>
    </row>
    <row r="140" spans="1:8" x14ac:dyDescent="0.3">
      <c r="A140" s="4" t="s">
        <v>2166</v>
      </c>
      <c r="B140" s="2" t="s">
        <v>3149</v>
      </c>
      <c r="C140" s="2" t="s">
        <v>3396</v>
      </c>
      <c r="D140" s="2" t="s">
        <v>1016</v>
      </c>
      <c r="E140" s="30">
        <v>3642</v>
      </c>
      <c r="F140" s="34">
        <v>2780</v>
      </c>
      <c r="G140" s="2" t="str">
        <f>IF(AND(Employee[[#This Row],[Sales_Target]]=Employee[[#This Row],[Sales_Target]],Employee[[#This Row],[Sales_Achieved]]&gt;=Employee[[#This Row],[Sales_Target]]),"Above Target", "Below Target")</f>
        <v>Below Target</v>
      </c>
      <c r="H140" s="43">
        <f>Employee[[#This Row],[Sales_Achieved]]-Employee[[#This Row],[Sales_Target]]</f>
        <v>-862</v>
      </c>
    </row>
    <row r="141" spans="1:8" x14ac:dyDescent="0.3">
      <c r="A141" s="4" t="s">
        <v>2167</v>
      </c>
      <c r="B141" s="2" t="s">
        <v>3150</v>
      </c>
      <c r="C141" s="2" t="s">
        <v>3396</v>
      </c>
      <c r="D141" s="2" t="s">
        <v>1014</v>
      </c>
      <c r="E141" s="30">
        <v>4704</v>
      </c>
      <c r="F141" s="34">
        <v>4073</v>
      </c>
      <c r="G141" s="2" t="str">
        <f>IF(AND(Employee[[#This Row],[Sales_Target]]=Employee[[#This Row],[Sales_Target]],Employee[[#This Row],[Sales_Achieved]]&gt;=Employee[[#This Row],[Sales_Target]]),"Above Target", "Below Target")</f>
        <v>Below Target</v>
      </c>
      <c r="H141" s="43">
        <f>Employee[[#This Row],[Sales_Achieved]]-Employee[[#This Row],[Sales_Target]]</f>
        <v>-631</v>
      </c>
    </row>
    <row r="142" spans="1:8" x14ac:dyDescent="0.3">
      <c r="A142" s="4" t="s">
        <v>2168</v>
      </c>
      <c r="B142" s="2" t="s">
        <v>3044</v>
      </c>
      <c r="C142" s="2" t="s">
        <v>3395</v>
      </c>
      <c r="D142" s="2" t="s">
        <v>1013</v>
      </c>
      <c r="E142" s="30">
        <v>3211</v>
      </c>
      <c r="F142" s="34">
        <v>1375</v>
      </c>
      <c r="G142" s="2" t="str">
        <f>IF(AND(Employee[[#This Row],[Sales_Target]]=Employee[[#This Row],[Sales_Target]],Employee[[#This Row],[Sales_Achieved]]&gt;=Employee[[#This Row],[Sales_Target]]),"Above Target", "Below Target")</f>
        <v>Below Target</v>
      </c>
      <c r="H142" s="43">
        <f>Employee[[#This Row],[Sales_Achieved]]-Employee[[#This Row],[Sales_Target]]</f>
        <v>-1836</v>
      </c>
    </row>
    <row r="143" spans="1:8" x14ac:dyDescent="0.3">
      <c r="A143" s="4" t="s">
        <v>2169</v>
      </c>
      <c r="B143" s="2" t="s">
        <v>3098</v>
      </c>
      <c r="C143" s="2" t="s">
        <v>3394</v>
      </c>
      <c r="D143" s="2" t="s">
        <v>1013</v>
      </c>
      <c r="E143" s="30">
        <v>2029</v>
      </c>
      <c r="F143" s="34">
        <v>2500</v>
      </c>
      <c r="G143" s="2" t="str">
        <f>IF(AND(Employee[[#This Row],[Sales_Target]]=Employee[[#This Row],[Sales_Target]],Employee[[#This Row],[Sales_Achieved]]&gt;=Employee[[#This Row],[Sales_Target]]),"Above Target", "Below Target")</f>
        <v>Above Target</v>
      </c>
      <c r="H143" s="43">
        <f>Employee[[#This Row],[Sales_Achieved]]-Employee[[#This Row],[Sales_Target]]</f>
        <v>471</v>
      </c>
    </row>
    <row r="144" spans="1:8" x14ac:dyDescent="0.3">
      <c r="A144" s="4" t="s">
        <v>2170</v>
      </c>
      <c r="B144" s="2" t="s">
        <v>3093</v>
      </c>
      <c r="C144" s="2" t="s">
        <v>3394</v>
      </c>
      <c r="D144" s="2" t="s">
        <v>1016</v>
      </c>
      <c r="E144" s="30">
        <v>3552</v>
      </c>
      <c r="F144" s="34">
        <v>4318</v>
      </c>
      <c r="G144" s="2" t="str">
        <f>IF(AND(Employee[[#This Row],[Sales_Target]]=Employee[[#This Row],[Sales_Target]],Employee[[#This Row],[Sales_Achieved]]&gt;=Employee[[#This Row],[Sales_Target]]),"Above Target", "Below Target")</f>
        <v>Above Target</v>
      </c>
      <c r="H144" s="43">
        <f>Employee[[#This Row],[Sales_Achieved]]-Employee[[#This Row],[Sales_Target]]</f>
        <v>766</v>
      </c>
    </row>
    <row r="145" spans="1:8" x14ac:dyDescent="0.3">
      <c r="A145" s="4" t="s">
        <v>2171</v>
      </c>
      <c r="B145" s="2" t="s">
        <v>3151</v>
      </c>
      <c r="C145" s="2" t="s">
        <v>3394</v>
      </c>
      <c r="D145" s="2" t="s">
        <v>1015</v>
      </c>
      <c r="E145" s="30">
        <v>4656</v>
      </c>
      <c r="F145" s="34">
        <v>3843</v>
      </c>
      <c r="G145" s="2" t="str">
        <f>IF(AND(Employee[[#This Row],[Sales_Target]]=Employee[[#This Row],[Sales_Target]],Employee[[#This Row],[Sales_Achieved]]&gt;=Employee[[#This Row],[Sales_Target]]),"Above Target", "Below Target")</f>
        <v>Below Target</v>
      </c>
      <c r="H145" s="43">
        <f>Employee[[#This Row],[Sales_Achieved]]-Employee[[#This Row],[Sales_Target]]</f>
        <v>-813</v>
      </c>
    </row>
    <row r="146" spans="1:8" x14ac:dyDescent="0.3">
      <c r="A146" s="4" t="s">
        <v>2172</v>
      </c>
      <c r="B146" s="2" t="s">
        <v>3146</v>
      </c>
      <c r="C146" s="2" t="s">
        <v>3396</v>
      </c>
      <c r="D146" s="2" t="s">
        <v>1015</v>
      </c>
      <c r="E146" s="30">
        <v>1379</v>
      </c>
      <c r="F146" s="34">
        <v>853</v>
      </c>
      <c r="G146" s="2" t="str">
        <f>IF(AND(Employee[[#This Row],[Sales_Target]]=Employee[[#This Row],[Sales_Target]],Employee[[#This Row],[Sales_Achieved]]&gt;=Employee[[#This Row],[Sales_Target]]),"Above Target", "Below Target")</f>
        <v>Below Target</v>
      </c>
      <c r="H146" s="43">
        <f>Employee[[#This Row],[Sales_Achieved]]-Employee[[#This Row],[Sales_Target]]</f>
        <v>-526</v>
      </c>
    </row>
    <row r="147" spans="1:8" x14ac:dyDescent="0.3">
      <c r="A147" s="4" t="s">
        <v>2173</v>
      </c>
      <c r="B147" s="2" t="s">
        <v>3120</v>
      </c>
      <c r="C147" s="2" t="s">
        <v>3395</v>
      </c>
      <c r="D147" s="2" t="s">
        <v>1016</v>
      </c>
      <c r="E147" s="30">
        <v>3041</v>
      </c>
      <c r="F147" s="34">
        <v>2502</v>
      </c>
      <c r="G147" s="2" t="str">
        <f>IF(AND(Employee[[#This Row],[Sales_Target]]=Employee[[#This Row],[Sales_Target]],Employee[[#This Row],[Sales_Achieved]]&gt;=Employee[[#This Row],[Sales_Target]]),"Above Target", "Below Target")</f>
        <v>Below Target</v>
      </c>
      <c r="H147" s="43">
        <f>Employee[[#This Row],[Sales_Achieved]]-Employee[[#This Row],[Sales_Target]]</f>
        <v>-539</v>
      </c>
    </row>
    <row r="148" spans="1:8" x14ac:dyDescent="0.3">
      <c r="A148" s="4" t="s">
        <v>2174</v>
      </c>
      <c r="B148" s="2" t="s">
        <v>3052</v>
      </c>
      <c r="C148" s="2" t="s">
        <v>3395</v>
      </c>
      <c r="D148" s="2" t="s">
        <v>1013</v>
      </c>
      <c r="E148" s="30">
        <v>4303</v>
      </c>
      <c r="F148" s="34">
        <v>2452</v>
      </c>
      <c r="G148" s="2" t="str">
        <f>IF(AND(Employee[[#This Row],[Sales_Target]]=Employee[[#This Row],[Sales_Target]],Employee[[#This Row],[Sales_Achieved]]&gt;=Employee[[#This Row],[Sales_Target]]),"Above Target", "Below Target")</f>
        <v>Below Target</v>
      </c>
      <c r="H148" s="43">
        <f>Employee[[#This Row],[Sales_Achieved]]-Employee[[#This Row],[Sales_Target]]</f>
        <v>-1851</v>
      </c>
    </row>
    <row r="149" spans="1:8" x14ac:dyDescent="0.3">
      <c r="A149" s="4" t="s">
        <v>2175</v>
      </c>
      <c r="B149" s="2" t="s">
        <v>3152</v>
      </c>
      <c r="C149" s="2" t="s">
        <v>3394</v>
      </c>
      <c r="D149" s="2" t="s">
        <v>1013</v>
      </c>
      <c r="E149" s="30">
        <v>1137</v>
      </c>
      <c r="F149" s="34">
        <v>2721</v>
      </c>
      <c r="G149" s="2" t="str">
        <f>IF(AND(Employee[[#This Row],[Sales_Target]]=Employee[[#This Row],[Sales_Target]],Employee[[#This Row],[Sales_Achieved]]&gt;=Employee[[#This Row],[Sales_Target]]),"Above Target", "Below Target")</f>
        <v>Above Target</v>
      </c>
      <c r="H149" s="43">
        <f>Employee[[#This Row],[Sales_Achieved]]-Employee[[#This Row],[Sales_Target]]</f>
        <v>1584</v>
      </c>
    </row>
    <row r="150" spans="1:8" x14ac:dyDescent="0.3">
      <c r="A150" s="4" t="s">
        <v>2176</v>
      </c>
      <c r="B150" s="2" t="s">
        <v>3100</v>
      </c>
      <c r="C150" s="2" t="s">
        <v>3396</v>
      </c>
      <c r="D150" s="2" t="s">
        <v>1015</v>
      </c>
      <c r="E150" s="30">
        <v>3496</v>
      </c>
      <c r="F150" s="34">
        <v>5102</v>
      </c>
      <c r="G150" s="2" t="str">
        <f>IF(AND(Employee[[#This Row],[Sales_Target]]=Employee[[#This Row],[Sales_Target]],Employee[[#This Row],[Sales_Achieved]]&gt;=Employee[[#This Row],[Sales_Target]]),"Above Target", "Below Target")</f>
        <v>Above Target</v>
      </c>
      <c r="H150" s="43">
        <f>Employee[[#This Row],[Sales_Achieved]]-Employee[[#This Row],[Sales_Target]]</f>
        <v>1606</v>
      </c>
    </row>
    <row r="151" spans="1:8" x14ac:dyDescent="0.3">
      <c r="A151" s="4" t="s">
        <v>2177</v>
      </c>
      <c r="B151" s="2" t="s">
        <v>3134</v>
      </c>
      <c r="C151" s="2" t="s">
        <v>3394</v>
      </c>
      <c r="D151" s="2" t="s">
        <v>1015</v>
      </c>
      <c r="E151" s="30">
        <v>2966</v>
      </c>
      <c r="F151" s="34">
        <v>2703</v>
      </c>
      <c r="G151" s="2" t="str">
        <f>IF(AND(Employee[[#This Row],[Sales_Target]]=Employee[[#This Row],[Sales_Target]],Employee[[#This Row],[Sales_Achieved]]&gt;=Employee[[#This Row],[Sales_Target]]),"Above Target", "Below Target")</f>
        <v>Below Target</v>
      </c>
      <c r="H151" s="43">
        <f>Employee[[#This Row],[Sales_Achieved]]-Employee[[#This Row],[Sales_Target]]</f>
        <v>-263</v>
      </c>
    </row>
    <row r="152" spans="1:8" x14ac:dyDescent="0.3">
      <c r="A152" s="4" t="s">
        <v>2178</v>
      </c>
      <c r="B152" s="2" t="s">
        <v>3153</v>
      </c>
      <c r="C152" s="2" t="s">
        <v>3396</v>
      </c>
      <c r="D152" s="2" t="s">
        <v>1015</v>
      </c>
      <c r="E152" s="30">
        <v>3492</v>
      </c>
      <c r="F152" s="34">
        <v>4727</v>
      </c>
      <c r="G152" s="2" t="str">
        <f>IF(AND(Employee[[#This Row],[Sales_Target]]=Employee[[#This Row],[Sales_Target]],Employee[[#This Row],[Sales_Achieved]]&gt;=Employee[[#This Row],[Sales_Target]]),"Above Target", "Below Target")</f>
        <v>Above Target</v>
      </c>
      <c r="H152" s="43">
        <f>Employee[[#This Row],[Sales_Achieved]]-Employee[[#This Row],[Sales_Target]]</f>
        <v>1235</v>
      </c>
    </row>
    <row r="153" spans="1:8" x14ac:dyDescent="0.3">
      <c r="A153" s="4" t="s">
        <v>2179</v>
      </c>
      <c r="B153" s="2" t="s">
        <v>3154</v>
      </c>
      <c r="C153" s="2" t="s">
        <v>3394</v>
      </c>
      <c r="D153" s="2" t="s">
        <v>1016</v>
      </c>
      <c r="E153" s="30">
        <v>1490</v>
      </c>
      <c r="F153" s="34">
        <v>2639</v>
      </c>
      <c r="G153" s="2" t="str">
        <f>IF(AND(Employee[[#This Row],[Sales_Target]]=Employee[[#This Row],[Sales_Target]],Employee[[#This Row],[Sales_Achieved]]&gt;=Employee[[#This Row],[Sales_Target]]),"Above Target", "Below Target")</f>
        <v>Above Target</v>
      </c>
      <c r="H153" s="43">
        <f>Employee[[#This Row],[Sales_Achieved]]-Employee[[#This Row],[Sales_Target]]</f>
        <v>1149</v>
      </c>
    </row>
    <row r="154" spans="1:8" x14ac:dyDescent="0.3">
      <c r="A154" s="4" t="s">
        <v>2180</v>
      </c>
      <c r="B154" s="2" t="s">
        <v>3153</v>
      </c>
      <c r="C154" s="2" t="s">
        <v>3394</v>
      </c>
      <c r="D154" s="2" t="s">
        <v>1015</v>
      </c>
      <c r="E154" s="30">
        <v>4860</v>
      </c>
      <c r="F154" s="34">
        <v>5503</v>
      </c>
      <c r="G154" s="2" t="str">
        <f>IF(AND(Employee[[#This Row],[Sales_Target]]=Employee[[#This Row],[Sales_Target]],Employee[[#This Row],[Sales_Achieved]]&gt;=Employee[[#This Row],[Sales_Target]]),"Above Target", "Below Target")</f>
        <v>Above Target</v>
      </c>
      <c r="H154" s="43">
        <f>Employee[[#This Row],[Sales_Achieved]]-Employee[[#This Row],[Sales_Target]]</f>
        <v>643</v>
      </c>
    </row>
    <row r="155" spans="1:8" x14ac:dyDescent="0.3">
      <c r="A155" s="4" t="s">
        <v>2181</v>
      </c>
      <c r="B155" s="2" t="s">
        <v>3155</v>
      </c>
      <c r="C155" s="2" t="s">
        <v>3394</v>
      </c>
      <c r="D155" s="2" t="s">
        <v>1015</v>
      </c>
      <c r="E155" s="30">
        <v>4255</v>
      </c>
      <c r="F155" s="34">
        <v>2594</v>
      </c>
      <c r="G155" s="2" t="str">
        <f>IF(AND(Employee[[#This Row],[Sales_Target]]=Employee[[#This Row],[Sales_Target]],Employee[[#This Row],[Sales_Achieved]]&gt;=Employee[[#This Row],[Sales_Target]]),"Above Target", "Below Target")</f>
        <v>Below Target</v>
      </c>
      <c r="H155" s="43">
        <f>Employee[[#This Row],[Sales_Achieved]]-Employee[[#This Row],[Sales_Target]]</f>
        <v>-1661</v>
      </c>
    </row>
    <row r="156" spans="1:8" x14ac:dyDescent="0.3">
      <c r="A156" s="4" t="s">
        <v>2182</v>
      </c>
      <c r="B156" s="2" t="s">
        <v>3156</v>
      </c>
      <c r="C156" s="2" t="s">
        <v>3395</v>
      </c>
      <c r="D156" s="2" t="s">
        <v>1013</v>
      </c>
      <c r="E156" s="30">
        <v>3059</v>
      </c>
      <c r="F156" s="34">
        <v>1556</v>
      </c>
      <c r="G156" s="2" t="str">
        <f>IF(AND(Employee[[#This Row],[Sales_Target]]=Employee[[#This Row],[Sales_Target]],Employee[[#This Row],[Sales_Achieved]]&gt;=Employee[[#This Row],[Sales_Target]]),"Above Target", "Below Target")</f>
        <v>Below Target</v>
      </c>
      <c r="H156" s="43">
        <f>Employee[[#This Row],[Sales_Achieved]]-Employee[[#This Row],[Sales_Target]]</f>
        <v>-1503</v>
      </c>
    </row>
    <row r="157" spans="1:8" x14ac:dyDescent="0.3">
      <c r="A157" s="4" t="s">
        <v>2183</v>
      </c>
      <c r="B157" s="2" t="s">
        <v>3157</v>
      </c>
      <c r="C157" s="2" t="s">
        <v>3396</v>
      </c>
      <c r="D157" s="2" t="s">
        <v>1016</v>
      </c>
      <c r="E157" s="30">
        <v>3442</v>
      </c>
      <c r="F157" s="34">
        <v>1026</v>
      </c>
      <c r="G157" s="2" t="str">
        <f>IF(AND(Employee[[#This Row],[Sales_Target]]=Employee[[#This Row],[Sales_Target]],Employee[[#This Row],[Sales_Achieved]]&gt;=Employee[[#This Row],[Sales_Target]]),"Above Target", "Below Target")</f>
        <v>Below Target</v>
      </c>
      <c r="H157" s="43">
        <f>Employee[[#This Row],[Sales_Achieved]]-Employee[[#This Row],[Sales_Target]]</f>
        <v>-2416</v>
      </c>
    </row>
    <row r="158" spans="1:8" x14ac:dyDescent="0.3">
      <c r="A158" s="4" t="s">
        <v>2184</v>
      </c>
      <c r="B158" s="2" t="s">
        <v>3074</v>
      </c>
      <c r="C158" s="2" t="s">
        <v>3394</v>
      </c>
      <c r="D158" s="2" t="s">
        <v>1013</v>
      </c>
      <c r="E158" s="30">
        <v>1971</v>
      </c>
      <c r="F158" s="34">
        <v>2981</v>
      </c>
      <c r="G158" s="2" t="str">
        <f>IF(AND(Employee[[#This Row],[Sales_Target]]=Employee[[#This Row],[Sales_Target]],Employee[[#This Row],[Sales_Achieved]]&gt;=Employee[[#This Row],[Sales_Target]]),"Above Target", "Below Target")</f>
        <v>Above Target</v>
      </c>
      <c r="H158" s="43">
        <f>Employee[[#This Row],[Sales_Achieved]]-Employee[[#This Row],[Sales_Target]]</f>
        <v>1010</v>
      </c>
    </row>
    <row r="159" spans="1:8" x14ac:dyDescent="0.3">
      <c r="A159" s="4" t="s">
        <v>2185</v>
      </c>
      <c r="B159" s="2" t="s">
        <v>3158</v>
      </c>
      <c r="C159" s="2" t="s">
        <v>3396</v>
      </c>
      <c r="D159" s="2" t="s">
        <v>1015</v>
      </c>
      <c r="E159" s="30">
        <v>1096</v>
      </c>
      <c r="F159" s="34">
        <v>4048</v>
      </c>
      <c r="G159" s="2" t="str">
        <f>IF(AND(Employee[[#This Row],[Sales_Target]]=Employee[[#This Row],[Sales_Target]],Employee[[#This Row],[Sales_Achieved]]&gt;=Employee[[#This Row],[Sales_Target]]),"Above Target", "Below Target")</f>
        <v>Above Target</v>
      </c>
      <c r="H159" s="43">
        <f>Employee[[#This Row],[Sales_Achieved]]-Employee[[#This Row],[Sales_Target]]</f>
        <v>2952</v>
      </c>
    </row>
    <row r="160" spans="1:8" x14ac:dyDescent="0.3">
      <c r="A160" s="4" t="s">
        <v>2186</v>
      </c>
      <c r="B160" s="2" t="s">
        <v>3159</v>
      </c>
      <c r="C160" s="2" t="s">
        <v>3396</v>
      </c>
      <c r="D160" s="2" t="s">
        <v>1014</v>
      </c>
      <c r="E160" s="30">
        <v>4099</v>
      </c>
      <c r="F160" s="34">
        <v>3568</v>
      </c>
      <c r="G160" s="2" t="str">
        <f>IF(AND(Employee[[#This Row],[Sales_Target]]=Employee[[#This Row],[Sales_Target]],Employee[[#This Row],[Sales_Achieved]]&gt;=Employee[[#This Row],[Sales_Target]]),"Above Target", "Below Target")</f>
        <v>Below Target</v>
      </c>
      <c r="H160" s="43">
        <f>Employee[[#This Row],[Sales_Achieved]]-Employee[[#This Row],[Sales_Target]]</f>
        <v>-531</v>
      </c>
    </row>
    <row r="161" spans="1:8" x14ac:dyDescent="0.3">
      <c r="A161" s="4" t="s">
        <v>2187</v>
      </c>
      <c r="B161" s="2" t="s">
        <v>3106</v>
      </c>
      <c r="C161" s="2" t="s">
        <v>3396</v>
      </c>
      <c r="D161" s="2" t="s">
        <v>1013</v>
      </c>
      <c r="E161" s="30">
        <v>2811</v>
      </c>
      <c r="F161" s="34">
        <v>4593</v>
      </c>
      <c r="G161" s="2" t="str">
        <f>IF(AND(Employee[[#This Row],[Sales_Target]]=Employee[[#This Row],[Sales_Target]],Employee[[#This Row],[Sales_Achieved]]&gt;=Employee[[#This Row],[Sales_Target]]),"Above Target", "Below Target")</f>
        <v>Above Target</v>
      </c>
      <c r="H161" s="43">
        <f>Employee[[#This Row],[Sales_Achieved]]-Employee[[#This Row],[Sales_Target]]</f>
        <v>1782</v>
      </c>
    </row>
    <row r="162" spans="1:8" x14ac:dyDescent="0.3">
      <c r="A162" s="4" t="s">
        <v>2188</v>
      </c>
      <c r="B162" s="2" t="s">
        <v>3160</v>
      </c>
      <c r="C162" s="2" t="s">
        <v>3395</v>
      </c>
      <c r="D162" s="2" t="s">
        <v>1015</v>
      </c>
      <c r="E162" s="30">
        <v>4811</v>
      </c>
      <c r="F162" s="34">
        <v>5638</v>
      </c>
      <c r="G162" s="2" t="str">
        <f>IF(AND(Employee[[#This Row],[Sales_Target]]=Employee[[#This Row],[Sales_Target]],Employee[[#This Row],[Sales_Achieved]]&gt;=Employee[[#This Row],[Sales_Target]]),"Above Target", "Below Target")</f>
        <v>Above Target</v>
      </c>
      <c r="H162" s="43">
        <f>Employee[[#This Row],[Sales_Achieved]]-Employee[[#This Row],[Sales_Target]]</f>
        <v>827</v>
      </c>
    </row>
    <row r="163" spans="1:8" x14ac:dyDescent="0.3">
      <c r="A163" s="4" t="s">
        <v>2189</v>
      </c>
      <c r="B163" s="2" t="s">
        <v>3115</v>
      </c>
      <c r="C163" s="2" t="s">
        <v>3394</v>
      </c>
      <c r="D163" s="2" t="s">
        <v>1016</v>
      </c>
      <c r="E163" s="30">
        <v>1848</v>
      </c>
      <c r="F163" s="34">
        <v>4765</v>
      </c>
      <c r="G163" s="2" t="str">
        <f>IF(AND(Employee[[#This Row],[Sales_Target]]=Employee[[#This Row],[Sales_Target]],Employee[[#This Row],[Sales_Achieved]]&gt;=Employee[[#This Row],[Sales_Target]]),"Above Target", "Below Target")</f>
        <v>Above Target</v>
      </c>
      <c r="H163" s="43">
        <f>Employee[[#This Row],[Sales_Achieved]]-Employee[[#This Row],[Sales_Target]]</f>
        <v>2917</v>
      </c>
    </row>
    <row r="164" spans="1:8" x14ac:dyDescent="0.3">
      <c r="A164" s="4" t="s">
        <v>2190</v>
      </c>
      <c r="B164" s="2" t="s">
        <v>3034</v>
      </c>
      <c r="C164" s="2" t="s">
        <v>3395</v>
      </c>
      <c r="D164" s="2" t="s">
        <v>1013</v>
      </c>
      <c r="E164" s="30">
        <v>1188</v>
      </c>
      <c r="F164" s="34">
        <v>3626</v>
      </c>
      <c r="G164" s="2" t="str">
        <f>IF(AND(Employee[[#This Row],[Sales_Target]]=Employee[[#This Row],[Sales_Target]],Employee[[#This Row],[Sales_Achieved]]&gt;=Employee[[#This Row],[Sales_Target]]),"Above Target", "Below Target")</f>
        <v>Above Target</v>
      </c>
      <c r="H164" s="43">
        <f>Employee[[#This Row],[Sales_Achieved]]-Employee[[#This Row],[Sales_Target]]</f>
        <v>2438</v>
      </c>
    </row>
    <row r="165" spans="1:8" x14ac:dyDescent="0.3">
      <c r="A165" s="4" t="s">
        <v>2191</v>
      </c>
      <c r="B165" s="2" t="s">
        <v>3161</v>
      </c>
      <c r="C165" s="2" t="s">
        <v>3395</v>
      </c>
      <c r="D165" s="2" t="s">
        <v>1016</v>
      </c>
      <c r="E165" s="30">
        <v>2798</v>
      </c>
      <c r="F165" s="34">
        <v>4390</v>
      </c>
      <c r="G165" s="2" t="str">
        <f>IF(AND(Employee[[#This Row],[Sales_Target]]=Employee[[#This Row],[Sales_Target]],Employee[[#This Row],[Sales_Achieved]]&gt;=Employee[[#This Row],[Sales_Target]]),"Above Target", "Below Target")</f>
        <v>Above Target</v>
      </c>
      <c r="H165" s="43">
        <f>Employee[[#This Row],[Sales_Achieved]]-Employee[[#This Row],[Sales_Target]]</f>
        <v>1592</v>
      </c>
    </row>
    <row r="166" spans="1:8" x14ac:dyDescent="0.3">
      <c r="A166" s="4" t="s">
        <v>2192</v>
      </c>
      <c r="B166" s="2" t="s">
        <v>3162</v>
      </c>
      <c r="C166" s="2" t="s">
        <v>3396</v>
      </c>
      <c r="D166" s="2" t="s">
        <v>1016</v>
      </c>
      <c r="E166" s="30">
        <v>2255</v>
      </c>
      <c r="F166" s="34">
        <v>1962</v>
      </c>
      <c r="G166" s="2" t="str">
        <f>IF(AND(Employee[[#This Row],[Sales_Target]]=Employee[[#This Row],[Sales_Target]],Employee[[#This Row],[Sales_Achieved]]&gt;=Employee[[#This Row],[Sales_Target]]),"Above Target", "Below Target")</f>
        <v>Below Target</v>
      </c>
      <c r="H166" s="43">
        <f>Employee[[#This Row],[Sales_Achieved]]-Employee[[#This Row],[Sales_Target]]</f>
        <v>-293</v>
      </c>
    </row>
    <row r="167" spans="1:8" x14ac:dyDescent="0.3">
      <c r="A167" s="4" t="s">
        <v>2193</v>
      </c>
      <c r="B167" s="2" t="s">
        <v>3069</v>
      </c>
      <c r="C167" s="2" t="s">
        <v>3394</v>
      </c>
      <c r="D167" s="2" t="s">
        <v>1013</v>
      </c>
      <c r="E167" s="30">
        <v>3157</v>
      </c>
      <c r="F167" s="34">
        <v>5109</v>
      </c>
      <c r="G167" s="2" t="str">
        <f>IF(AND(Employee[[#This Row],[Sales_Target]]=Employee[[#This Row],[Sales_Target]],Employee[[#This Row],[Sales_Achieved]]&gt;=Employee[[#This Row],[Sales_Target]]),"Above Target", "Below Target")</f>
        <v>Above Target</v>
      </c>
      <c r="H167" s="43">
        <f>Employee[[#This Row],[Sales_Achieved]]-Employee[[#This Row],[Sales_Target]]</f>
        <v>1952</v>
      </c>
    </row>
    <row r="168" spans="1:8" x14ac:dyDescent="0.3">
      <c r="A168" s="4" t="s">
        <v>2194</v>
      </c>
      <c r="B168" s="2" t="s">
        <v>3088</v>
      </c>
      <c r="C168" s="2" t="s">
        <v>3394</v>
      </c>
      <c r="D168" s="2" t="s">
        <v>1016</v>
      </c>
      <c r="E168" s="30">
        <v>2845</v>
      </c>
      <c r="F168" s="34">
        <v>2056</v>
      </c>
      <c r="G168" s="2" t="str">
        <f>IF(AND(Employee[[#This Row],[Sales_Target]]=Employee[[#This Row],[Sales_Target]],Employee[[#This Row],[Sales_Achieved]]&gt;=Employee[[#This Row],[Sales_Target]]),"Above Target", "Below Target")</f>
        <v>Below Target</v>
      </c>
      <c r="H168" s="43">
        <f>Employee[[#This Row],[Sales_Achieved]]-Employee[[#This Row],[Sales_Target]]</f>
        <v>-789</v>
      </c>
    </row>
    <row r="169" spans="1:8" x14ac:dyDescent="0.3">
      <c r="A169" s="4" t="s">
        <v>2195</v>
      </c>
      <c r="B169" s="2" t="s">
        <v>3142</v>
      </c>
      <c r="C169" s="2" t="s">
        <v>3394</v>
      </c>
      <c r="D169" s="2" t="s">
        <v>1014</v>
      </c>
      <c r="E169" s="30">
        <v>3496</v>
      </c>
      <c r="F169" s="34">
        <v>4826</v>
      </c>
      <c r="G169" s="2" t="str">
        <f>IF(AND(Employee[[#This Row],[Sales_Target]]=Employee[[#This Row],[Sales_Target]],Employee[[#This Row],[Sales_Achieved]]&gt;=Employee[[#This Row],[Sales_Target]]),"Above Target", "Below Target")</f>
        <v>Above Target</v>
      </c>
      <c r="H169" s="43">
        <f>Employee[[#This Row],[Sales_Achieved]]-Employee[[#This Row],[Sales_Target]]</f>
        <v>1330</v>
      </c>
    </row>
    <row r="170" spans="1:8" x14ac:dyDescent="0.3">
      <c r="A170" s="4" t="s">
        <v>2196</v>
      </c>
      <c r="B170" s="2" t="s">
        <v>3163</v>
      </c>
      <c r="C170" s="2" t="s">
        <v>3395</v>
      </c>
      <c r="D170" s="2" t="s">
        <v>1013</v>
      </c>
      <c r="E170" s="30">
        <v>2758</v>
      </c>
      <c r="F170" s="34">
        <v>4840</v>
      </c>
      <c r="G170" s="2" t="str">
        <f>IF(AND(Employee[[#This Row],[Sales_Target]]=Employee[[#This Row],[Sales_Target]],Employee[[#This Row],[Sales_Achieved]]&gt;=Employee[[#This Row],[Sales_Target]]),"Above Target", "Below Target")</f>
        <v>Above Target</v>
      </c>
      <c r="H170" s="43">
        <f>Employee[[#This Row],[Sales_Achieved]]-Employee[[#This Row],[Sales_Target]]</f>
        <v>2082</v>
      </c>
    </row>
    <row r="171" spans="1:8" x14ac:dyDescent="0.3">
      <c r="A171" s="4" t="s">
        <v>2197</v>
      </c>
      <c r="B171" s="2" t="s">
        <v>3164</v>
      </c>
      <c r="C171" s="2" t="s">
        <v>3395</v>
      </c>
      <c r="D171" s="2" t="s">
        <v>1014</v>
      </c>
      <c r="E171" s="30">
        <v>2763</v>
      </c>
      <c r="F171" s="34">
        <v>2356</v>
      </c>
      <c r="G171" s="2" t="str">
        <f>IF(AND(Employee[[#This Row],[Sales_Target]]=Employee[[#This Row],[Sales_Target]],Employee[[#This Row],[Sales_Achieved]]&gt;=Employee[[#This Row],[Sales_Target]]),"Above Target", "Below Target")</f>
        <v>Below Target</v>
      </c>
      <c r="H171" s="43">
        <f>Employee[[#This Row],[Sales_Achieved]]-Employee[[#This Row],[Sales_Target]]</f>
        <v>-407</v>
      </c>
    </row>
    <row r="172" spans="1:8" x14ac:dyDescent="0.3">
      <c r="A172" s="4" t="s">
        <v>2198</v>
      </c>
      <c r="B172" s="2" t="s">
        <v>3165</v>
      </c>
      <c r="C172" s="2" t="s">
        <v>3394</v>
      </c>
      <c r="D172" s="2" t="s">
        <v>1016</v>
      </c>
      <c r="E172" s="30">
        <v>3669</v>
      </c>
      <c r="F172" s="34">
        <v>1303</v>
      </c>
      <c r="G172" s="2" t="str">
        <f>IF(AND(Employee[[#This Row],[Sales_Target]]=Employee[[#This Row],[Sales_Target]],Employee[[#This Row],[Sales_Achieved]]&gt;=Employee[[#This Row],[Sales_Target]]),"Above Target", "Below Target")</f>
        <v>Below Target</v>
      </c>
      <c r="H172" s="43">
        <f>Employee[[#This Row],[Sales_Achieved]]-Employee[[#This Row],[Sales_Target]]</f>
        <v>-2366</v>
      </c>
    </row>
    <row r="173" spans="1:8" x14ac:dyDescent="0.3">
      <c r="A173" s="4" t="s">
        <v>2199</v>
      </c>
      <c r="B173" s="2" t="s">
        <v>3166</v>
      </c>
      <c r="C173" s="2" t="s">
        <v>3394</v>
      </c>
      <c r="D173" s="2" t="s">
        <v>1014</v>
      </c>
      <c r="E173" s="30">
        <v>2510</v>
      </c>
      <c r="F173" s="34">
        <v>2092</v>
      </c>
      <c r="G173" s="2" t="str">
        <f>IF(AND(Employee[[#This Row],[Sales_Target]]=Employee[[#This Row],[Sales_Target]],Employee[[#This Row],[Sales_Achieved]]&gt;=Employee[[#This Row],[Sales_Target]]),"Above Target", "Below Target")</f>
        <v>Below Target</v>
      </c>
      <c r="H173" s="43">
        <f>Employee[[#This Row],[Sales_Achieved]]-Employee[[#This Row],[Sales_Target]]</f>
        <v>-418</v>
      </c>
    </row>
    <row r="174" spans="1:8" x14ac:dyDescent="0.3">
      <c r="A174" s="4" t="s">
        <v>2200</v>
      </c>
      <c r="B174" s="2" t="s">
        <v>3163</v>
      </c>
      <c r="C174" s="2" t="s">
        <v>3396</v>
      </c>
      <c r="D174" s="2" t="s">
        <v>1014</v>
      </c>
      <c r="E174" s="30">
        <v>2272</v>
      </c>
      <c r="F174" s="34">
        <v>1664</v>
      </c>
      <c r="G174" s="2" t="str">
        <f>IF(AND(Employee[[#This Row],[Sales_Target]]=Employee[[#This Row],[Sales_Target]],Employee[[#This Row],[Sales_Achieved]]&gt;=Employee[[#This Row],[Sales_Target]]),"Above Target", "Below Target")</f>
        <v>Below Target</v>
      </c>
      <c r="H174" s="43">
        <f>Employee[[#This Row],[Sales_Achieved]]-Employee[[#This Row],[Sales_Target]]</f>
        <v>-608</v>
      </c>
    </row>
    <row r="175" spans="1:8" x14ac:dyDescent="0.3">
      <c r="A175" s="4" t="s">
        <v>2201</v>
      </c>
      <c r="B175" s="2" t="s">
        <v>3167</v>
      </c>
      <c r="C175" s="2" t="s">
        <v>3396</v>
      </c>
      <c r="D175" s="2" t="s">
        <v>1015</v>
      </c>
      <c r="E175" s="30">
        <v>2129</v>
      </c>
      <c r="F175" s="34">
        <v>2306</v>
      </c>
      <c r="G175" s="2" t="str">
        <f>IF(AND(Employee[[#This Row],[Sales_Target]]=Employee[[#This Row],[Sales_Target]],Employee[[#This Row],[Sales_Achieved]]&gt;=Employee[[#This Row],[Sales_Target]]),"Above Target", "Below Target")</f>
        <v>Above Target</v>
      </c>
      <c r="H175" s="43">
        <f>Employee[[#This Row],[Sales_Achieved]]-Employee[[#This Row],[Sales_Target]]</f>
        <v>177</v>
      </c>
    </row>
    <row r="176" spans="1:8" x14ac:dyDescent="0.3">
      <c r="A176" s="4" t="s">
        <v>2202</v>
      </c>
      <c r="B176" s="2" t="s">
        <v>3062</v>
      </c>
      <c r="C176" s="2" t="s">
        <v>3394</v>
      </c>
      <c r="D176" s="2" t="s">
        <v>1013</v>
      </c>
      <c r="E176" s="30">
        <v>1456</v>
      </c>
      <c r="F176" s="34">
        <v>2360</v>
      </c>
      <c r="G176" s="2" t="str">
        <f>IF(AND(Employee[[#This Row],[Sales_Target]]=Employee[[#This Row],[Sales_Target]],Employee[[#This Row],[Sales_Achieved]]&gt;=Employee[[#This Row],[Sales_Target]]),"Above Target", "Below Target")</f>
        <v>Above Target</v>
      </c>
      <c r="H176" s="43">
        <f>Employee[[#This Row],[Sales_Achieved]]-Employee[[#This Row],[Sales_Target]]</f>
        <v>904</v>
      </c>
    </row>
    <row r="177" spans="1:8" x14ac:dyDescent="0.3">
      <c r="A177" s="4" t="s">
        <v>2203</v>
      </c>
      <c r="B177" s="2" t="s">
        <v>3168</v>
      </c>
      <c r="C177" s="2" t="s">
        <v>3395</v>
      </c>
      <c r="D177" s="2" t="s">
        <v>1013</v>
      </c>
      <c r="E177" s="30">
        <v>4917</v>
      </c>
      <c r="F177" s="34">
        <v>4522</v>
      </c>
      <c r="G177" s="2" t="str">
        <f>IF(AND(Employee[[#This Row],[Sales_Target]]=Employee[[#This Row],[Sales_Target]],Employee[[#This Row],[Sales_Achieved]]&gt;=Employee[[#This Row],[Sales_Target]]),"Above Target", "Below Target")</f>
        <v>Below Target</v>
      </c>
      <c r="H177" s="43">
        <f>Employee[[#This Row],[Sales_Achieved]]-Employee[[#This Row],[Sales_Target]]</f>
        <v>-395</v>
      </c>
    </row>
    <row r="178" spans="1:8" x14ac:dyDescent="0.3">
      <c r="A178" s="4" t="s">
        <v>2204</v>
      </c>
      <c r="B178" s="2" t="s">
        <v>3056</v>
      </c>
      <c r="C178" s="2" t="s">
        <v>3394</v>
      </c>
      <c r="D178" s="2" t="s">
        <v>1016</v>
      </c>
      <c r="E178" s="30">
        <v>3631</v>
      </c>
      <c r="F178" s="34">
        <v>1562</v>
      </c>
      <c r="G178" s="2" t="str">
        <f>IF(AND(Employee[[#This Row],[Sales_Target]]=Employee[[#This Row],[Sales_Target]],Employee[[#This Row],[Sales_Achieved]]&gt;=Employee[[#This Row],[Sales_Target]]),"Above Target", "Below Target")</f>
        <v>Below Target</v>
      </c>
      <c r="H178" s="43">
        <f>Employee[[#This Row],[Sales_Achieved]]-Employee[[#This Row],[Sales_Target]]</f>
        <v>-2069</v>
      </c>
    </row>
    <row r="179" spans="1:8" x14ac:dyDescent="0.3">
      <c r="A179" s="4" t="s">
        <v>2205</v>
      </c>
      <c r="B179" s="2" t="s">
        <v>3169</v>
      </c>
      <c r="C179" s="2" t="s">
        <v>3396</v>
      </c>
      <c r="D179" s="2" t="s">
        <v>1015</v>
      </c>
      <c r="E179" s="30">
        <v>4609</v>
      </c>
      <c r="F179" s="34">
        <v>1437</v>
      </c>
      <c r="G179" s="2" t="str">
        <f>IF(AND(Employee[[#This Row],[Sales_Target]]=Employee[[#This Row],[Sales_Target]],Employee[[#This Row],[Sales_Achieved]]&gt;=Employee[[#This Row],[Sales_Target]]),"Above Target", "Below Target")</f>
        <v>Below Target</v>
      </c>
      <c r="H179" s="43">
        <f>Employee[[#This Row],[Sales_Achieved]]-Employee[[#This Row],[Sales_Target]]</f>
        <v>-3172</v>
      </c>
    </row>
    <row r="180" spans="1:8" x14ac:dyDescent="0.3">
      <c r="A180" s="4" t="s">
        <v>2206</v>
      </c>
      <c r="B180" s="2" t="s">
        <v>3170</v>
      </c>
      <c r="C180" s="2" t="s">
        <v>3394</v>
      </c>
      <c r="D180" s="2" t="s">
        <v>1014</v>
      </c>
      <c r="E180" s="30">
        <v>1658</v>
      </c>
      <c r="F180" s="34">
        <v>3703</v>
      </c>
      <c r="G180" s="2" t="str">
        <f>IF(AND(Employee[[#This Row],[Sales_Target]]=Employee[[#This Row],[Sales_Target]],Employee[[#This Row],[Sales_Achieved]]&gt;=Employee[[#This Row],[Sales_Target]]),"Above Target", "Below Target")</f>
        <v>Above Target</v>
      </c>
      <c r="H180" s="43">
        <f>Employee[[#This Row],[Sales_Achieved]]-Employee[[#This Row],[Sales_Target]]</f>
        <v>2045</v>
      </c>
    </row>
    <row r="181" spans="1:8" x14ac:dyDescent="0.3">
      <c r="A181" s="4" t="s">
        <v>2207</v>
      </c>
      <c r="B181" s="2" t="s">
        <v>3171</v>
      </c>
      <c r="C181" s="2" t="s">
        <v>3396</v>
      </c>
      <c r="D181" s="2" t="s">
        <v>1013</v>
      </c>
      <c r="E181" s="30">
        <v>2447</v>
      </c>
      <c r="F181" s="34">
        <v>5839</v>
      </c>
      <c r="G181" s="2" t="str">
        <f>IF(AND(Employee[[#This Row],[Sales_Target]]=Employee[[#This Row],[Sales_Target]],Employee[[#This Row],[Sales_Achieved]]&gt;=Employee[[#This Row],[Sales_Target]]),"Above Target", "Below Target")</f>
        <v>Above Target</v>
      </c>
      <c r="H181" s="43">
        <f>Employee[[#This Row],[Sales_Achieved]]-Employee[[#This Row],[Sales_Target]]</f>
        <v>3392</v>
      </c>
    </row>
    <row r="182" spans="1:8" x14ac:dyDescent="0.3">
      <c r="A182" s="4" t="s">
        <v>2208</v>
      </c>
      <c r="B182" s="2" t="s">
        <v>3172</v>
      </c>
      <c r="C182" s="2" t="s">
        <v>3395</v>
      </c>
      <c r="D182" s="2" t="s">
        <v>1016</v>
      </c>
      <c r="E182" s="30">
        <v>3310</v>
      </c>
      <c r="F182" s="34">
        <v>4202</v>
      </c>
      <c r="G182" s="2" t="str">
        <f>IF(AND(Employee[[#This Row],[Sales_Target]]=Employee[[#This Row],[Sales_Target]],Employee[[#This Row],[Sales_Achieved]]&gt;=Employee[[#This Row],[Sales_Target]]),"Above Target", "Below Target")</f>
        <v>Above Target</v>
      </c>
      <c r="H182" s="43">
        <f>Employee[[#This Row],[Sales_Achieved]]-Employee[[#This Row],[Sales_Target]]</f>
        <v>892</v>
      </c>
    </row>
    <row r="183" spans="1:8" x14ac:dyDescent="0.3">
      <c r="A183" s="4" t="s">
        <v>2209</v>
      </c>
      <c r="B183" s="2" t="s">
        <v>3173</v>
      </c>
      <c r="C183" s="2" t="s">
        <v>3396</v>
      </c>
      <c r="D183" s="2" t="s">
        <v>1015</v>
      </c>
      <c r="E183" s="30">
        <v>1580</v>
      </c>
      <c r="F183" s="34">
        <v>3883</v>
      </c>
      <c r="G183" s="2" t="str">
        <f>IF(AND(Employee[[#This Row],[Sales_Target]]=Employee[[#This Row],[Sales_Target]],Employee[[#This Row],[Sales_Achieved]]&gt;=Employee[[#This Row],[Sales_Target]]),"Above Target", "Below Target")</f>
        <v>Above Target</v>
      </c>
      <c r="H183" s="43">
        <f>Employee[[#This Row],[Sales_Achieved]]-Employee[[#This Row],[Sales_Target]]</f>
        <v>2303</v>
      </c>
    </row>
    <row r="184" spans="1:8" x14ac:dyDescent="0.3">
      <c r="A184" s="4" t="s">
        <v>2210</v>
      </c>
      <c r="B184" s="2" t="s">
        <v>3072</v>
      </c>
      <c r="C184" s="2" t="s">
        <v>3394</v>
      </c>
      <c r="D184" s="2" t="s">
        <v>1014</v>
      </c>
      <c r="E184" s="30">
        <v>1140</v>
      </c>
      <c r="F184" s="34">
        <v>4804</v>
      </c>
      <c r="G184" s="2" t="str">
        <f>IF(AND(Employee[[#This Row],[Sales_Target]]=Employee[[#This Row],[Sales_Target]],Employee[[#This Row],[Sales_Achieved]]&gt;=Employee[[#This Row],[Sales_Target]]),"Above Target", "Below Target")</f>
        <v>Above Target</v>
      </c>
      <c r="H184" s="43">
        <f>Employee[[#This Row],[Sales_Achieved]]-Employee[[#This Row],[Sales_Target]]</f>
        <v>3664</v>
      </c>
    </row>
    <row r="185" spans="1:8" x14ac:dyDescent="0.3">
      <c r="A185" s="4" t="s">
        <v>2211</v>
      </c>
      <c r="B185" s="2" t="s">
        <v>3174</v>
      </c>
      <c r="C185" s="2" t="s">
        <v>3394</v>
      </c>
      <c r="D185" s="2" t="s">
        <v>1016</v>
      </c>
      <c r="E185" s="30">
        <v>2959</v>
      </c>
      <c r="F185" s="34">
        <v>2506</v>
      </c>
      <c r="G185" s="2" t="str">
        <f>IF(AND(Employee[[#This Row],[Sales_Target]]=Employee[[#This Row],[Sales_Target]],Employee[[#This Row],[Sales_Achieved]]&gt;=Employee[[#This Row],[Sales_Target]]),"Above Target", "Below Target")</f>
        <v>Below Target</v>
      </c>
      <c r="H185" s="43">
        <f>Employee[[#This Row],[Sales_Achieved]]-Employee[[#This Row],[Sales_Target]]</f>
        <v>-453</v>
      </c>
    </row>
    <row r="186" spans="1:8" x14ac:dyDescent="0.3">
      <c r="A186" s="4" t="s">
        <v>2212</v>
      </c>
      <c r="B186" s="2" t="s">
        <v>3175</v>
      </c>
      <c r="C186" s="2" t="s">
        <v>3396</v>
      </c>
      <c r="D186" s="2" t="s">
        <v>1014</v>
      </c>
      <c r="E186" s="30">
        <v>3209</v>
      </c>
      <c r="F186" s="34">
        <v>4257</v>
      </c>
      <c r="G186" s="2" t="str">
        <f>IF(AND(Employee[[#This Row],[Sales_Target]]=Employee[[#This Row],[Sales_Target]],Employee[[#This Row],[Sales_Achieved]]&gt;=Employee[[#This Row],[Sales_Target]]),"Above Target", "Below Target")</f>
        <v>Above Target</v>
      </c>
      <c r="H186" s="43">
        <f>Employee[[#This Row],[Sales_Achieved]]-Employee[[#This Row],[Sales_Target]]</f>
        <v>1048</v>
      </c>
    </row>
    <row r="187" spans="1:8" x14ac:dyDescent="0.3">
      <c r="A187" s="4" t="s">
        <v>2213</v>
      </c>
      <c r="B187" s="2" t="s">
        <v>3176</v>
      </c>
      <c r="C187" s="2" t="s">
        <v>3396</v>
      </c>
      <c r="D187" s="2" t="s">
        <v>1013</v>
      </c>
      <c r="E187" s="30">
        <v>3132</v>
      </c>
      <c r="F187" s="34">
        <v>1917</v>
      </c>
      <c r="G187" s="2" t="str">
        <f>IF(AND(Employee[[#This Row],[Sales_Target]]=Employee[[#This Row],[Sales_Target]],Employee[[#This Row],[Sales_Achieved]]&gt;=Employee[[#This Row],[Sales_Target]]),"Above Target", "Below Target")</f>
        <v>Below Target</v>
      </c>
      <c r="H187" s="43">
        <f>Employee[[#This Row],[Sales_Achieved]]-Employee[[#This Row],[Sales_Target]]</f>
        <v>-1215</v>
      </c>
    </row>
    <row r="188" spans="1:8" x14ac:dyDescent="0.3">
      <c r="A188" s="4" t="s">
        <v>2214</v>
      </c>
      <c r="B188" s="2" t="s">
        <v>3141</v>
      </c>
      <c r="C188" s="2" t="s">
        <v>3395</v>
      </c>
      <c r="D188" s="2" t="s">
        <v>1013</v>
      </c>
      <c r="E188" s="30">
        <v>2737</v>
      </c>
      <c r="F188" s="34">
        <v>3093</v>
      </c>
      <c r="G188" s="2" t="str">
        <f>IF(AND(Employee[[#This Row],[Sales_Target]]=Employee[[#This Row],[Sales_Target]],Employee[[#This Row],[Sales_Achieved]]&gt;=Employee[[#This Row],[Sales_Target]]),"Above Target", "Below Target")</f>
        <v>Above Target</v>
      </c>
      <c r="H188" s="43">
        <f>Employee[[#This Row],[Sales_Achieved]]-Employee[[#This Row],[Sales_Target]]</f>
        <v>356</v>
      </c>
    </row>
    <row r="189" spans="1:8" x14ac:dyDescent="0.3">
      <c r="A189" s="4" t="s">
        <v>2215</v>
      </c>
      <c r="B189" s="2" t="s">
        <v>3177</v>
      </c>
      <c r="C189" s="2" t="s">
        <v>3395</v>
      </c>
      <c r="D189" s="2" t="s">
        <v>1015</v>
      </c>
      <c r="E189" s="30">
        <v>3454</v>
      </c>
      <c r="F189" s="34">
        <v>1432</v>
      </c>
      <c r="G189" s="2" t="str">
        <f>IF(AND(Employee[[#This Row],[Sales_Target]]=Employee[[#This Row],[Sales_Target]],Employee[[#This Row],[Sales_Achieved]]&gt;=Employee[[#This Row],[Sales_Target]]),"Above Target", "Below Target")</f>
        <v>Below Target</v>
      </c>
      <c r="H189" s="43">
        <f>Employee[[#This Row],[Sales_Achieved]]-Employee[[#This Row],[Sales_Target]]</f>
        <v>-2022</v>
      </c>
    </row>
    <row r="190" spans="1:8" x14ac:dyDescent="0.3">
      <c r="A190" s="4" t="s">
        <v>2216</v>
      </c>
      <c r="B190" s="2" t="s">
        <v>3178</v>
      </c>
      <c r="C190" s="2" t="s">
        <v>3396</v>
      </c>
      <c r="D190" s="2" t="s">
        <v>1015</v>
      </c>
      <c r="E190" s="30">
        <v>4253</v>
      </c>
      <c r="F190" s="34">
        <v>1201</v>
      </c>
      <c r="G190" s="2" t="str">
        <f>IF(AND(Employee[[#This Row],[Sales_Target]]=Employee[[#This Row],[Sales_Target]],Employee[[#This Row],[Sales_Achieved]]&gt;=Employee[[#This Row],[Sales_Target]]),"Above Target", "Below Target")</f>
        <v>Below Target</v>
      </c>
      <c r="H190" s="43">
        <f>Employee[[#This Row],[Sales_Achieved]]-Employee[[#This Row],[Sales_Target]]</f>
        <v>-3052</v>
      </c>
    </row>
    <row r="191" spans="1:8" x14ac:dyDescent="0.3">
      <c r="A191" s="4" t="s">
        <v>2217</v>
      </c>
      <c r="B191" s="2" t="s">
        <v>3179</v>
      </c>
      <c r="C191" s="2" t="s">
        <v>3395</v>
      </c>
      <c r="D191" s="2" t="s">
        <v>1015</v>
      </c>
      <c r="E191" s="30">
        <v>3796</v>
      </c>
      <c r="F191" s="34">
        <v>836</v>
      </c>
      <c r="G191" s="2" t="str">
        <f>IF(AND(Employee[[#This Row],[Sales_Target]]=Employee[[#This Row],[Sales_Target]],Employee[[#This Row],[Sales_Achieved]]&gt;=Employee[[#This Row],[Sales_Target]]),"Above Target", "Below Target")</f>
        <v>Below Target</v>
      </c>
      <c r="H191" s="43">
        <f>Employee[[#This Row],[Sales_Achieved]]-Employee[[#This Row],[Sales_Target]]</f>
        <v>-2960</v>
      </c>
    </row>
    <row r="192" spans="1:8" x14ac:dyDescent="0.3">
      <c r="A192" s="4" t="s">
        <v>2218</v>
      </c>
      <c r="B192" s="2" t="s">
        <v>3180</v>
      </c>
      <c r="C192" s="2" t="s">
        <v>3395</v>
      </c>
      <c r="D192" s="2" t="s">
        <v>1014</v>
      </c>
      <c r="E192" s="30">
        <v>1506</v>
      </c>
      <c r="F192" s="34">
        <v>1606</v>
      </c>
      <c r="G192" s="2" t="str">
        <f>IF(AND(Employee[[#This Row],[Sales_Target]]=Employee[[#This Row],[Sales_Target]],Employee[[#This Row],[Sales_Achieved]]&gt;=Employee[[#This Row],[Sales_Target]]),"Above Target", "Below Target")</f>
        <v>Above Target</v>
      </c>
      <c r="H192" s="43">
        <f>Employee[[#This Row],[Sales_Achieved]]-Employee[[#This Row],[Sales_Target]]</f>
        <v>100</v>
      </c>
    </row>
    <row r="193" spans="1:8" x14ac:dyDescent="0.3">
      <c r="A193" s="4" t="s">
        <v>2219</v>
      </c>
      <c r="B193" s="2" t="s">
        <v>3181</v>
      </c>
      <c r="C193" s="2" t="s">
        <v>3395</v>
      </c>
      <c r="D193" s="2" t="s">
        <v>1013</v>
      </c>
      <c r="E193" s="30">
        <v>2420</v>
      </c>
      <c r="F193" s="34">
        <v>3811</v>
      </c>
      <c r="G193" s="2" t="str">
        <f>IF(AND(Employee[[#This Row],[Sales_Target]]=Employee[[#This Row],[Sales_Target]],Employee[[#This Row],[Sales_Achieved]]&gt;=Employee[[#This Row],[Sales_Target]]),"Above Target", "Below Target")</f>
        <v>Above Target</v>
      </c>
      <c r="H193" s="43">
        <f>Employee[[#This Row],[Sales_Achieved]]-Employee[[#This Row],[Sales_Target]]</f>
        <v>1391</v>
      </c>
    </row>
    <row r="194" spans="1:8" x14ac:dyDescent="0.3">
      <c r="A194" s="4" t="s">
        <v>2220</v>
      </c>
      <c r="B194" s="2" t="s">
        <v>3182</v>
      </c>
      <c r="C194" s="2" t="s">
        <v>3395</v>
      </c>
      <c r="D194" s="2" t="s">
        <v>1015</v>
      </c>
      <c r="E194" s="30">
        <v>3731</v>
      </c>
      <c r="F194" s="34">
        <v>5947</v>
      </c>
      <c r="G194" s="2" t="str">
        <f>IF(AND(Employee[[#This Row],[Sales_Target]]=Employee[[#This Row],[Sales_Target]],Employee[[#This Row],[Sales_Achieved]]&gt;=Employee[[#This Row],[Sales_Target]]),"Above Target", "Below Target")</f>
        <v>Above Target</v>
      </c>
      <c r="H194" s="43">
        <f>Employee[[#This Row],[Sales_Achieved]]-Employee[[#This Row],[Sales_Target]]</f>
        <v>2216</v>
      </c>
    </row>
    <row r="195" spans="1:8" x14ac:dyDescent="0.3">
      <c r="A195" s="4" t="s">
        <v>2221</v>
      </c>
      <c r="B195" s="2" t="s">
        <v>3183</v>
      </c>
      <c r="C195" s="2" t="s">
        <v>3395</v>
      </c>
      <c r="D195" s="2" t="s">
        <v>1013</v>
      </c>
      <c r="E195" s="30">
        <v>4502</v>
      </c>
      <c r="F195" s="34">
        <v>2900</v>
      </c>
      <c r="G195" s="2" t="str">
        <f>IF(AND(Employee[[#This Row],[Sales_Target]]=Employee[[#This Row],[Sales_Target]],Employee[[#This Row],[Sales_Achieved]]&gt;=Employee[[#This Row],[Sales_Target]]),"Above Target", "Below Target")</f>
        <v>Below Target</v>
      </c>
      <c r="H195" s="43">
        <f>Employee[[#This Row],[Sales_Achieved]]-Employee[[#This Row],[Sales_Target]]</f>
        <v>-1602</v>
      </c>
    </row>
    <row r="196" spans="1:8" x14ac:dyDescent="0.3">
      <c r="A196" s="4" t="s">
        <v>2222</v>
      </c>
      <c r="B196" s="2" t="s">
        <v>3063</v>
      </c>
      <c r="C196" s="2" t="s">
        <v>3394</v>
      </c>
      <c r="D196" s="2" t="s">
        <v>1014</v>
      </c>
      <c r="E196" s="30">
        <v>4400</v>
      </c>
      <c r="F196" s="34">
        <v>2691</v>
      </c>
      <c r="G196" s="2" t="str">
        <f>IF(AND(Employee[[#This Row],[Sales_Target]]=Employee[[#This Row],[Sales_Target]],Employee[[#This Row],[Sales_Achieved]]&gt;=Employee[[#This Row],[Sales_Target]]),"Above Target", "Below Target")</f>
        <v>Below Target</v>
      </c>
      <c r="H196" s="43">
        <f>Employee[[#This Row],[Sales_Achieved]]-Employee[[#This Row],[Sales_Target]]</f>
        <v>-1709</v>
      </c>
    </row>
    <row r="197" spans="1:8" x14ac:dyDescent="0.3">
      <c r="A197" s="4" t="s">
        <v>2223</v>
      </c>
      <c r="B197" s="2" t="s">
        <v>3184</v>
      </c>
      <c r="C197" s="2" t="s">
        <v>3395</v>
      </c>
      <c r="D197" s="2" t="s">
        <v>1013</v>
      </c>
      <c r="E197" s="30">
        <v>3360</v>
      </c>
      <c r="F197" s="34">
        <v>1713</v>
      </c>
      <c r="G197" s="2" t="str">
        <f>IF(AND(Employee[[#This Row],[Sales_Target]]=Employee[[#This Row],[Sales_Target]],Employee[[#This Row],[Sales_Achieved]]&gt;=Employee[[#This Row],[Sales_Target]]),"Above Target", "Below Target")</f>
        <v>Below Target</v>
      </c>
      <c r="H197" s="43">
        <f>Employee[[#This Row],[Sales_Achieved]]-Employee[[#This Row],[Sales_Target]]</f>
        <v>-1647</v>
      </c>
    </row>
    <row r="198" spans="1:8" x14ac:dyDescent="0.3">
      <c r="A198" s="4" t="s">
        <v>2224</v>
      </c>
      <c r="B198" s="2" t="s">
        <v>3040</v>
      </c>
      <c r="C198" s="2" t="s">
        <v>3394</v>
      </c>
      <c r="D198" s="2" t="s">
        <v>1013</v>
      </c>
      <c r="E198" s="30">
        <v>4587</v>
      </c>
      <c r="F198" s="34">
        <v>5869</v>
      </c>
      <c r="G198" s="2" t="str">
        <f>IF(AND(Employee[[#This Row],[Sales_Target]]=Employee[[#This Row],[Sales_Target]],Employee[[#This Row],[Sales_Achieved]]&gt;=Employee[[#This Row],[Sales_Target]]),"Above Target", "Below Target")</f>
        <v>Above Target</v>
      </c>
      <c r="H198" s="43">
        <f>Employee[[#This Row],[Sales_Achieved]]-Employee[[#This Row],[Sales_Target]]</f>
        <v>1282</v>
      </c>
    </row>
    <row r="199" spans="1:8" x14ac:dyDescent="0.3">
      <c r="A199" s="4" t="s">
        <v>2225</v>
      </c>
      <c r="B199" s="2" t="s">
        <v>3131</v>
      </c>
      <c r="C199" s="2" t="s">
        <v>3396</v>
      </c>
      <c r="D199" s="2" t="s">
        <v>1016</v>
      </c>
      <c r="E199" s="30">
        <v>3628</v>
      </c>
      <c r="F199" s="34">
        <v>2502</v>
      </c>
      <c r="G199" s="2" t="str">
        <f>IF(AND(Employee[[#This Row],[Sales_Target]]=Employee[[#This Row],[Sales_Target]],Employee[[#This Row],[Sales_Achieved]]&gt;=Employee[[#This Row],[Sales_Target]]),"Above Target", "Below Target")</f>
        <v>Below Target</v>
      </c>
      <c r="H199" s="43">
        <f>Employee[[#This Row],[Sales_Achieved]]-Employee[[#This Row],[Sales_Target]]</f>
        <v>-1126</v>
      </c>
    </row>
    <row r="200" spans="1:8" x14ac:dyDescent="0.3">
      <c r="A200" s="4" t="s">
        <v>2226</v>
      </c>
      <c r="B200" s="2" t="s">
        <v>3185</v>
      </c>
      <c r="C200" s="2" t="s">
        <v>3396</v>
      </c>
      <c r="D200" s="2" t="s">
        <v>1016</v>
      </c>
      <c r="E200" s="30">
        <v>2427</v>
      </c>
      <c r="F200" s="34">
        <v>1066</v>
      </c>
      <c r="G200" s="2" t="str">
        <f>IF(AND(Employee[[#This Row],[Sales_Target]]=Employee[[#This Row],[Sales_Target]],Employee[[#This Row],[Sales_Achieved]]&gt;=Employee[[#This Row],[Sales_Target]]),"Above Target", "Below Target")</f>
        <v>Below Target</v>
      </c>
      <c r="H200" s="43">
        <f>Employee[[#This Row],[Sales_Achieved]]-Employee[[#This Row],[Sales_Target]]</f>
        <v>-1361</v>
      </c>
    </row>
    <row r="201" spans="1:8" x14ac:dyDescent="0.3">
      <c r="A201" s="4" t="s">
        <v>2227</v>
      </c>
      <c r="B201" s="2" t="s">
        <v>3186</v>
      </c>
      <c r="C201" s="2" t="s">
        <v>3396</v>
      </c>
      <c r="D201" s="2" t="s">
        <v>1015</v>
      </c>
      <c r="E201" s="30">
        <v>4443</v>
      </c>
      <c r="F201" s="34">
        <v>1111</v>
      </c>
      <c r="G201" s="2" t="str">
        <f>IF(AND(Employee[[#This Row],[Sales_Target]]=Employee[[#This Row],[Sales_Target]],Employee[[#This Row],[Sales_Achieved]]&gt;=Employee[[#This Row],[Sales_Target]]),"Above Target", "Below Target")</f>
        <v>Below Target</v>
      </c>
      <c r="H201" s="43">
        <f>Employee[[#This Row],[Sales_Achieved]]-Employee[[#This Row],[Sales_Target]]</f>
        <v>-3332</v>
      </c>
    </row>
    <row r="202" spans="1:8" x14ac:dyDescent="0.3">
      <c r="A202" s="4" t="s">
        <v>2228</v>
      </c>
      <c r="B202" s="2" t="s">
        <v>3110</v>
      </c>
      <c r="C202" s="2" t="s">
        <v>3394</v>
      </c>
      <c r="D202" s="2" t="s">
        <v>1013</v>
      </c>
      <c r="E202" s="30">
        <v>2465</v>
      </c>
      <c r="F202" s="34">
        <v>5615</v>
      </c>
      <c r="G202" s="2" t="str">
        <f>IF(AND(Employee[[#This Row],[Sales_Target]]=Employee[[#This Row],[Sales_Target]],Employee[[#This Row],[Sales_Achieved]]&gt;=Employee[[#This Row],[Sales_Target]]),"Above Target", "Below Target")</f>
        <v>Above Target</v>
      </c>
      <c r="H202" s="43">
        <f>Employee[[#This Row],[Sales_Achieved]]-Employee[[#This Row],[Sales_Target]]</f>
        <v>3150</v>
      </c>
    </row>
    <row r="203" spans="1:8" x14ac:dyDescent="0.3">
      <c r="A203" s="4" t="s">
        <v>2229</v>
      </c>
      <c r="B203" s="2" t="s">
        <v>3075</v>
      </c>
      <c r="C203" s="2" t="s">
        <v>3396</v>
      </c>
      <c r="D203" s="2" t="s">
        <v>1014</v>
      </c>
      <c r="E203" s="30">
        <v>1119</v>
      </c>
      <c r="F203" s="34">
        <v>5422</v>
      </c>
      <c r="G203" s="2" t="str">
        <f>IF(AND(Employee[[#This Row],[Sales_Target]]=Employee[[#This Row],[Sales_Target]],Employee[[#This Row],[Sales_Achieved]]&gt;=Employee[[#This Row],[Sales_Target]]),"Above Target", "Below Target")</f>
        <v>Above Target</v>
      </c>
      <c r="H203" s="43">
        <f>Employee[[#This Row],[Sales_Achieved]]-Employee[[#This Row],[Sales_Target]]</f>
        <v>4303</v>
      </c>
    </row>
    <row r="204" spans="1:8" x14ac:dyDescent="0.3">
      <c r="A204" s="4" t="s">
        <v>2230</v>
      </c>
      <c r="B204" s="2" t="s">
        <v>3132</v>
      </c>
      <c r="C204" s="2" t="s">
        <v>3396</v>
      </c>
      <c r="D204" s="2" t="s">
        <v>1014</v>
      </c>
      <c r="E204" s="30">
        <v>4211</v>
      </c>
      <c r="F204" s="34">
        <v>2975</v>
      </c>
      <c r="G204" s="2" t="str">
        <f>IF(AND(Employee[[#This Row],[Sales_Target]]=Employee[[#This Row],[Sales_Target]],Employee[[#This Row],[Sales_Achieved]]&gt;=Employee[[#This Row],[Sales_Target]]),"Above Target", "Below Target")</f>
        <v>Below Target</v>
      </c>
      <c r="H204" s="43">
        <f>Employee[[#This Row],[Sales_Achieved]]-Employee[[#This Row],[Sales_Target]]</f>
        <v>-1236</v>
      </c>
    </row>
    <row r="205" spans="1:8" x14ac:dyDescent="0.3">
      <c r="A205" s="4" t="s">
        <v>2231</v>
      </c>
      <c r="B205" s="2" t="s">
        <v>3187</v>
      </c>
      <c r="C205" s="2" t="s">
        <v>3394</v>
      </c>
      <c r="D205" s="2" t="s">
        <v>1014</v>
      </c>
      <c r="E205" s="30">
        <v>4013</v>
      </c>
      <c r="F205" s="34">
        <v>3557</v>
      </c>
      <c r="G205" s="2" t="str">
        <f>IF(AND(Employee[[#This Row],[Sales_Target]]=Employee[[#This Row],[Sales_Target]],Employee[[#This Row],[Sales_Achieved]]&gt;=Employee[[#This Row],[Sales_Target]]),"Above Target", "Below Target")</f>
        <v>Below Target</v>
      </c>
      <c r="H205" s="43">
        <f>Employee[[#This Row],[Sales_Achieved]]-Employee[[#This Row],[Sales_Target]]</f>
        <v>-456</v>
      </c>
    </row>
    <row r="206" spans="1:8" x14ac:dyDescent="0.3">
      <c r="A206" s="4" t="s">
        <v>2232</v>
      </c>
      <c r="B206" s="2" t="s">
        <v>3188</v>
      </c>
      <c r="C206" s="2" t="s">
        <v>3395</v>
      </c>
      <c r="D206" s="2" t="s">
        <v>1014</v>
      </c>
      <c r="E206" s="30">
        <v>1081</v>
      </c>
      <c r="F206" s="34">
        <v>1940</v>
      </c>
      <c r="G206" s="2" t="str">
        <f>IF(AND(Employee[[#This Row],[Sales_Target]]=Employee[[#This Row],[Sales_Target]],Employee[[#This Row],[Sales_Achieved]]&gt;=Employee[[#This Row],[Sales_Target]]),"Above Target", "Below Target")</f>
        <v>Above Target</v>
      </c>
      <c r="H206" s="43">
        <f>Employee[[#This Row],[Sales_Achieved]]-Employee[[#This Row],[Sales_Target]]</f>
        <v>859</v>
      </c>
    </row>
    <row r="207" spans="1:8" x14ac:dyDescent="0.3">
      <c r="A207" s="4" t="s">
        <v>2233</v>
      </c>
      <c r="B207" s="2" t="s">
        <v>3189</v>
      </c>
      <c r="C207" s="2" t="s">
        <v>3394</v>
      </c>
      <c r="D207" s="2" t="s">
        <v>1014</v>
      </c>
      <c r="E207" s="30">
        <v>3175</v>
      </c>
      <c r="F207" s="34">
        <v>3156</v>
      </c>
      <c r="G207" s="2" t="str">
        <f>IF(AND(Employee[[#This Row],[Sales_Target]]=Employee[[#This Row],[Sales_Target]],Employee[[#This Row],[Sales_Achieved]]&gt;=Employee[[#This Row],[Sales_Target]]),"Above Target", "Below Target")</f>
        <v>Below Target</v>
      </c>
      <c r="H207" s="43">
        <f>Employee[[#This Row],[Sales_Achieved]]-Employee[[#This Row],[Sales_Target]]</f>
        <v>-19</v>
      </c>
    </row>
    <row r="208" spans="1:8" x14ac:dyDescent="0.3">
      <c r="A208" s="4" t="s">
        <v>2234</v>
      </c>
      <c r="B208" s="2" t="s">
        <v>3190</v>
      </c>
      <c r="C208" s="2" t="s">
        <v>3394</v>
      </c>
      <c r="D208" s="2" t="s">
        <v>1015</v>
      </c>
      <c r="E208" s="30">
        <v>3832</v>
      </c>
      <c r="F208" s="34">
        <v>1065</v>
      </c>
      <c r="G208" s="2" t="str">
        <f>IF(AND(Employee[[#This Row],[Sales_Target]]=Employee[[#This Row],[Sales_Target]],Employee[[#This Row],[Sales_Achieved]]&gt;=Employee[[#This Row],[Sales_Target]]),"Above Target", "Below Target")</f>
        <v>Below Target</v>
      </c>
      <c r="H208" s="43">
        <f>Employee[[#This Row],[Sales_Achieved]]-Employee[[#This Row],[Sales_Target]]</f>
        <v>-2767</v>
      </c>
    </row>
    <row r="209" spans="1:8" x14ac:dyDescent="0.3">
      <c r="A209" s="4" t="s">
        <v>2235</v>
      </c>
      <c r="B209" s="2" t="s">
        <v>3191</v>
      </c>
      <c r="C209" s="2" t="s">
        <v>3396</v>
      </c>
      <c r="D209" s="2" t="s">
        <v>1015</v>
      </c>
      <c r="E209" s="30">
        <v>3710</v>
      </c>
      <c r="F209" s="34">
        <v>1113</v>
      </c>
      <c r="G209" s="2" t="str">
        <f>IF(AND(Employee[[#This Row],[Sales_Target]]=Employee[[#This Row],[Sales_Target]],Employee[[#This Row],[Sales_Achieved]]&gt;=Employee[[#This Row],[Sales_Target]]),"Above Target", "Below Target")</f>
        <v>Below Target</v>
      </c>
      <c r="H209" s="43">
        <f>Employee[[#This Row],[Sales_Achieved]]-Employee[[#This Row],[Sales_Target]]</f>
        <v>-2597</v>
      </c>
    </row>
    <row r="210" spans="1:8" x14ac:dyDescent="0.3">
      <c r="A210" s="4" t="s">
        <v>2236</v>
      </c>
      <c r="B210" s="2" t="s">
        <v>3192</v>
      </c>
      <c r="C210" s="2" t="s">
        <v>3394</v>
      </c>
      <c r="D210" s="2" t="s">
        <v>1014</v>
      </c>
      <c r="E210" s="30">
        <v>2908</v>
      </c>
      <c r="F210" s="34">
        <v>4902</v>
      </c>
      <c r="G210" s="2" t="str">
        <f>IF(AND(Employee[[#This Row],[Sales_Target]]=Employee[[#This Row],[Sales_Target]],Employee[[#This Row],[Sales_Achieved]]&gt;=Employee[[#This Row],[Sales_Target]]),"Above Target", "Below Target")</f>
        <v>Above Target</v>
      </c>
      <c r="H210" s="43">
        <f>Employee[[#This Row],[Sales_Achieved]]-Employee[[#This Row],[Sales_Target]]</f>
        <v>1994</v>
      </c>
    </row>
    <row r="211" spans="1:8" x14ac:dyDescent="0.3">
      <c r="A211" s="4" t="s">
        <v>2237</v>
      </c>
      <c r="B211" s="2" t="s">
        <v>3193</v>
      </c>
      <c r="C211" s="2" t="s">
        <v>3395</v>
      </c>
      <c r="D211" s="2" t="s">
        <v>1013</v>
      </c>
      <c r="E211" s="30">
        <v>3407</v>
      </c>
      <c r="F211" s="34">
        <v>3493</v>
      </c>
      <c r="G211" s="2" t="str">
        <f>IF(AND(Employee[[#This Row],[Sales_Target]]=Employee[[#This Row],[Sales_Target]],Employee[[#This Row],[Sales_Achieved]]&gt;=Employee[[#This Row],[Sales_Target]]),"Above Target", "Below Target")</f>
        <v>Above Target</v>
      </c>
      <c r="H211" s="43">
        <f>Employee[[#This Row],[Sales_Achieved]]-Employee[[#This Row],[Sales_Target]]</f>
        <v>86</v>
      </c>
    </row>
    <row r="212" spans="1:8" x14ac:dyDescent="0.3">
      <c r="A212" s="4" t="s">
        <v>2238</v>
      </c>
      <c r="B212" s="2" t="s">
        <v>3194</v>
      </c>
      <c r="C212" s="2" t="s">
        <v>3394</v>
      </c>
      <c r="D212" s="2" t="s">
        <v>1014</v>
      </c>
      <c r="E212" s="30">
        <v>4754</v>
      </c>
      <c r="F212" s="34">
        <v>1781</v>
      </c>
      <c r="G212" s="2" t="str">
        <f>IF(AND(Employee[[#This Row],[Sales_Target]]=Employee[[#This Row],[Sales_Target]],Employee[[#This Row],[Sales_Achieved]]&gt;=Employee[[#This Row],[Sales_Target]]),"Above Target", "Below Target")</f>
        <v>Below Target</v>
      </c>
      <c r="H212" s="43">
        <f>Employee[[#This Row],[Sales_Achieved]]-Employee[[#This Row],[Sales_Target]]</f>
        <v>-2973</v>
      </c>
    </row>
    <row r="213" spans="1:8" x14ac:dyDescent="0.3">
      <c r="A213" s="4" t="s">
        <v>2239</v>
      </c>
      <c r="B213" s="2" t="s">
        <v>3195</v>
      </c>
      <c r="C213" s="2" t="s">
        <v>3396</v>
      </c>
      <c r="D213" s="2" t="s">
        <v>1014</v>
      </c>
      <c r="E213" s="30">
        <v>3341</v>
      </c>
      <c r="F213" s="34">
        <v>1023</v>
      </c>
      <c r="G213" s="2" t="str">
        <f>IF(AND(Employee[[#This Row],[Sales_Target]]=Employee[[#This Row],[Sales_Target]],Employee[[#This Row],[Sales_Achieved]]&gt;=Employee[[#This Row],[Sales_Target]]),"Above Target", "Below Target")</f>
        <v>Below Target</v>
      </c>
      <c r="H213" s="43">
        <f>Employee[[#This Row],[Sales_Achieved]]-Employee[[#This Row],[Sales_Target]]</f>
        <v>-2318</v>
      </c>
    </row>
    <row r="214" spans="1:8" x14ac:dyDescent="0.3">
      <c r="A214" s="4" t="s">
        <v>2240</v>
      </c>
      <c r="B214" s="2" t="s">
        <v>3180</v>
      </c>
      <c r="C214" s="2" t="s">
        <v>3396</v>
      </c>
      <c r="D214" s="2" t="s">
        <v>1014</v>
      </c>
      <c r="E214" s="30">
        <v>1450</v>
      </c>
      <c r="F214" s="34">
        <v>1038</v>
      </c>
      <c r="G214" s="2" t="str">
        <f>IF(AND(Employee[[#This Row],[Sales_Target]]=Employee[[#This Row],[Sales_Target]],Employee[[#This Row],[Sales_Achieved]]&gt;=Employee[[#This Row],[Sales_Target]]),"Above Target", "Below Target")</f>
        <v>Below Target</v>
      </c>
      <c r="H214" s="43">
        <f>Employee[[#This Row],[Sales_Achieved]]-Employee[[#This Row],[Sales_Target]]</f>
        <v>-412</v>
      </c>
    </row>
    <row r="215" spans="1:8" x14ac:dyDescent="0.3">
      <c r="A215" s="4" t="s">
        <v>2241</v>
      </c>
      <c r="B215" s="2" t="s">
        <v>3196</v>
      </c>
      <c r="C215" s="2" t="s">
        <v>3395</v>
      </c>
      <c r="D215" s="2" t="s">
        <v>1015</v>
      </c>
      <c r="E215" s="30">
        <v>3279</v>
      </c>
      <c r="F215" s="34">
        <v>3739</v>
      </c>
      <c r="G215" s="2" t="str">
        <f>IF(AND(Employee[[#This Row],[Sales_Target]]=Employee[[#This Row],[Sales_Target]],Employee[[#This Row],[Sales_Achieved]]&gt;=Employee[[#This Row],[Sales_Target]]),"Above Target", "Below Target")</f>
        <v>Above Target</v>
      </c>
      <c r="H215" s="43">
        <f>Employee[[#This Row],[Sales_Achieved]]-Employee[[#This Row],[Sales_Target]]</f>
        <v>460</v>
      </c>
    </row>
    <row r="216" spans="1:8" x14ac:dyDescent="0.3">
      <c r="A216" s="4" t="s">
        <v>2242</v>
      </c>
      <c r="B216" s="2" t="s">
        <v>3130</v>
      </c>
      <c r="C216" s="2" t="s">
        <v>3395</v>
      </c>
      <c r="D216" s="2" t="s">
        <v>1014</v>
      </c>
      <c r="E216" s="30">
        <v>2360</v>
      </c>
      <c r="F216" s="34">
        <v>1730</v>
      </c>
      <c r="G216" s="2" t="str">
        <f>IF(AND(Employee[[#This Row],[Sales_Target]]=Employee[[#This Row],[Sales_Target]],Employee[[#This Row],[Sales_Achieved]]&gt;=Employee[[#This Row],[Sales_Target]]),"Above Target", "Below Target")</f>
        <v>Below Target</v>
      </c>
      <c r="H216" s="43">
        <f>Employee[[#This Row],[Sales_Achieved]]-Employee[[#This Row],[Sales_Target]]</f>
        <v>-630</v>
      </c>
    </row>
    <row r="217" spans="1:8" x14ac:dyDescent="0.3">
      <c r="A217" s="4" t="s">
        <v>2243</v>
      </c>
      <c r="B217" s="2" t="s">
        <v>3197</v>
      </c>
      <c r="C217" s="2" t="s">
        <v>3394</v>
      </c>
      <c r="D217" s="2" t="s">
        <v>1016</v>
      </c>
      <c r="E217" s="30">
        <v>3003</v>
      </c>
      <c r="F217" s="34">
        <v>2302</v>
      </c>
      <c r="G217" s="2" t="str">
        <f>IF(AND(Employee[[#This Row],[Sales_Target]]=Employee[[#This Row],[Sales_Target]],Employee[[#This Row],[Sales_Achieved]]&gt;=Employee[[#This Row],[Sales_Target]]),"Above Target", "Below Target")</f>
        <v>Below Target</v>
      </c>
      <c r="H217" s="43">
        <f>Employee[[#This Row],[Sales_Achieved]]-Employee[[#This Row],[Sales_Target]]</f>
        <v>-701</v>
      </c>
    </row>
    <row r="218" spans="1:8" x14ac:dyDescent="0.3">
      <c r="A218" s="4" t="s">
        <v>2244</v>
      </c>
      <c r="B218" s="2" t="s">
        <v>3198</v>
      </c>
      <c r="C218" s="2" t="s">
        <v>3396</v>
      </c>
      <c r="D218" s="2" t="s">
        <v>1013</v>
      </c>
      <c r="E218" s="30">
        <v>2290</v>
      </c>
      <c r="F218" s="34">
        <v>5006</v>
      </c>
      <c r="G218" s="2" t="str">
        <f>IF(AND(Employee[[#This Row],[Sales_Target]]=Employee[[#This Row],[Sales_Target]],Employee[[#This Row],[Sales_Achieved]]&gt;=Employee[[#This Row],[Sales_Target]]),"Above Target", "Below Target")</f>
        <v>Above Target</v>
      </c>
      <c r="H218" s="43">
        <f>Employee[[#This Row],[Sales_Achieved]]-Employee[[#This Row],[Sales_Target]]</f>
        <v>2716</v>
      </c>
    </row>
    <row r="219" spans="1:8" x14ac:dyDescent="0.3">
      <c r="A219" s="4" t="s">
        <v>2245</v>
      </c>
      <c r="B219" s="2" t="s">
        <v>3199</v>
      </c>
      <c r="C219" s="2" t="s">
        <v>3395</v>
      </c>
      <c r="D219" s="2" t="s">
        <v>1016</v>
      </c>
      <c r="E219" s="30">
        <v>2449</v>
      </c>
      <c r="F219" s="34">
        <v>5476</v>
      </c>
      <c r="G219" s="2" t="str">
        <f>IF(AND(Employee[[#This Row],[Sales_Target]]=Employee[[#This Row],[Sales_Target]],Employee[[#This Row],[Sales_Achieved]]&gt;=Employee[[#This Row],[Sales_Target]]),"Above Target", "Below Target")</f>
        <v>Above Target</v>
      </c>
      <c r="H219" s="43">
        <f>Employee[[#This Row],[Sales_Achieved]]-Employee[[#This Row],[Sales_Target]]</f>
        <v>3027</v>
      </c>
    </row>
    <row r="220" spans="1:8" x14ac:dyDescent="0.3">
      <c r="A220" s="4" t="s">
        <v>2246</v>
      </c>
      <c r="B220" s="2" t="s">
        <v>3079</v>
      </c>
      <c r="C220" s="2" t="s">
        <v>3394</v>
      </c>
      <c r="D220" s="2" t="s">
        <v>1014</v>
      </c>
      <c r="E220" s="30">
        <v>1395</v>
      </c>
      <c r="F220" s="34">
        <v>4171</v>
      </c>
      <c r="G220" s="2" t="str">
        <f>IF(AND(Employee[[#This Row],[Sales_Target]]=Employee[[#This Row],[Sales_Target]],Employee[[#This Row],[Sales_Achieved]]&gt;=Employee[[#This Row],[Sales_Target]]),"Above Target", "Below Target")</f>
        <v>Above Target</v>
      </c>
      <c r="H220" s="43">
        <f>Employee[[#This Row],[Sales_Achieved]]-Employee[[#This Row],[Sales_Target]]</f>
        <v>2776</v>
      </c>
    </row>
    <row r="221" spans="1:8" x14ac:dyDescent="0.3">
      <c r="A221" s="4" t="s">
        <v>2247</v>
      </c>
      <c r="B221" s="2" t="s">
        <v>3200</v>
      </c>
      <c r="C221" s="2" t="s">
        <v>3395</v>
      </c>
      <c r="D221" s="2" t="s">
        <v>1015</v>
      </c>
      <c r="E221" s="30">
        <v>3330</v>
      </c>
      <c r="F221" s="34">
        <v>3426</v>
      </c>
      <c r="G221" s="2" t="str">
        <f>IF(AND(Employee[[#This Row],[Sales_Target]]=Employee[[#This Row],[Sales_Target]],Employee[[#This Row],[Sales_Achieved]]&gt;=Employee[[#This Row],[Sales_Target]]),"Above Target", "Below Target")</f>
        <v>Above Target</v>
      </c>
      <c r="H221" s="43">
        <f>Employee[[#This Row],[Sales_Achieved]]-Employee[[#This Row],[Sales_Target]]</f>
        <v>96</v>
      </c>
    </row>
    <row r="222" spans="1:8" x14ac:dyDescent="0.3">
      <c r="A222" s="4" t="s">
        <v>2248</v>
      </c>
      <c r="B222" s="2" t="s">
        <v>3201</v>
      </c>
      <c r="C222" s="2" t="s">
        <v>3394</v>
      </c>
      <c r="D222" s="2" t="s">
        <v>1016</v>
      </c>
      <c r="E222" s="30">
        <v>4427</v>
      </c>
      <c r="F222" s="34">
        <v>4028</v>
      </c>
      <c r="G222" s="2" t="str">
        <f>IF(AND(Employee[[#This Row],[Sales_Target]]=Employee[[#This Row],[Sales_Target]],Employee[[#This Row],[Sales_Achieved]]&gt;=Employee[[#This Row],[Sales_Target]]),"Above Target", "Below Target")</f>
        <v>Below Target</v>
      </c>
      <c r="H222" s="43">
        <f>Employee[[#This Row],[Sales_Achieved]]-Employee[[#This Row],[Sales_Target]]</f>
        <v>-399</v>
      </c>
    </row>
    <row r="223" spans="1:8" x14ac:dyDescent="0.3">
      <c r="A223" s="4" t="s">
        <v>2249</v>
      </c>
      <c r="B223" s="2" t="s">
        <v>3202</v>
      </c>
      <c r="C223" s="2" t="s">
        <v>3395</v>
      </c>
      <c r="D223" s="2" t="s">
        <v>1014</v>
      </c>
      <c r="E223" s="30">
        <v>1491</v>
      </c>
      <c r="F223" s="34">
        <v>868</v>
      </c>
      <c r="G223" s="2" t="str">
        <f>IF(AND(Employee[[#This Row],[Sales_Target]]=Employee[[#This Row],[Sales_Target]],Employee[[#This Row],[Sales_Achieved]]&gt;=Employee[[#This Row],[Sales_Target]]),"Above Target", "Below Target")</f>
        <v>Below Target</v>
      </c>
      <c r="H223" s="43">
        <f>Employee[[#This Row],[Sales_Achieved]]-Employee[[#This Row],[Sales_Target]]</f>
        <v>-623</v>
      </c>
    </row>
    <row r="224" spans="1:8" x14ac:dyDescent="0.3">
      <c r="A224" s="4" t="s">
        <v>2250</v>
      </c>
      <c r="B224" s="2" t="s">
        <v>3173</v>
      </c>
      <c r="C224" s="2" t="s">
        <v>3395</v>
      </c>
      <c r="D224" s="2" t="s">
        <v>1015</v>
      </c>
      <c r="E224" s="30">
        <v>2971</v>
      </c>
      <c r="F224" s="34">
        <v>2347</v>
      </c>
      <c r="G224" s="2" t="str">
        <f>IF(AND(Employee[[#This Row],[Sales_Target]]=Employee[[#This Row],[Sales_Target]],Employee[[#This Row],[Sales_Achieved]]&gt;=Employee[[#This Row],[Sales_Target]]),"Above Target", "Below Target")</f>
        <v>Below Target</v>
      </c>
      <c r="H224" s="43">
        <f>Employee[[#This Row],[Sales_Achieved]]-Employee[[#This Row],[Sales_Target]]</f>
        <v>-624</v>
      </c>
    </row>
    <row r="225" spans="1:8" x14ac:dyDescent="0.3">
      <c r="A225" s="4" t="s">
        <v>2251</v>
      </c>
      <c r="B225" s="2" t="s">
        <v>3062</v>
      </c>
      <c r="C225" s="2" t="s">
        <v>3395</v>
      </c>
      <c r="D225" s="2" t="s">
        <v>1014</v>
      </c>
      <c r="E225" s="30">
        <v>1231</v>
      </c>
      <c r="F225" s="34">
        <v>2006</v>
      </c>
      <c r="G225" s="2" t="str">
        <f>IF(AND(Employee[[#This Row],[Sales_Target]]=Employee[[#This Row],[Sales_Target]],Employee[[#This Row],[Sales_Achieved]]&gt;=Employee[[#This Row],[Sales_Target]]),"Above Target", "Below Target")</f>
        <v>Above Target</v>
      </c>
      <c r="H225" s="43">
        <f>Employee[[#This Row],[Sales_Achieved]]-Employee[[#This Row],[Sales_Target]]</f>
        <v>775</v>
      </c>
    </row>
    <row r="226" spans="1:8" x14ac:dyDescent="0.3">
      <c r="A226" s="4" t="s">
        <v>2252</v>
      </c>
      <c r="B226" s="2" t="s">
        <v>3203</v>
      </c>
      <c r="C226" s="2" t="s">
        <v>3396</v>
      </c>
      <c r="D226" s="2" t="s">
        <v>1015</v>
      </c>
      <c r="E226" s="30">
        <v>3444</v>
      </c>
      <c r="F226" s="34">
        <v>5395</v>
      </c>
      <c r="G226" s="2" t="str">
        <f>IF(AND(Employee[[#This Row],[Sales_Target]]=Employee[[#This Row],[Sales_Target]],Employee[[#This Row],[Sales_Achieved]]&gt;=Employee[[#This Row],[Sales_Target]]),"Above Target", "Below Target")</f>
        <v>Above Target</v>
      </c>
      <c r="H226" s="43">
        <f>Employee[[#This Row],[Sales_Achieved]]-Employee[[#This Row],[Sales_Target]]</f>
        <v>1951</v>
      </c>
    </row>
    <row r="227" spans="1:8" x14ac:dyDescent="0.3">
      <c r="A227" s="4" t="s">
        <v>2253</v>
      </c>
      <c r="B227" s="2" t="s">
        <v>3204</v>
      </c>
      <c r="C227" s="2" t="s">
        <v>3395</v>
      </c>
      <c r="D227" s="2" t="s">
        <v>1016</v>
      </c>
      <c r="E227" s="30">
        <v>1108</v>
      </c>
      <c r="F227" s="34">
        <v>5396</v>
      </c>
      <c r="G227" s="2" t="str">
        <f>IF(AND(Employee[[#This Row],[Sales_Target]]=Employee[[#This Row],[Sales_Target]],Employee[[#This Row],[Sales_Achieved]]&gt;=Employee[[#This Row],[Sales_Target]]),"Above Target", "Below Target")</f>
        <v>Above Target</v>
      </c>
      <c r="H227" s="43">
        <f>Employee[[#This Row],[Sales_Achieved]]-Employee[[#This Row],[Sales_Target]]</f>
        <v>4288</v>
      </c>
    </row>
    <row r="228" spans="1:8" x14ac:dyDescent="0.3">
      <c r="A228" s="4" t="s">
        <v>2254</v>
      </c>
      <c r="B228" s="2" t="s">
        <v>3131</v>
      </c>
      <c r="C228" s="2" t="s">
        <v>3394</v>
      </c>
      <c r="D228" s="2" t="s">
        <v>1014</v>
      </c>
      <c r="E228" s="30">
        <v>4473</v>
      </c>
      <c r="F228" s="34">
        <v>4169</v>
      </c>
      <c r="G228" s="2" t="str">
        <f>IF(AND(Employee[[#This Row],[Sales_Target]]=Employee[[#This Row],[Sales_Target]],Employee[[#This Row],[Sales_Achieved]]&gt;=Employee[[#This Row],[Sales_Target]]),"Above Target", "Below Target")</f>
        <v>Below Target</v>
      </c>
      <c r="H228" s="43">
        <f>Employee[[#This Row],[Sales_Achieved]]-Employee[[#This Row],[Sales_Target]]</f>
        <v>-304</v>
      </c>
    </row>
    <row r="229" spans="1:8" x14ac:dyDescent="0.3">
      <c r="A229" s="4" t="s">
        <v>2255</v>
      </c>
      <c r="B229" s="2" t="s">
        <v>3179</v>
      </c>
      <c r="C229" s="2" t="s">
        <v>3394</v>
      </c>
      <c r="D229" s="2" t="s">
        <v>1016</v>
      </c>
      <c r="E229" s="30">
        <v>4831</v>
      </c>
      <c r="F229" s="34">
        <v>1087</v>
      </c>
      <c r="G229" s="2" t="str">
        <f>IF(AND(Employee[[#This Row],[Sales_Target]]=Employee[[#This Row],[Sales_Target]],Employee[[#This Row],[Sales_Achieved]]&gt;=Employee[[#This Row],[Sales_Target]]),"Above Target", "Below Target")</f>
        <v>Below Target</v>
      </c>
      <c r="H229" s="43">
        <f>Employee[[#This Row],[Sales_Achieved]]-Employee[[#This Row],[Sales_Target]]</f>
        <v>-3744</v>
      </c>
    </row>
    <row r="230" spans="1:8" x14ac:dyDescent="0.3">
      <c r="A230" s="4" t="s">
        <v>2256</v>
      </c>
      <c r="B230" s="2" t="s">
        <v>3083</v>
      </c>
      <c r="C230" s="2" t="s">
        <v>3395</v>
      </c>
      <c r="D230" s="2" t="s">
        <v>1014</v>
      </c>
      <c r="E230" s="30">
        <v>2594</v>
      </c>
      <c r="F230" s="34">
        <v>2975</v>
      </c>
      <c r="G230" s="2" t="str">
        <f>IF(AND(Employee[[#This Row],[Sales_Target]]=Employee[[#This Row],[Sales_Target]],Employee[[#This Row],[Sales_Achieved]]&gt;=Employee[[#This Row],[Sales_Target]]),"Above Target", "Below Target")</f>
        <v>Above Target</v>
      </c>
      <c r="H230" s="43">
        <f>Employee[[#This Row],[Sales_Achieved]]-Employee[[#This Row],[Sales_Target]]</f>
        <v>381</v>
      </c>
    </row>
    <row r="231" spans="1:8" x14ac:dyDescent="0.3">
      <c r="A231" s="4" t="s">
        <v>2257</v>
      </c>
      <c r="B231" s="2" t="s">
        <v>3205</v>
      </c>
      <c r="C231" s="2" t="s">
        <v>3395</v>
      </c>
      <c r="D231" s="2" t="s">
        <v>1015</v>
      </c>
      <c r="E231" s="30">
        <v>2605</v>
      </c>
      <c r="F231" s="34">
        <v>2915</v>
      </c>
      <c r="G231" s="2" t="str">
        <f>IF(AND(Employee[[#This Row],[Sales_Target]]=Employee[[#This Row],[Sales_Target]],Employee[[#This Row],[Sales_Achieved]]&gt;=Employee[[#This Row],[Sales_Target]]),"Above Target", "Below Target")</f>
        <v>Above Target</v>
      </c>
      <c r="H231" s="43">
        <f>Employee[[#This Row],[Sales_Achieved]]-Employee[[#This Row],[Sales_Target]]</f>
        <v>310</v>
      </c>
    </row>
    <row r="232" spans="1:8" x14ac:dyDescent="0.3">
      <c r="A232" s="4" t="s">
        <v>2258</v>
      </c>
      <c r="B232" s="2" t="s">
        <v>3206</v>
      </c>
      <c r="C232" s="2" t="s">
        <v>3394</v>
      </c>
      <c r="D232" s="2" t="s">
        <v>1013</v>
      </c>
      <c r="E232" s="30">
        <v>3832</v>
      </c>
      <c r="F232" s="34">
        <v>4262</v>
      </c>
      <c r="G232" s="2" t="str">
        <f>IF(AND(Employee[[#This Row],[Sales_Target]]=Employee[[#This Row],[Sales_Target]],Employee[[#This Row],[Sales_Achieved]]&gt;=Employee[[#This Row],[Sales_Target]]),"Above Target", "Below Target")</f>
        <v>Above Target</v>
      </c>
      <c r="H232" s="43">
        <f>Employee[[#This Row],[Sales_Achieved]]-Employee[[#This Row],[Sales_Target]]</f>
        <v>430</v>
      </c>
    </row>
    <row r="233" spans="1:8" x14ac:dyDescent="0.3">
      <c r="A233" s="4" t="s">
        <v>2259</v>
      </c>
      <c r="B233" s="2" t="s">
        <v>3148</v>
      </c>
      <c r="C233" s="2" t="s">
        <v>3394</v>
      </c>
      <c r="D233" s="2" t="s">
        <v>1014</v>
      </c>
      <c r="E233" s="30">
        <v>2129</v>
      </c>
      <c r="F233" s="34">
        <v>2302</v>
      </c>
      <c r="G233" s="2" t="str">
        <f>IF(AND(Employee[[#This Row],[Sales_Target]]=Employee[[#This Row],[Sales_Target]],Employee[[#This Row],[Sales_Achieved]]&gt;=Employee[[#This Row],[Sales_Target]]),"Above Target", "Below Target")</f>
        <v>Above Target</v>
      </c>
      <c r="H233" s="43">
        <f>Employee[[#This Row],[Sales_Achieved]]-Employee[[#This Row],[Sales_Target]]</f>
        <v>173</v>
      </c>
    </row>
    <row r="234" spans="1:8" x14ac:dyDescent="0.3">
      <c r="A234" s="4" t="s">
        <v>2260</v>
      </c>
      <c r="B234" s="2" t="s">
        <v>3207</v>
      </c>
      <c r="C234" s="2" t="s">
        <v>3395</v>
      </c>
      <c r="D234" s="2" t="s">
        <v>1013</v>
      </c>
      <c r="E234" s="30">
        <v>3306</v>
      </c>
      <c r="F234" s="34">
        <v>5751</v>
      </c>
      <c r="G234" s="2" t="str">
        <f>IF(AND(Employee[[#This Row],[Sales_Target]]=Employee[[#This Row],[Sales_Target]],Employee[[#This Row],[Sales_Achieved]]&gt;=Employee[[#This Row],[Sales_Target]]),"Above Target", "Below Target")</f>
        <v>Above Target</v>
      </c>
      <c r="H234" s="43">
        <f>Employee[[#This Row],[Sales_Achieved]]-Employee[[#This Row],[Sales_Target]]</f>
        <v>2445</v>
      </c>
    </row>
    <row r="235" spans="1:8" x14ac:dyDescent="0.3">
      <c r="A235" s="4" t="s">
        <v>2261</v>
      </c>
      <c r="B235" s="2" t="s">
        <v>3208</v>
      </c>
      <c r="C235" s="2" t="s">
        <v>3395</v>
      </c>
      <c r="D235" s="2" t="s">
        <v>1014</v>
      </c>
      <c r="E235" s="30">
        <v>3047</v>
      </c>
      <c r="F235" s="34">
        <v>3469</v>
      </c>
      <c r="G235" s="2" t="str">
        <f>IF(AND(Employee[[#This Row],[Sales_Target]]=Employee[[#This Row],[Sales_Target]],Employee[[#This Row],[Sales_Achieved]]&gt;=Employee[[#This Row],[Sales_Target]]),"Above Target", "Below Target")</f>
        <v>Above Target</v>
      </c>
      <c r="H235" s="43">
        <f>Employee[[#This Row],[Sales_Achieved]]-Employee[[#This Row],[Sales_Target]]</f>
        <v>422</v>
      </c>
    </row>
    <row r="236" spans="1:8" x14ac:dyDescent="0.3">
      <c r="A236" s="4" t="s">
        <v>2262</v>
      </c>
      <c r="B236" s="2" t="s">
        <v>3209</v>
      </c>
      <c r="C236" s="2" t="s">
        <v>3395</v>
      </c>
      <c r="D236" s="2" t="s">
        <v>1014</v>
      </c>
      <c r="E236" s="30">
        <v>4390</v>
      </c>
      <c r="F236" s="34">
        <v>900</v>
      </c>
      <c r="G236" s="2" t="str">
        <f>IF(AND(Employee[[#This Row],[Sales_Target]]=Employee[[#This Row],[Sales_Target]],Employee[[#This Row],[Sales_Achieved]]&gt;=Employee[[#This Row],[Sales_Target]]),"Above Target", "Below Target")</f>
        <v>Below Target</v>
      </c>
      <c r="H236" s="43">
        <f>Employee[[#This Row],[Sales_Achieved]]-Employee[[#This Row],[Sales_Target]]</f>
        <v>-3490</v>
      </c>
    </row>
    <row r="237" spans="1:8" x14ac:dyDescent="0.3">
      <c r="A237" s="4" t="s">
        <v>2263</v>
      </c>
      <c r="B237" s="2" t="s">
        <v>3068</v>
      </c>
      <c r="C237" s="2" t="s">
        <v>3395</v>
      </c>
      <c r="D237" s="2" t="s">
        <v>1013</v>
      </c>
      <c r="E237" s="30">
        <v>2031</v>
      </c>
      <c r="F237" s="34">
        <v>5361</v>
      </c>
      <c r="G237" s="2" t="str">
        <f>IF(AND(Employee[[#This Row],[Sales_Target]]=Employee[[#This Row],[Sales_Target]],Employee[[#This Row],[Sales_Achieved]]&gt;=Employee[[#This Row],[Sales_Target]]),"Above Target", "Below Target")</f>
        <v>Above Target</v>
      </c>
      <c r="H237" s="43">
        <f>Employee[[#This Row],[Sales_Achieved]]-Employee[[#This Row],[Sales_Target]]</f>
        <v>3330</v>
      </c>
    </row>
    <row r="238" spans="1:8" x14ac:dyDescent="0.3">
      <c r="A238" s="4" t="s">
        <v>2264</v>
      </c>
      <c r="B238" s="2" t="s">
        <v>3058</v>
      </c>
      <c r="C238" s="2" t="s">
        <v>3395</v>
      </c>
      <c r="D238" s="2" t="s">
        <v>1013</v>
      </c>
      <c r="E238" s="30">
        <v>2485</v>
      </c>
      <c r="F238" s="34">
        <v>5182</v>
      </c>
      <c r="G238" s="2" t="str">
        <f>IF(AND(Employee[[#This Row],[Sales_Target]]=Employee[[#This Row],[Sales_Target]],Employee[[#This Row],[Sales_Achieved]]&gt;=Employee[[#This Row],[Sales_Target]]),"Above Target", "Below Target")</f>
        <v>Above Target</v>
      </c>
      <c r="H238" s="43">
        <f>Employee[[#This Row],[Sales_Achieved]]-Employee[[#This Row],[Sales_Target]]</f>
        <v>2697</v>
      </c>
    </row>
    <row r="239" spans="1:8" x14ac:dyDescent="0.3">
      <c r="A239" s="4" t="s">
        <v>2265</v>
      </c>
      <c r="B239" s="2" t="s">
        <v>3081</v>
      </c>
      <c r="C239" s="2" t="s">
        <v>3394</v>
      </c>
      <c r="D239" s="2" t="s">
        <v>1015</v>
      </c>
      <c r="E239" s="30">
        <v>4636</v>
      </c>
      <c r="F239" s="34">
        <v>2812</v>
      </c>
      <c r="G239" s="2" t="str">
        <f>IF(AND(Employee[[#This Row],[Sales_Target]]=Employee[[#This Row],[Sales_Target]],Employee[[#This Row],[Sales_Achieved]]&gt;=Employee[[#This Row],[Sales_Target]]),"Above Target", "Below Target")</f>
        <v>Below Target</v>
      </c>
      <c r="H239" s="43">
        <f>Employee[[#This Row],[Sales_Achieved]]-Employee[[#This Row],[Sales_Target]]</f>
        <v>-1824</v>
      </c>
    </row>
    <row r="240" spans="1:8" x14ac:dyDescent="0.3">
      <c r="A240" s="4" t="s">
        <v>2266</v>
      </c>
      <c r="B240" s="2" t="s">
        <v>3210</v>
      </c>
      <c r="C240" s="2" t="s">
        <v>3394</v>
      </c>
      <c r="D240" s="2" t="s">
        <v>1013</v>
      </c>
      <c r="E240" s="30">
        <v>4576</v>
      </c>
      <c r="F240" s="34">
        <v>1892</v>
      </c>
      <c r="G240" s="2" t="str">
        <f>IF(AND(Employee[[#This Row],[Sales_Target]]=Employee[[#This Row],[Sales_Target]],Employee[[#This Row],[Sales_Achieved]]&gt;=Employee[[#This Row],[Sales_Target]]),"Above Target", "Below Target")</f>
        <v>Below Target</v>
      </c>
      <c r="H240" s="43">
        <f>Employee[[#This Row],[Sales_Achieved]]-Employee[[#This Row],[Sales_Target]]</f>
        <v>-2684</v>
      </c>
    </row>
    <row r="241" spans="1:8" x14ac:dyDescent="0.3">
      <c r="A241" s="4" t="s">
        <v>2267</v>
      </c>
      <c r="B241" s="2" t="s">
        <v>3211</v>
      </c>
      <c r="C241" s="2" t="s">
        <v>3395</v>
      </c>
      <c r="D241" s="2" t="s">
        <v>1015</v>
      </c>
      <c r="E241" s="30">
        <v>4107</v>
      </c>
      <c r="F241" s="34">
        <v>4342</v>
      </c>
      <c r="G241" s="2" t="str">
        <f>IF(AND(Employee[[#This Row],[Sales_Target]]=Employee[[#This Row],[Sales_Target]],Employee[[#This Row],[Sales_Achieved]]&gt;=Employee[[#This Row],[Sales_Target]]),"Above Target", "Below Target")</f>
        <v>Above Target</v>
      </c>
      <c r="H241" s="43">
        <f>Employee[[#This Row],[Sales_Achieved]]-Employee[[#This Row],[Sales_Target]]</f>
        <v>235</v>
      </c>
    </row>
    <row r="242" spans="1:8" x14ac:dyDescent="0.3">
      <c r="A242" s="4" t="s">
        <v>2268</v>
      </c>
      <c r="B242" s="2" t="s">
        <v>3162</v>
      </c>
      <c r="C242" s="2" t="s">
        <v>3395</v>
      </c>
      <c r="D242" s="2" t="s">
        <v>1014</v>
      </c>
      <c r="E242" s="30">
        <v>4730</v>
      </c>
      <c r="F242" s="34">
        <v>3987</v>
      </c>
      <c r="G242" s="2" t="str">
        <f>IF(AND(Employee[[#This Row],[Sales_Target]]=Employee[[#This Row],[Sales_Target]],Employee[[#This Row],[Sales_Achieved]]&gt;=Employee[[#This Row],[Sales_Target]]),"Above Target", "Below Target")</f>
        <v>Below Target</v>
      </c>
      <c r="H242" s="43">
        <f>Employee[[#This Row],[Sales_Achieved]]-Employee[[#This Row],[Sales_Target]]</f>
        <v>-743</v>
      </c>
    </row>
    <row r="243" spans="1:8" x14ac:dyDescent="0.3">
      <c r="A243" s="4" t="s">
        <v>2269</v>
      </c>
      <c r="B243" s="2" t="s">
        <v>3113</v>
      </c>
      <c r="C243" s="2" t="s">
        <v>3395</v>
      </c>
      <c r="D243" s="2" t="s">
        <v>1016</v>
      </c>
      <c r="E243" s="30">
        <v>4410</v>
      </c>
      <c r="F243" s="34">
        <v>2401</v>
      </c>
      <c r="G243" s="2" t="str">
        <f>IF(AND(Employee[[#This Row],[Sales_Target]]=Employee[[#This Row],[Sales_Target]],Employee[[#This Row],[Sales_Achieved]]&gt;=Employee[[#This Row],[Sales_Target]]),"Above Target", "Below Target")</f>
        <v>Below Target</v>
      </c>
      <c r="H243" s="43">
        <f>Employee[[#This Row],[Sales_Achieved]]-Employee[[#This Row],[Sales_Target]]</f>
        <v>-2009</v>
      </c>
    </row>
    <row r="244" spans="1:8" x14ac:dyDescent="0.3">
      <c r="A244" s="4" t="s">
        <v>2270</v>
      </c>
      <c r="B244" s="2" t="s">
        <v>3212</v>
      </c>
      <c r="C244" s="2" t="s">
        <v>3395</v>
      </c>
      <c r="D244" s="2" t="s">
        <v>1013</v>
      </c>
      <c r="E244" s="30">
        <v>1117</v>
      </c>
      <c r="F244" s="34">
        <v>3672</v>
      </c>
      <c r="G244" s="2" t="str">
        <f>IF(AND(Employee[[#This Row],[Sales_Target]]=Employee[[#This Row],[Sales_Target]],Employee[[#This Row],[Sales_Achieved]]&gt;=Employee[[#This Row],[Sales_Target]]),"Above Target", "Below Target")</f>
        <v>Above Target</v>
      </c>
      <c r="H244" s="43">
        <f>Employee[[#This Row],[Sales_Achieved]]-Employee[[#This Row],[Sales_Target]]</f>
        <v>2555</v>
      </c>
    </row>
    <row r="245" spans="1:8" x14ac:dyDescent="0.3">
      <c r="A245" s="4" t="s">
        <v>2271</v>
      </c>
      <c r="B245" s="2" t="s">
        <v>3213</v>
      </c>
      <c r="C245" s="2" t="s">
        <v>3395</v>
      </c>
      <c r="D245" s="2" t="s">
        <v>1014</v>
      </c>
      <c r="E245" s="30">
        <v>4821</v>
      </c>
      <c r="F245" s="34">
        <v>2461</v>
      </c>
      <c r="G245" s="2" t="str">
        <f>IF(AND(Employee[[#This Row],[Sales_Target]]=Employee[[#This Row],[Sales_Target]],Employee[[#This Row],[Sales_Achieved]]&gt;=Employee[[#This Row],[Sales_Target]]),"Above Target", "Below Target")</f>
        <v>Below Target</v>
      </c>
      <c r="H245" s="43">
        <f>Employee[[#This Row],[Sales_Achieved]]-Employee[[#This Row],[Sales_Target]]</f>
        <v>-2360</v>
      </c>
    </row>
    <row r="246" spans="1:8" x14ac:dyDescent="0.3">
      <c r="A246" s="4" t="s">
        <v>2272</v>
      </c>
      <c r="B246" s="2" t="s">
        <v>3070</v>
      </c>
      <c r="C246" s="2" t="s">
        <v>3396</v>
      </c>
      <c r="D246" s="2" t="s">
        <v>1014</v>
      </c>
      <c r="E246" s="30">
        <v>4942</v>
      </c>
      <c r="F246" s="34">
        <v>1871</v>
      </c>
      <c r="G246" s="2" t="str">
        <f>IF(AND(Employee[[#This Row],[Sales_Target]]=Employee[[#This Row],[Sales_Target]],Employee[[#This Row],[Sales_Achieved]]&gt;=Employee[[#This Row],[Sales_Target]]),"Above Target", "Below Target")</f>
        <v>Below Target</v>
      </c>
      <c r="H246" s="43">
        <f>Employee[[#This Row],[Sales_Achieved]]-Employee[[#This Row],[Sales_Target]]</f>
        <v>-3071</v>
      </c>
    </row>
    <row r="247" spans="1:8" x14ac:dyDescent="0.3">
      <c r="A247" s="4" t="s">
        <v>2273</v>
      </c>
      <c r="B247" s="2" t="s">
        <v>3214</v>
      </c>
      <c r="C247" s="2" t="s">
        <v>3395</v>
      </c>
      <c r="D247" s="2" t="s">
        <v>1015</v>
      </c>
      <c r="E247" s="30">
        <v>2855</v>
      </c>
      <c r="F247" s="34">
        <v>4027</v>
      </c>
      <c r="G247" s="2" t="str">
        <f>IF(AND(Employee[[#This Row],[Sales_Target]]=Employee[[#This Row],[Sales_Target]],Employee[[#This Row],[Sales_Achieved]]&gt;=Employee[[#This Row],[Sales_Target]]),"Above Target", "Below Target")</f>
        <v>Above Target</v>
      </c>
      <c r="H247" s="43">
        <f>Employee[[#This Row],[Sales_Achieved]]-Employee[[#This Row],[Sales_Target]]</f>
        <v>1172</v>
      </c>
    </row>
    <row r="248" spans="1:8" x14ac:dyDescent="0.3">
      <c r="A248" s="4" t="s">
        <v>2274</v>
      </c>
      <c r="B248" s="2" t="s">
        <v>3215</v>
      </c>
      <c r="C248" s="2" t="s">
        <v>3396</v>
      </c>
      <c r="D248" s="2" t="s">
        <v>1016</v>
      </c>
      <c r="E248" s="30">
        <v>3900</v>
      </c>
      <c r="F248" s="34">
        <v>4205</v>
      </c>
      <c r="G248" s="2" t="str">
        <f>IF(AND(Employee[[#This Row],[Sales_Target]]=Employee[[#This Row],[Sales_Target]],Employee[[#This Row],[Sales_Achieved]]&gt;=Employee[[#This Row],[Sales_Target]]),"Above Target", "Below Target")</f>
        <v>Above Target</v>
      </c>
      <c r="H248" s="43">
        <f>Employee[[#This Row],[Sales_Achieved]]-Employee[[#This Row],[Sales_Target]]</f>
        <v>305</v>
      </c>
    </row>
    <row r="249" spans="1:8" x14ac:dyDescent="0.3">
      <c r="A249" s="4" t="s">
        <v>2275</v>
      </c>
      <c r="B249" s="2" t="s">
        <v>3216</v>
      </c>
      <c r="C249" s="2" t="s">
        <v>3394</v>
      </c>
      <c r="D249" s="2" t="s">
        <v>1014</v>
      </c>
      <c r="E249" s="30">
        <v>1129</v>
      </c>
      <c r="F249" s="34">
        <v>1716</v>
      </c>
      <c r="G249" s="2" t="str">
        <f>IF(AND(Employee[[#This Row],[Sales_Target]]=Employee[[#This Row],[Sales_Target]],Employee[[#This Row],[Sales_Achieved]]&gt;=Employee[[#This Row],[Sales_Target]]),"Above Target", "Below Target")</f>
        <v>Above Target</v>
      </c>
      <c r="H249" s="43">
        <f>Employee[[#This Row],[Sales_Achieved]]-Employee[[#This Row],[Sales_Target]]</f>
        <v>587</v>
      </c>
    </row>
    <row r="250" spans="1:8" x14ac:dyDescent="0.3">
      <c r="A250" s="4" t="s">
        <v>2276</v>
      </c>
      <c r="B250" s="2" t="s">
        <v>3217</v>
      </c>
      <c r="C250" s="2" t="s">
        <v>3396</v>
      </c>
      <c r="D250" s="2" t="s">
        <v>1016</v>
      </c>
      <c r="E250" s="30">
        <v>1502</v>
      </c>
      <c r="F250" s="34">
        <v>4521</v>
      </c>
      <c r="G250" s="2" t="str">
        <f>IF(AND(Employee[[#This Row],[Sales_Target]]=Employee[[#This Row],[Sales_Target]],Employee[[#This Row],[Sales_Achieved]]&gt;=Employee[[#This Row],[Sales_Target]]),"Above Target", "Below Target")</f>
        <v>Above Target</v>
      </c>
      <c r="H250" s="43">
        <f>Employee[[#This Row],[Sales_Achieved]]-Employee[[#This Row],[Sales_Target]]</f>
        <v>3019</v>
      </c>
    </row>
    <row r="251" spans="1:8" x14ac:dyDescent="0.3">
      <c r="A251" s="4" t="s">
        <v>2277</v>
      </c>
      <c r="B251" s="2" t="s">
        <v>3044</v>
      </c>
      <c r="C251" s="2" t="s">
        <v>3395</v>
      </c>
      <c r="D251" s="2" t="s">
        <v>1016</v>
      </c>
      <c r="E251" s="30">
        <v>1915</v>
      </c>
      <c r="F251" s="34">
        <v>2000</v>
      </c>
      <c r="G251" s="2" t="str">
        <f>IF(AND(Employee[[#This Row],[Sales_Target]]=Employee[[#This Row],[Sales_Target]],Employee[[#This Row],[Sales_Achieved]]&gt;=Employee[[#This Row],[Sales_Target]]),"Above Target", "Below Target")</f>
        <v>Above Target</v>
      </c>
      <c r="H251" s="43">
        <f>Employee[[#This Row],[Sales_Achieved]]-Employee[[#This Row],[Sales_Target]]</f>
        <v>85</v>
      </c>
    </row>
    <row r="252" spans="1:8" x14ac:dyDescent="0.3">
      <c r="A252" s="4" t="s">
        <v>2278</v>
      </c>
      <c r="B252" s="2" t="s">
        <v>3140</v>
      </c>
      <c r="C252" s="2" t="s">
        <v>3396</v>
      </c>
      <c r="D252" s="2" t="s">
        <v>1013</v>
      </c>
      <c r="E252" s="30">
        <v>1728</v>
      </c>
      <c r="F252" s="34">
        <v>2931</v>
      </c>
      <c r="G252" s="2" t="str">
        <f>IF(AND(Employee[[#This Row],[Sales_Target]]=Employee[[#This Row],[Sales_Target]],Employee[[#This Row],[Sales_Achieved]]&gt;=Employee[[#This Row],[Sales_Target]]),"Above Target", "Below Target")</f>
        <v>Above Target</v>
      </c>
      <c r="H252" s="43">
        <f>Employee[[#This Row],[Sales_Achieved]]-Employee[[#This Row],[Sales_Target]]</f>
        <v>1203</v>
      </c>
    </row>
    <row r="253" spans="1:8" x14ac:dyDescent="0.3">
      <c r="A253" s="4" t="s">
        <v>2279</v>
      </c>
      <c r="B253" s="2" t="s">
        <v>3188</v>
      </c>
      <c r="C253" s="2" t="s">
        <v>3395</v>
      </c>
      <c r="D253" s="2" t="s">
        <v>1016</v>
      </c>
      <c r="E253" s="30">
        <v>1052</v>
      </c>
      <c r="F253" s="34">
        <v>1370</v>
      </c>
      <c r="G253" s="2" t="str">
        <f>IF(AND(Employee[[#This Row],[Sales_Target]]=Employee[[#This Row],[Sales_Target]],Employee[[#This Row],[Sales_Achieved]]&gt;=Employee[[#This Row],[Sales_Target]]),"Above Target", "Below Target")</f>
        <v>Above Target</v>
      </c>
      <c r="H253" s="43">
        <f>Employee[[#This Row],[Sales_Achieved]]-Employee[[#This Row],[Sales_Target]]</f>
        <v>318</v>
      </c>
    </row>
    <row r="254" spans="1:8" x14ac:dyDescent="0.3">
      <c r="A254" s="4" t="s">
        <v>2280</v>
      </c>
      <c r="B254" s="2" t="s">
        <v>3116</v>
      </c>
      <c r="C254" s="2" t="s">
        <v>3394</v>
      </c>
      <c r="D254" s="2" t="s">
        <v>1013</v>
      </c>
      <c r="E254" s="30">
        <v>2932</v>
      </c>
      <c r="F254" s="34">
        <v>1955</v>
      </c>
      <c r="G254" s="2" t="str">
        <f>IF(AND(Employee[[#This Row],[Sales_Target]]=Employee[[#This Row],[Sales_Target]],Employee[[#This Row],[Sales_Achieved]]&gt;=Employee[[#This Row],[Sales_Target]]),"Above Target", "Below Target")</f>
        <v>Below Target</v>
      </c>
      <c r="H254" s="43">
        <f>Employee[[#This Row],[Sales_Achieved]]-Employee[[#This Row],[Sales_Target]]</f>
        <v>-977</v>
      </c>
    </row>
    <row r="255" spans="1:8" x14ac:dyDescent="0.3">
      <c r="A255" s="4" t="s">
        <v>2281</v>
      </c>
      <c r="B255" s="2" t="s">
        <v>3070</v>
      </c>
      <c r="C255" s="2" t="s">
        <v>3394</v>
      </c>
      <c r="D255" s="2" t="s">
        <v>1016</v>
      </c>
      <c r="E255" s="30">
        <v>4627</v>
      </c>
      <c r="F255" s="34">
        <v>3711</v>
      </c>
      <c r="G255" s="2" t="str">
        <f>IF(AND(Employee[[#This Row],[Sales_Target]]=Employee[[#This Row],[Sales_Target]],Employee[[#This Row],[Sales_Achieved]]&gt;=Employee[[#This Row],[Sales_Target]]),"Above Target", "Below Target")</f>
        <v>Below Target</v>
      </c>
      <c r="H255" s="43">
        <f>Employee[[#This Row],[Sales_Achieved]]-Employee[[#This Row],[Sales_Target]]</f>
        <v>-916</v>
      </c>
    </row>
    <row r="256" spans="1:8" x14ac:dyDescent="0.3">
      <c r="A256" s="4" t="s">
        <v>2282</v>
      </c>
      <c r="B256" s="2" t="s">
        <v>3218</v>
      </c>
      <c r="C256" s="2" t="s">
        <v>3395</v>
      </c>
      <c r="D256" s="2" t="s">
        <v>1014</v>
      </c>
      <c r="E256" s="30">
        <v>4924</v>
      </c>
      <c r="F256" s="34">
        <v>4974</v>
      </c>
      <c r="G256" s="2" t="str">
        <f>IF(AND(Employee[[#This Row],[Sales_Target]]=Employee[[#This Row],[Sales_Target]],Employee[[#This Row],[Sales_Achieved]]&gt;=Employee[[#This Row],[Sales_Target]]),"Above Target", "Below Target")</f>
        <v>Above Target</v>
      </c>
      <c r="H256" s="43">
        <f>Employee[[#This Row],[Sales_Achieved]]-Employee[[#This Row],[Sales_Target]]</f>
        <v>50</v>
      </c>
    </row>
    <row r="257" spans="1:8" x14ac:dyDescent="0.3">
      <c r="A257" s="4" t="s">
        <v>2283</v>
      </c>
      <c r="B257" s="2" t="s">
        <v>3219</v>
      </c>
      <c r="C257" s="2" t="s">
        <v>3396</v>
      </c>
      <c r="D257" s="2" t="s">
        <v>1016</v>
      </c>
      <c r="E257" s="30">
        <v>1332</v>
      </c>
      <c r="F257" s="34">
        <v>3310</v>
      </c>
      <c r="G257" s="2" t="str">
        <f>IF(AND(Employee[[#This Row],[Sales_Target]]=Employee[[#This Row],[Sales_Target]],Employee[[#This Row],[Sales_Achieved]]&gt;=Employee[[#This Row],[Sales_Target]]),"Above Target", "Below Target")</f>
        <v>Above Target</v>
      </c>
      <c r="H257" s="43">
        <f>Employee[[#This Row],[Sales_Achieved]]-Employee[[#This Row],[Sales_Target]]</f>
        <v>1978</v>
      </c>
    </row>
    <row r="258" spans="1:8" x14ac:dyDescent="0.3">
      <c r="A258" s="4" t="s">
        <v>2284</v>
      </c>
      <c r="B258" s="2" t="s">
        <v>3074</v>
      </c>
      <c r="C258" s="2" t="s">
        <v>3396</v>
      </c>
      <c r="D258" s="2" t="s">
        <v>1016</v>
      </c>
      <c r="E258" s="30">
        <v>2630</v>
      </c>
      <c r="F258" s="34">
        <v>4358</v>
      </c>
      <c r="G258" s="2" t="str">
        <f>IF(AND(Employee[[#This Row],[Sales_Target]]=Employee[[#This Row],[Sales_Target]],Employee[[#This Row],[Sales_Achieved]]&gt;=Employee[[#This Row],[Sales_Target]]),"Above Target", "Below Target")</f>
        <v>Above Target</v>
      </c>
      <c r="H258" s="43">
        <f>Employee[[#This Row],[Sales_Achieved]]-Employee[[#This Row],[Sales_Target]]</f>
        <v>1728</v>
      </c>
    </row>
    <row r="259" spans="1:8" x14ac:dyDescent="0.3">
      <c r="A259" s="4" t="s">
        <v>2285</v>
      </c>
      <c r="B259" s="2" t="s">
        <v>3220</v>
      </c>
      <c r="C259" s="2" t="s">
        <v>3394</v>
      </c>
      <c r="D259" s="2" t="s">
        <v>1014</v>
      </c>
      <c r="E259" s="30">
        <v>3514</v>
      </c>
      <c r="F259" s="34">
        <v>4847</v>
      </c>
      <c r="G259" s="2" t="str">
        <f>IF(AND(Employee[[#This Row],[Sales_Target]]=Employee[[#This Row],[Sales_Target]],Employee[[#This Row],[Sales_Achieved]]&gt;=Employee[[#This Row],[Sales_Target]]),"Above Target", "Below Target")</f>
        <v>Above Target</v>
      </c>
      <c r="H259" s="43">
        <f>Employee[[#This Row],[Sales_Achieved]]-Employee[[#This Row],[Sales_Target]]</f>
        <v>1333</v>
      </c>
    </row>
    <row r="260" spans="1:8" x14ac:dyDescent="0.3">
      <c r="A260" s="4" t="s">
        <v>2286</v>
      </c>
      <c r="B260" s="2" t="s">
        <v>3191</v>
      </c>
      <c r="C260" s="2" t="s">
        <v>3396</v>
      </c>
      <c r="D260" s="2" t="s">
        <v>1013</v>
      </c>
      <c r="E260" s="30">
        <v>4733</v>
      </c>
      <c r="F260" s="34">
        <v>5602</v>
      </c>
      <c r="G260" s="2" t="str">
        <f>IF(AND(Employee[[#This Row],[Sales_Target]]=Employee[[#This Row],[Sales_Target]],Employee[[#This Row],[Sales_Achieved]]&gt;=Employee[[#This Row],[Sales_Target]]),"Above Target", "Below Target")</f>
        <v>Above Target</v>
      </c>
      <c r="H260" s="43">
        <f>Employee[[#This Row],[Sales_Achieved]]-Employee[[#This Row],[Sales_Target]]</f>
        <v>869</v>
      </c>
    </row>
    <row r="261" spans="1:8" x14ac:dyDescent="0.3">
      <c r="A261" s="4" t="s">
        <v>2287</v>
      </c>
      <c r="B261" s="2" t="s">
        <v>3221</v>
      </c>
      <c r="C261" s="2" t="s">
        <v>3395</v>
      </c>
      <c r="D261" s="2" t="s">
        <v>1014</v>
      </c>
      <c r="E261" s="30">
        <v>4358</v>
      </c>
      <c r="F261" s="34">
        <v>1336</v>
      </c>
      <c r="G261" s="2" t="str">
        <f>IF(AND(Employee[[#This Row],[Sales_Target]]=Employee[[#This Row],[Sales_Target]],Employee[[#This Row],[Sales_Achieved]]&gt;=Employee[[#This Row],[Sales_Target]]),"Above Target", "Below Target")</f>
        <v>Below Target</v>
      </c>
      <c r="H261" s="43">
        <f>Employee[[#This Row],[Sales_Achieved]]-Employee[[#This Row],[Sales_Target]]</f>
        <v>-3022</v>
      </c>
    </row>
    <row r="262" spans="1:8" x14ac:dyDescent="0.3">
      <c r="A262" s="4" t="s">
        <v>2288</v>
      </c>
      <c r="B262" s="2" t="s">
        <v>3177</v>
      </c>
      <c r="C262" s="2" t="s">
        <v>3395</v>
      </c>
      <c r="D262" s="2" t="s">
        <v>1013</v>
      </c>
      <c r="E262" s="30">
        <v>3964</v>
      </c>
      <c r="F262" s="34">
        <v>3501</v>
      </c>
      <c r="G262" s="2" t="str">
        <f>IF(AND(Employee[[#This Row],[Sales_Target]]=Employee[[#This Row],[Sales_Target]],Employee[[#This Row],[Sales_Achieved]]&gt;=Employee[[#This Row],[Sales_Target]]),"Above Target", "Below Target")</f>
        <v>Below Target</v>
      </c>
      <c r="H262" s="43">
        <f>Employee[[#This Row],[Sales_Achieved]]-Employee[[#This Row],[Sales_Target]]</f>
        <v>-463</v>
      </c>
    </row>
    <row r="263" spans="1:8" x14ac:dyDescent="0.3">
      <c r="A263" s="4" t="s">
        <v>2289</v>
      </c>
      <c r="B263" s="2" t="s">
        <v>3105</v>
      </c>
      <c r="C263" s="2" t="s">
        <v>3394</v>
      </c>
      <c r="D263" s="2" t="s">
        <v>1014</v>
      </c>
      <c r="E263" s="30">
        <v>3021</v>
      </c>
      <c r="F263" s="34">
        <v>4707</v>
      </c>
      <c r="G263" s="2" t="str">
        <f>IF(AND(Employee[[#This Row],[Sales_Target]]=Employee[[#This Row],[Sales_Target]],Employee[[#This Row],[Sales_Achieved]]&gt;=Employee[[#This Row],[Sales_Target]]),"Above Target", "Below Target")</f>
        <v>Above Target</v>
      </c>
      <c r="H263" s="43">
        <f>Employee[[#This Row],[Sales_Achieved]]-Employee[[#This Row],[Sales_Target]]</f>
        <v>1686</v>
      </c>
    </row>
    <row r="264" spans="1:8" x14ac:dyDescent="0.3">
      <c r="A264" s="4" t="s">
        <v>2290</v>
      </c>
      <c r="B264" s="2" t="s">
        <v>3032</v>
      </c>
      <c r="C264" s="2" t="s">
        <v>3396</v>
      </c>
      <c r="D264" s="2" t="s">
        <v>1014</v>
      </c>
      <c r="E264" s="30">
        <v>2353</v>
      </c>
      <c r="F264" s="34">
        <v>4711</v>
      </c>
      <c r="G264" s="2" t="str">
        <f>IF(AND(Employee[[#This Row],[Sales_Target]]=Employee[[#This Row],[Sales_Target]],Employee[[#This Row],[Sales_Achieved]]&gt;=Employee[[#This Row],[Sales_Target]]),"Above Target", "Below Target")</f>
        <v>Above Target</v>
      </c>
      <c r="H264" s="43">
        <f>Employee[[#This Row],[Sales_Achieved]]-Employee[[#This Row],[Sales_Target]]</f>
        <v>2358</v>
      </c>
    </row>
    <row r="265" spans="1:8" x14ac:dyDescent="0.3">
      <c r="A265" s="4" t="s">
        <v>2291</v>
      </c>
      <c r="B265" s="2" t="s">
        <v>3222</v>
      </c>
      <c r="C265" s="2" t="s">
        <v>3394</v>
      </c>
      <c r="D265" s="2" t="s">
        <v>1014</v>
      </c>
      <c r="E265" s="30">
        <v>3560</v>
      </c>
      <c r="F265" s="34">
        <v>2784</v>
      </c>
      <c r="G265" s="2" t="str">
        <f>IF(AND(Employee[[#This Row],[Sales_Target]]=Employee[[#This Row],[Sales_Target]],Employee[[#This Row],[Sales_Achieved]]&gt;=Employee[[#This Row],[Sales_Target]]),"Above Target", "Below Target")</f>
        <v>Below Target</v>
      </c>
      <c r="H265" s="43">
        <f>Employee[[#This Row],[Sales_Achieved]]-Employee[[#This Row],[Sales_Target]]</f>
        <v>-776</v>
      </c>
    </row>
    <row r="266" spans="1:8" x14ac:dyDescent="0.3">
      <c r="A266" s="4" t="s">
        <v>2292</v>
      </c>
      <c r="B266" s="2" t="s">
        <v>3223</v>
      </c>
      <c r="C266" s="2" t="s">
        <v>3395</v>
      </c>
      <c r="D266" s="2" t="s">
        <v>1015</v>
      </c>
      <c r="E266" s="30">
        <v>4103</v>
      </c>
      <c r="F266" s="34">
        <v>3847</v>
      </c>
      <c r="G266" s="2" t="str">
        <f>IF(AND(Employee[[#This Row],[Sales_Target]]=Employee[[#This Row],[Sales_Target]],Employee[[#This Row],[Sales_Achieved]]&gt;=Employee[[#This Row],[Sales_Target]]),"Above Target", "Below Target")</f>
        <v>Below Target</v>
      </c>
      <c r="H266" s="43">
        <f>Employee[[#This Row],[Sales_Achieved]]-Employee[[#This Row],[Sales_Target]]</f>
        <v>-256</v>
      </c>
    </row>
    <row r="267" spans="1:8" x14ac:dyDescent="0.3">
      <c r="A267" s="4" t="s">
        <v>2293</v>
      </c>
      <c r="B267" s="2" t="s">
        <v>3224</v>
      </c>
      <c r="C267" s="2" t="s">
        <v>3394</v>
      </c>
      <c r="D267" s="2" t="s">
        <v>1014</v>
      </c>
      <c r="E267" s="30">
        <v>3183</v>
      </c>
      <c r="F267" s="34">
        <v>3512</v>
      </c>
      <c r="G267" s="2" t="str">
        <f>IF(AND(Employee[[#This Row],[Sales_Target]]=Employee[[#This Row],[Sales_Target]],Employee[[#This Row],[Sales_Achieved]]&gt;=Employee[[#This Row],[Sales_Target]]),"Above Target", "Below Target")</f>
        <v>Above Target</v>
      </c>
      <c r="H267" s="43">
        <f>Employee[[#This Row],[Sales_Achieved]]-Employee[[#This Row],[Sales_Target]]</f>
        <v>329</v>
      </c>
    </row>
    <row r="268" spans="1:8" x14ac:dyDescent="0.3">
      <c r="A268" s="4" t="s">
        <v>2294</v>
      </c>
      <c r="B268" s="2" t="s">
        <v>3225</v>
      </c>
      <c r="C268" s="2" t="s">
        <v>3396</v>
      </c>
      <c r="D268" s="2" t="s">
        <v>1016</v>
      </c>
      <c r="E268" s="30">
        <v>3604</v>
      </c>
      <c r="F268" s="34">
        <v>2712</v>
      </c>
      <c r="G268" s="2" t="str">
        <f>IF(AND(Employee[[#This Row],[Sales_Target]]=Employee[[#This Row],[Sales_Target]],Employee[[#This Row],[Sales_Achieved]]&gt;=Employee[[#This Row],[Sales_Target]]),"Above Target", "Below Target")</f>
        <v>Below Target</v>
      </c>
      <c r="H268" s="43">
        <f>Employee[[#This Row],[Sales_Achieved]]-Employee[[#This Row],[Sales_Target]]</f>
        <v>-892</v>
      </c>
    </row>
    <row r="269" spans="1:8" x14ac:dyDescent="0.3">
      <c r="A269" s="4" t="s">
        <v>2295</v>
      </c>
      <c r="B269" s="2" t="s">
        <v>3226</v>
      </c>
      <c r="C269" s="2" t="s">
        <v>3395</v>
      </c>
      <c r="D269" s="2" t="s">
        <v>1015</v>
      </c>
      <c r="E269" s="30">
        <v>1540</v>
      </c>
      <c r="F269" s="34">
        <v>1862</v>
      </c>
      <c r="G269" s="2" t="str">
        <f>IF(AND(Employee[[#This Row],[Sales_Target]]=Employee[[#This Row],[Sales_Target]],Employee[[#This Row],[Sales_Achieved]]&gt;=Employee[[#This Row],[Sales_Target]]),"Above Target", "Below Target")</f>
        <v>Above Target</v>
      </c>
      <c r="H269" s="43">
        <f>Employee[[#This Row],[Sales_Achieved]]-Employee[[#This Row],[Sales_Target]]</f>
        <v>322</v>
      </c>
    </row>
    <row r="270" spans="1:8" x14ac:dyDescent="0.3">
      <c r="A270" s="4" t="s">
        <v>2296</v>
      </c>
      <c r="B270" s="2" t="s">
        <v>3057</v>
      </c>
      <c r="C270" s="2" t="s">
        <v>3396</v>
      </c>
      <c r="D270" s="2" t="s">
        <v>1016</v>
      </c>
      <c r="E270" s="30">
        <v>2283</v>
      </c>
      <c r="F270" s="34">
        <v>2257</v>
      </c>
      <c r="G270" s="2" t="str">
        <f>IF(AND(Employee[[#This Row],[Sales_Target]]=Employee[[#This Row],[Sales_Target]],Employee[[#This Row],[Sales_Achieved]]&gt;=Employee[[#This Row],[Sales_Target]]),"Above Target", "Below Target")</f>
        <v>Below Target</v>
      </c>
      <c r="H270" s="43">
        <f>Employee[[#This Row],[Sales_Achieved]]-Employee[[#This Row],[Sales_Target]]</f>
        <v>-26</v>
      </c>
    </row>
    <row r="271" spans="1:8" x14ac:dyDescent="0.3">
      <c r="A271" s="4" t="s">
        <v>2297</v>
      </c>
      <c r="B271" s="2" t="s">
        <v>3227</v>
      </c>
      <c r="C271" s="2" t="s">
        <v>3394</v>
      </c>
      <c r="D271" s="2" t="s">
        <v>1013</v>
      </c>
      <c r="E271" s="30">
        <v>1479</v>
      </c>
      <c r="F271" s="34">
        <v>1895</v>
      </c>
      <c r="G271" s="2" t="str">
        <f>IF(AND(Employee[[#This Row],[Sales_Target]]=Employee[[#This Row],[Sales_Target]],Employee[[#This Row],[Sales_Achieved]]&gt;=Employee[[#This Row],[Sales_Target]]),"Above Target", "Below Target")</f>
        <v>Above Target</v>
      </c>
      <c r="H271" s="43">
        <f>Employee[[#This Row],[Sales_Achieved]]-Employee[[#This Row],[Sales_Target]]</f>
        <v>416</v>
      </c>
    </row>
    <row r="272" spans="1:8" x14ac:dyDescent="0.3">
      <c r="A272" s="4" t="s">
        <v>2298</v>
      </c>
      <c r="B272" s="2" t="s">
        <v>3228</v>
      </c>
      <c r="C272" s="2" t="s">
        <v>3395</v>
      </c>
      <c r="D272" s="2" t="s">
        <v>1013</v>
      </c>
      <c r="E272" s="30">
        <v>3262</v>
      </c>
      <c r="F272" s="34">
        <v>5251</v>
      </c>
      <c r="G272" s="2" t="str">
        <f>IF(AND(Employee[[#This Row],[Sales_Target]]=Employee[[#This Row],[Sales_Target]],Employee[[#This Row],[Sales_Achieved]]&gt;=Employee[[#This Row],[Sales_Target]]),"Above Target", "Below Target")</f>
        <v>Above Target</v>
      </c>
      <c r="H272" s="43">
        <f>Employee[[#This Row],[Sales_Achieved]]-Employee[[#This Row],[Sales_Target]]</f>
        <v>1989</v>
      </c>
    </row>
    <row r="273" spans="1:8" x14ac:dyDescent="0.3">
      <c r="A273" s="4" t="s">
        <v>2299</v>
      </c>
      <c r="B273" s="2" t="s">
        <v>3229</v>
      </c>
      <c r="C273" s="2" t="s">
        <v>3396</v>
      </c>
      <c r="D273" s="2" t="s">
        <v>1013</v>
      </c>
      <c r="E273" s="30">
        <v>1192</v>
      </c>
      <c r="F273" s="34">
        <v>2551</v>
      </c>
      <c r="G273" s="2" t="str">
        <f>IF(AND(Employee[[#This Row],[Sales_Target]]=Employee[[#This Row],[Sales_Target]],Employee[[#This Row],[Sales_Achieved]]&gt;=Employee[[#This Row],[Sales_Target]]),"Above Target", "Below Target")</f>
        <v>Above Target</v>
      </c>
      <c r="H273" s="43">
        <f>Employee[[#This Row],[Sales_Achieved]]-Employee[[#This Row],[Sales_Target]]</f>
        <v>1359</v>
      </c>
    </row>
    <row r="274" spans="1:8" x14ac:dyDescent="0.3">
      <c r="A274" s="4" t="s">
        <v>2300</v>
      </c>
      <c r="B274" s="2" t="s">
        <v>3150</v>
      </c>
      <c r="C274" s="2" t="s">
        <v>3394</v>
      </c>
      <c r="D274" s="2" t="s">
        <v>1013</v>
      </c>
      <c r="E274" s="30">
        <v>2088</v>
      </c>
      <c r="F274" s="34">
        <v>3980</v>
      </c>
      <c r="G274" s="2" t="str">
        <f>IF(AND(Employee[[#This Row],[Sales_Target]]=Employee[[#This Row],[Sales_Target]],Employee[[#This Row],[Sales_Achieved]]&gt;=Employee[[#This Row],[Sales_Target]]),"Above Target", "Below Target")</f>
        <v>Above Target</v>
      </c>
      <c r="H274" s="43">
        <f>Employee[[#This Row],[Sales_Achieved]]-Employee[[#This Row],[Sales_Target]]</f>
        <v>1892</v>
      </c>
    </row>
    <row r="275" spans="1:8" x14ac:dyDescent="0.3">
      <c r="A275" s="4" t="s">
        <v>2301</v>
      </c>
      <c r="B275" s="2" t="s">
        <v>3230</v>
      </c>
      <c r="C275" s="2" t="s">
        <v>3395</v>
      </c>
      <c r="D275" s="2" t="s">
        <v>1014</v>
      </c>
      <c r="E275" s="30">
        <v>3681</v>
      </c>
      <c r="F275" s="34">
        <v>1906</v>
      </c>
      <c r="G275" s="2" t="str">
        <f>IF(AND(Employee[[#This Row],[Sales_Target]]=Employee[[#This Row],[Sales_Target]],Employee[[#This Row],[Sales_Achieved]]&gt;=Employee[[#This Row],[Sales_Target]]),"Above Target", "Below Target")</f>
        <v>Below Target</v>
      </c>
      <c r="H275" s="43">
        <f>Employee[[#This Row],[Sales_Achieved]]-Employee[[#This Row],[Sales_Target]]</f>
        <v>-1775</v>
      </c>
    </row>
    <row r="276" spans="1:8" x14ac:dyDescent="0.3">
      <c r="A276" s="4" t="s">
        <v>2302</v>
      </c>
      <c r="B276" s="2" t="s">
        <v>3231</v>
      </c>
      <c r="C276" s="2" t="s">
        <v>3394</v>
      </c>
      <c r="D276" s="2" t="s">
        <v>1013</v>
      </c>
      <c r="E276" s="30">
        <v>4912</v>
      </c>
      <c r="F276" s="34">
        <v>5835</v>
      </c>
      <c r="G276" s="2" t="str">
        <f>IF(AND(Employee[[#This Row],[Sales_Target]]=Employee[[#This Row],[Sales_Target]],Employee[[#This Row],[Sales_Achieved]]&gt;=Employee[[#This Row],[Sales_Target]]),"Above Target", "Below Target")</f>
        <v>Above Target</v>
      </c>
      <c r="H276" s="43">
        <f>Employee[[#This Row],[Sales_Achieved]]-Employee[[#This Row],[Sales_Target]]</f>
        <v>923</v>
      </c>
    </row>
    <row r="277" spans="1:8" x14ac:dyDescent="0.3">
      <c r="A277" s="4" t="s">
        <v>2303</v>
      </c>
      <c r="B277" s="2" t="s">
        <v>3140</v>
      </c>
      <c r="C277" s="2" t="s">
        <v>3395</v>
      </c>
      <c r="D277" s="2" t="s">
        <v>1016</v>
      </c>
      <c r="E277" s="30">
        <v>1094</v>
      </c>
      <c r="F277" s="34">
        <v>3425</v>
      </c>
      <c r="G277" s="2" t="str">
        <f>IF(AND(Employee[[#This Row],[Sales_Target]]=Employee[[#This Row],[Sales_Target]],Employee[[#This Row],[Sales_Achieved]]&gt;=Employee[[#This Row],[Sales_Target]]),"Above Target", "Below Target")</f>
        <v>Above Target</v>
      </c>
      <c r="H277" s="43">
        <f>Employee[[#This Row],[Sales_Achieved]]-Employee[[#This Row],[Sales_Target]]</f>
        <v>2331</v>
      </c>
    </row>
    <row r="278" spans="1:8" x14ac:dyDescent="0.3">
      <c r="A278" s="4" t="s">
        <v>2304</v>
      </c>
      <c r="B278" s="2" t="s">
        <v>3232</v>
      </c>
      <c r="C278" s="2" t="s">
        <v>3395</v>
      </c>
      <c r="D278" s="2" t="s">
        <v>1013</v>
      </c>
      <c r="E278" s="30">
        <v>4607</v>
      </c>
      <c r="F278" s="34">
        <v>1508</v>
      </c>
      <c r="G278" s="2" t="str">
        <f>IF(AND(Employee[[#This Row],[Sales_Target]]=Employee[[#This Row],[Sales_Target]],Employee[[#This Row],[Sales_Achieved]]&gt;=Employee[[#This Row],[Sales_Target]]),"Above Target", "Below Target")</f>
        <v>Below Target</v>
      </c>
      <c r="H278" s="43">
        <f>Employee[[#This Row],[Sales_Achieved]]-Employee[[#This Row],[Sales_Target]]</f>
        <v>-3099</v>
      </c>
    </row>
    <row r="279" spans="1:8" x14ac:dyDescent="0.3">
      <c r="A279" s="4" t="s">
        <v>2305</v>
      </c>
      <c r="B279" s="2" t="s">
        <v>3204</v>
      </c>
      <c r="C279" s="2" t="s">
        <v>3396</v>
      </c>
      <c r="D279" s="2" t="s">
        <v>1014</v>
      </c>
      <c r="E279" s="30">
        <v>3507</v>
      </c>
      <c r="F279" s="34">
        <v>5789</v>
      </c>
      <c r="G279" s="2" t="str">
        <f>IF(AND(Employee[[#This Row],[Sales_Target]]=Employee[[#This Row],[Sales_Target]],Employee[[#This Row],[Sales_Achieved]]&gt;=Employee[[#This Row],[Sales_Target]]),"Above Target", "Below Target")</f>
        <v>Above Target</v>
      </c>
      <c r="H279" s="43">
        <f>Employee[[#This Row],[Sales_Achieved]]-Employee[[#This Row],[Sales_Target]]</f>
        <v>2282</v>
      </c>
    </row>
    <row r="280" spans="1:8" x14ac:dyDescent="0.3">
      <c r="A280" s="4" t="s">
        <v>2306</v>
      </c>
      <c r="B280" s="2" t="s">
        <v>3101</v>
      </c>
      <c r="C280" s="2" t="s">
        <v>3395</v>
      </c>
      <c r="D280" s="2" t="s">
        <v>1014</v>
      </c>
      <c r="E280" s="30">
        <v>2704</v>
      </c>
      <c r="F280" s="34">
        <v>3648</v>
      </c>
      <c r="G280" s="2" t="str">
        <f>IF(AND(Employee[[#This Row],[Sales_Target]]=Employee[[#This Row],[Sales_Target]],Employee[[#This Row],[Sales_Achieved]]&gt;=Employee[[#This Row],[Sales_Target]]),"Above Target", "Below Target")</f>
        <v>Above Target</v>
      </c>
      <c r="H280" s="43">
        <f>Employee[[#This Row],[Sales_Achieved]]-Employee[[#This Row],[Sales_Target]]</f>
        <v>944</v>
      </c>
    </row>
    <row r="281" spans="1:8" x14ac:dyDescent="0.3">
      <c r="A281" s="4" t="s">
        <v>2307</v>
      </c>
      <c r="B281" s="2" t="s">
        <v>3233</v>
      </c>
      <c r="C281" s="2" t="s">
        <v>3394</v>
      </c>
      <c r="D281" s="2" t="s">
        <v>1016</v>
      </c>
      <c r="E281" s="30">
        <v>4766</v>
      </c>
      <c r="F281" s="34">
        <v>5777</v>
      </c>
      <c r="G281" s="2" t="str">
        <f>IF(AND(Employee[[#This Row],[Sales_Target]]=Employee[[#This Row],[Sales_Target]],Employee[[#This Row],[Sales_Achieved]]&gt;=Employee[[#This Row],[Sales_Target]]),"Above Target", "Below Target")</f>
        <v>Above Target</v>
      </c>
      <c r="H281" s="43">
        <f>Employee[[#This Row],[Sales_Achieved]]-Employee[[#This Row],[Sales_Target]]</f>
        <v>1011</v>
      </c>
    </row>
    <row r="282" spans="1:8" x14ac:dyDescent="0.3">
      <c r="A282" s="4" t="s">
        <v>2308</v>
      </c>
      <c r="B282" s="2" t="s">
        <v>3187</v>
      </c>
      <c r="C282" s="2" t="s">
        <v>3396</v>
      </c>
      <c r="D282" s="2" t="s">
        <v>1016</v>
      </c>
      <c r="E282" s="30">
        <v>3241</v>
      </c>
      <c r="F282" s="34">
        <v>3963</v>
      </c>
      <c r="G282" s="2" t="str">
        <f>IF(AND(Employee[[#This Row],[Sales_Target]]=Employee[[#This Row],[Sales_Target]],Employee[[#This Row],[Sales_Achieved]]&gt;=Employee[[#This Row],[Sales_Target]]),"Above Target", "Below Target")</f>
        <v>Above Target</v>
      </c>
      <c r="H282" s="43">
        <f>Employee[[#This Row],[Sales_Achieved]]-Employee[[#This Row],[Sales_Target]]</f>
        <v>722</v>
      </c>
    </row>
    <row r="283" spans="1:8" x14ac:dyDescent="0.3">
      <c r="A283" s="4" t="s">
        <v>2309</v>
      </c>
      <c r="B283" s="2" t="s">
        <v>3092</v>
      </c>
      <c r="C283" s="2" t="s">
        <v>3395</v>
      </c>
      <c r="D283" s="2" t="s">
        <v>1013</v>
      </c>
      <c r="E283" s="30">
        <v>4228</v>
      </c>
      <c r="F283" s="34">
        <v>1360</v>
      </c>
      <c r="G283" s="2" t="str">
        <f>IF(AND(Employee[[#This Row],[Sales_Target]]=Employee[[#This Row],[Sales_Target]],Employee[[#This Row],[Sales_Achieved]]&gt;=Employee[[#This Row],[Sales_Target]]),"Above Target", "Below Target")</f>
        <v>Below Target</v>
      </c>
      <c r="H283" s="43">
        <f>Employee[[#This Row],[Sales_Achieved]]-Employee[[#This Row],[Sales_Target]]</f>
        <v>-2868</v>
      </c>
    </row>
    <row r="284" spans="1:8" x14ac:dyDescent="0.3">
      <c r="A284" s="4" t="s">
        <v>2310</v>
      </c>
      <c r="B284" s="2" t="s">
        <v>3234</v>
      </c>
      <c r="C284" s="2" t="s">
        <v>3396</v>
      </c>
      <c r="D284" s="2" t="s">
        <v>1015</v>
      </c>
      <c r="E284" s="30">
        <v>1162</v>
      </c>
      <c r="F284" s="34">
        <v>5333</v>
      </c>
      <c r="G284" s="2" t="str">
        <f>IF(AND(Employee[[#This Row],[Sales_Target]]=Employee[[#This Row],[Sales_Target]],Employee[[#This Row],[Sales_Achieved]]&gt;=Employee[[#This Row],[Sales_Target]]),"Above Target", "Below Target")</f>
        <v>Above Target</v>
      </c>
      <c r="H284" s="43">
        <f>Employee[[#This Row],[Sales_Achieved]]-Employee[[#This Row],[Sales_Target]]</f>
        <v>4171</v>
      </c>
    </row>
    <row r="285" spans="1:8" x14ac:dyDescent="0.3">
      <c r="A285" s="4" t="s">
        <v>2311</v>
      </c>
      <c r="B285" s="2" t="s">
        <v>3235</v>
      </c>
      <c r="C285" s="2" t="s">
        <v>3396</v>
      </c>
      <c r="D285" s="2" t="s">
        <v>1015</v>
      </c>
      <c r="E285" s="30">
        <v>2352</v>
      </c>
      <c r="F285" s="34">
        <v>5193</v>
      </c>
      <c r="G285" s="2" t="str">
        <f>IF(AND(Employee[[#This Row],[Sales_Target]]=Employee[[#This Row],[Sales_Target]],Employee[[#This Row],[Sales_Achieved]]&gt;=Employee[[#This Row],[Sales_Target]]),"Above Target", "Below Target")</f>
        <v>Above Target</v>
      </c>
      <c r="H285" s="43">
        <f>Employee[[#This Row],[Sales_Achieved]]-Employee[[#This Row],[Sales_Target]]</f>
        <v>2841</v>
      </c>
    </row>
    <row r="286" spans="1:8" x14ac:dyDescent="0.3">
      <c r="A286" s="4" t="s">
        <v>2312</v>
      </c>
      <c r="B286" s="2" t="s">
        <v>3227</v>
      </c>
      <c r="C286" s="2" t="s">
        <v>3395</v>
      </c>
      <c r="D286" s="2" t="s">
        <v>1016</v>
      </c>
      <c r="E286" s="30">
        <v>1577</v>
      </c>
      <c r="F286" s="34">
        <v>3844</v>
      </c>
      <c r="G286" s="2" t="str">
        <f>IF(AND(Employee[[#This Row],[Sales_Target]]=Employee[[#This Row],[Sales_Target]],Employee[[#This Row],[Sales_Achieved]]&gt;=Employee[[#This Row],[Sales_Target]]),"Above Target", "Below Target")</f>
        <v>Above Target</v>
      </c>
      <c r="H286" s="43">
        <f>Employee[[#This Row],[Sales_Achieved]]-Employee[[#This Row],[Sales_Target]]</f>
        <v>2267</v>
      </c>
    </row>
    <row r="287" spans="1:8" x14ac:dyDescent="0.3">
      <c r="A287" s="4" t="s">
        <v>2313</v>
      </c>
      <c r="B287" s="2" t="s">
        <v>3236</v>
      </c>
      <c r="C287" s="2" t="s">
        <v>3395</v>
      </c>
      <c r="D287" s="2" t="s">
        <v>1016</v>
      </c>
      <c r="E287" s="30">
        <v>2283</v>
      </c>
      <c r="F287" s="34">
        <v>4651</v>
      </c>
      <c r="G287" s="2" t="str">
        <f>IF(AND(Employee[[#This Row],[Sales_Target]]=Employee[[#This Row],[Sales_Target]],Employee[[#This Row],[Sales_Achieved]]&gt;=Employee[[#This Row],[Sales_Target]]),"Above Target", "Below Target")</f>
        <v>Above Target</v>
      </c>
      <c r="H287" s="43">
        <f>Employee[[#This Row],[Sales_Achieved]]-Employee[[#This Row],[Sales_Target]]</f>
        <v>2368</v>
      </c>
    </row>
    <row r="288" spans="1:8" x14ac:dyDescent="0.3">
      <c r="A288" s="4" t="s">
        <v>2314</v>
      </c>
      <c r="B288" s="2" t="s">
        <v>3138</v>
      </c>
      <c r="C288" s="2" t="s">
        <v>3395</v>
      </c>
      <c r="D288" s="2" t="s">
        <v>1013</v>
      </c>
      <c r="E288" s="30">
        <v>4434</v>
      </c>
      <c r="F288" s="34">
        <v>1446</v>
      </c>
      <c r="G288" s="2" t="str">
        <f>IF(AND(Employee[[#This Row],[Sales_Target]]=Employee[[#This Row],[Sales_Target]],Employee[[#This Row],[Sales_Achieved]]&gt;=Employee[[#This Row],[Sales_Target]]),"Above Target", "Below Target")</f>
        <v>Below Target</v>
      </c>
      <c r="H288" s="43">
        <f>Employee[[#This Row],[Sales_Achieved]]-Employee[[#This Row],[Sales_Target]]</f>
        <v>-2988</v>
      </c>
    </row>
    <row r="289" spans="1:8" x14ac:dyDescent="0.3">
      <c r="A289" s="4" t="s">
        <v>2315</v>
      </c>
      <c r="B289" s="2" t="s">
        <v>3237</v>
      </c>
      <c r="C289" s="2" t="s">
        <v>3395</v>
      </c>
      <c r="D289" s="2" t="s">
        <v>1014</v>
      </c>
      <c r="E289" s="30">
        <v>1921</v>
      </c>
      <c r="F289" s="34">
        <v>3495</v>
      </c>
      <c r="G289" s="2" t="str">
        <f>IF(AND(Employee[[#This Row],[Sales_Target]]=Employee[[#This Row],[Sales_Target]],Employee[[#This Row],[Sales_Achieved]]&gt;=Employee[[#This Row],[Sales_Target]]),"Above Target", "Below Target")</f>
        <v>Above Target</v>
      </c>
      <c r="H289" s="43">
        <f>Employee[[#This Row],[Sales_Achieved]]-Employee[[#This Row],[Sales_Target]]</f>
        <v>1574</v>
      </c>
    </row>
    <row r="290" spans="1:8" x14ac:dyDescent="0.3">
      <c r="A290" s="4" t="s">
        <v>2316</v>
      </c>
      <c r="B290" s="2" t="s">
        <v>3056</v>
      </c>
      <c r="C290" s="2" t="s">
        <v>3396</v>
      </c>
      <c r="D290" s="2" t="s">
        <v>1013</v>
      </c>
      <c r="E290" s="30">
        <v>4086</v>
      </c>
      <c r="F290" s="34">
        <v>3974</v>
      </c>
      <c r="G290" s="2" t="str">
        <f>IF(AND(Employee[[#This Row],[Sales_Target]]=Employee[[#This Row],[Sales_Target]],Employee[[#This Row],[Sales_Achieved]]&gt;=Employee[[#This Row],[Sales_Target]]),"Above Target", "Below Target")</f>
        <v>Below Target</v>
      </c>
      <c r="H290" s="43">
        <f>Employee[[#This Row],[Sales_Achieved]]-Employee[[#This Row],[Sales_Target]]</f>
        <v>-112</v>
      </c>
    </row>
    <row r="291" spans="1:8" x14ac:dyDescent="0.3">
      <c r="A291" s="4" t="s">
        <v>2317</v>
      </c>
      <c r="B291" s="2" t="s">
        <v>3238</v>
      </c>
      <c r="C291" s="2" t="s">
        <v>3394</v>
      </c>
      <c r="D291" s="2" t="s">
        <v>1015</v>
      </c>
      <c r="E291" s="30">
        <v>4271</v>
      </c>
      <c r="F291" s="34">
        <v>5260</v>
      </c>
      <c r="G291" s="2" t="str">
        <f>IF(AND(Employee[[#This Row],[Sales_Target]]=Employee[[#This Row],[Sales_Target]],Employee[[#This Row],[Sales_Achieved]]&gt;=Employee[[#This Row],[Sales_Target]]),"Above Target", "Below Target")</f>
        <v>Above Target</v>
      </c>
      <c r="H291" s="43">
        <f>Employee[[#This Row],[Sales_Achieved]]-Employee[[#This Row],[Sales_Target]]</f>
        <v>989</v>
      </c>
    </row>
    <row r="292" spans="1:8" x14ac:dyDescent="0.3">
      <c r="A292" s="4" t="s">
        <v>2318</v>
      </c>
      <c r="B292" s="2" t="s">
        <v>3239</v>
      </c>
      <c r="C292" s="2" t="s">
        <v>3395</v>
      </c>
      <c r="D292" s="2" t="s">
        <v>1015</v>
      </c>
      <c r="E292" s="30">
        <v>2984</v>
      </c>
      <c r="F292" s="34">
        <v>3162</v>
      </c>
      <c r="G292" s="2" t="str">
        <f>IF(AND(Employee[[#This Row],[Sales_Target]]=Employee[[#This Row],[Sales_Target]],Employee[[#This Row],[Sales_Achieved]]&gt;=Employee[[#This Row],[Sales_Target]]),"Above Target", "Below Target")</f>
        <v>Above Target</v>
      </c>
      <c r="H292" s="43">
        <f>Employee[[#This Row],[Sales_Achieved]]-Employee[[#This Row],[Sales_Target]]</f>
        <v>178</v>
      </c>
    </row>
    <row r="293" spans="1:8" x14ac:dyDescent="0.3">
      <c r="A293" s="4" t="s">
        <v>2319</v>
      </c>
      <c r="B293" s="2" t="s">
        <v>3041</v>
      </c>
      <c r="C293" s="2" t="s">
        <v>3394</v>
      </c>
      <c r="D293" s="2" t="s">
        <v>1014</v>
      </c>
      <c r="E293" s="30">
        <v>3438</v>
      </c>
      <c r="F293" s="34">
        <v>5533</v>
      </c>
      <c r="G293" s="2" t="str">
        <f>IF(AND(Employee[[#This Row],[Sales_Target]]=Employee[[#This Row],[Sales_Target]],Employee[[#This Row],[Sales_Achieved]]&gt;=Employee[[#This Row],[Sales_Target]]),"Above Target", "Below Target")</f>
        <v>Above Target</v>
      </c>
      <c r="H293" s="43">
        <f>Employee[[#This Row],[Sales_Achieved]]-Employee[[#This Row],[Sales_Target]]</f>
        <v>2095</v>
      </c>
    </row>
    <row r="294" spans="1:8" x14ac:dyDescent="0.3">
      <c r="A294" s="4" t="s">
        <v>2320</v>
      </c>
      <c r="B294" s="2" t="s">
        <v>3097</v>
      </c>
      <c r="C294" s="2" t="s">
        <v>3396</v>
      </c>
      <c r="D294" s="2" t="s">
        <v>1015</v>
      </c>
      <c r="E294" s="30">
        <v>4163</v>
      </c>
      <c r="F294" s="34">
        <v>4120</v>
      </c>
      <c r="G294" s="2" t="str">
        <f>IF(AND(Employee[[#This Row],[Sales_Target]]=Employee[[#This Row],[Sales_Target]],Employee[[#This Row],[Sales_Achieved]]&gt;=Employee[[#This Row],[Sales_Target]]),"Above Target", "Below Target")</f>
        <v>Below Target</v>
      </c>
      <c r="H294" s="43">
        <f>Employee[[#This Row],[Sales_Achieved]]-Employee[[#This Row],[Sales_Target]]</f>
        <v>-43</v>
      </c>
    </row>
    <row r="295" spans="1:8" x14ac:dyDescent="0.3">
      <c r="A295" s="4" t="s">
        <v>2321</v>
      </c>
      <c r="B295" s="2" t="s">
        <v>3099</v>
      </c>
      <c r="C295" s="2" t="s">
        <v>3394</v>
      </c>
      <c r="D295" s="2" t="s">
        <v>1013</v>
      </c>
      <c r="E295" s="30">
        <v>2791</v>
      </c>
      <c r="F295" s="34">
        <v>4204</v>
      </c>
      <c r="G295" s="2" t="str">
        <f>IF(AND(Employee[[#This Row],[Sales_Target]]=Employee[[#This Row],[Sales_Target]],Employee[[#This Row],[Sales_Achieved]]&gt;=Employee[[#This Row],[Sales_Target]]),"Above Target", "Below Target")</f>
        <v>Above Target</v>
      </c>
      <c r="H295" s="43">
        <f>Employee[[#This Row],[Sales_Achieved]]-Employee[[#This Row],[Sales_Target]]</f>
        <v>1413</v>
      </c>
    </row>
    <row r="296" spans="1:8" x14ac:dyDescent="0.3">
      <c r="A296" s="4" t="s">
        <v>2322</v>
      </c>
      <c r="B296" s="2" t="s">
        <v>3101</v>
      </c>
      <c r="C296" s="2" t="s">
        <v>3395</v>
      </c>
      <c r="D296" s="2" t="s">
        <v>1016</v>
      </c>
      <c r="E296" s="30">
        <v>1249</v>
      </c>
      <c r="F296" s="34">
        <v>3711</v>
      </c>
      <c r="G296" s="2" t="str">
        <f>IF(AND(Employee[[#This Row],[Sales_Target]]=Employee[[#This Row],[Sales_Target]],Employee[[#This Row],[Sales_Achieved]]&gt;=Employee[[#This Row],[Sales_Target]]),"Above Target", "Below Target")</f>
        <v>Above Target</v>
      </c>
      <c r="H296" s="43">
        <f>Employee[[#This Row],[Sales_Achieved]]-Employee[[#This Row],[Sales_Target]]</f>
        <v>2462</v>
      </c>
    </row>
    <row r="297" spans="1:8" x14ac:dyDescent="0.3">
      <c r="A297" s="4" t="s">
        <v>2323</v>
      </c>
      <c r="B297" s="2" t="s">
        <v>3240</v>
      </c>
      <c r="C297" s="2" t="s">
        <v>3396</v>
      </c>
      <c r="D297" s="2" t="s">
        <v>1013</v>
      </c>
      <c r="E297" s="30">
        <v>3035</v>
      </c>
      <c r="F297" s="34">
        <v>971</v>
      </c>
      <c r="G297" s="2" t="str">
        <f>IF(AND(Employee[[#This Row],[Sales_Target]]=Employee[[#This Row],[Sales_Target]],Employee[[#This Row],[Sales_Achieved]]&gt;=Employee[[#This Row],[Sales_Target]]),"Above Target", "Below Target")</f>
        <v>Below Target</v>
      </c>
      <c r="H297" s="43">
        <f>Employee[[#This Row],[Sales_Achieved]]-Employee[[#This Row],[Sales_Target]]</f>
        <v>-2064</v>
      </c>
    </row>
    <row r="298" spans="1:8" x14ac:dyDescent="0.3">
      <c r="A298" s="4" t="s">
        <v>2324</v>
      </c>
      <c r="B298" s="2" t="s">
        <v>3105</v>
      </c>
      <c r="C298" s="2" t="s">
        <v>3394</v>
      </c>
      <c r="D298" s="2" t="s">
        <v>1016</v>
      </c>
      <c r="E298" s="30">
        <v>3684</v>
      </c>
      <c r="F298" s="34">
        <v>4394</v>
      </c>
      <c r="G298" s="2" t="str">
        <f>IF(AND(Employee[[#This Row],[Sales_Target]]=Employee[[#This Row],[Sales_Target]],Employee[[#This Row],[Sales_Achieved]]&gt;=Employee[[#This Row],[Sales_Target]]),"Above Target", "Below Target")</f>
        <v>Above Target</v>
      </c>
      <c r="H298" s="43">
        <f>Employee[[#This Row],[Sales_Achieved]]-Employee[[#This Row],[Sales_Target]]</f>
        <v>710</v>
      </c>
    </row>
    <row r="299" spans="1:8" x14ac:dyDescent="0.3">
      <c r="A299" s="4" t="s">
        <v>2325</v>
      </c>
      <c r="B299" s="2" t="s">
        <v>3202</v>
      </c>
      <c r="C299" s="2" t="s">
        <v>3395</v>
      </c>
      <c r="D299" s="2" t="s">
        <v>1014</v>
      </c>
      <c r="E299" s="30">
        <v>3836</v>
      </c>
      <c r="F299" s="34">
        <v>4536</v>
      </c>
      <c r="G299" s="2" t="str">
        <f>IF(AND(Employee[[#This Row],[Sales_Target]]=Employee[[#This Row],[Sales_Target]],Employee[[#This Row],[Sales_Achieved]]&gt;=Employee[[#This Row],[Sales_Target]]),"Above Target", "Below Target")</f>
        <v>Above Target</v>
      </c>
      <c r="H299" s="43">
        <f>Employee[[#This Row],[Sales_Achieved]]-Employee[[#This Row],[Sales_Target]]</f>
        <v>700</v>
      </c>
    </row>
    <row r="300" spans="1:8" x14ac:dyDescent="0.3">
      <c r="A300" s="4" t="s">
        <v>2326</v>
      </c>
      <c r="B300" s="2" t="s">
        <v>3241</v>
      </c>
      <c r="C300" s="2" t="s">
        <v>3396</v>
      </c>
      <c r="D300" s="2" t="s">
        <v>1013</v>
      </c>
      <c r="E300" s="30">
        <v>2171</v>
      </c>
      <c r="F300" s="34">
        <v>3983</v>
      </c>
      <c r="G300" s="2" t="str">
        <f>IF(AND(Employee[[#This Row],[Sales_Target]]=Employee[[#This Row],[Sales_Target]],Employee[[#This Row],[Sales_Achieved]]&gt;=Employee[[#This Row],[Sales_Target]]),"Above Target", "Below Target")</f>
        <v>Above Target</v>
      </c>
      <c r="H300" s="43">
        <f>Employee[[#This Row],[Sales_Achieved]]-Employee[[#This Row],[Sales_Target]]</f>
        <v>1812</v>
      </c>
    </row>
    <row r="301" spans="1:8" x14ac:dyDescent="0.3">
      <c r="A301" s="4" t="s">
        <v>2327</v>
      </c>
      <c r="B301" s="2" t="s">
        <v>3033</v>
      </c>
      <c r="C301" s="2" t="s">
        <v>3394</v>
      </c>
      <c r="D301" s="2" t="s">
        <v>1016</v>
      </c>
      <c r="E301" s="30">
        <v>4096</v>
      </c>
      <c r="F301" s="34">
        <v>1391</v>
      </c>
      <c r="G301" s="2" t="str">
        <f>IF(AND(Employee[[#This Row],[Sales_Target]]=Employee[[#This Row],[Sales_Target]],Employee[[#This Row],[Sales_Achieved]]&gt;=Employee[[#This Row],[Sales_Target]]),"Above Target", "Below Target")</f>
        <v>Below Target</v>
      </c>
      <c r="H301" s="43">
        <f>Employee[[#This Row],[Sales_Achieved]]-Employee[[#This Row],[Sales_Target]]</f>
        <v>-2705</v>
      </c>
    </row>
    <row r="302" spans="1:8" x14ac:dyDescent="0.3">
      <c r="A302" s="4" t="s">
        <v>2328</v>
      </c>
      <c r="B302" s="2" t="s">
        <v>3242</v>
      </c>
      <c r="C302" s="2" t="s">
        <v>3395</v>
      </c>
      <c r="D302" s="2" t="s">
        <v>1013</v>
      </c>
      <c r="E302" s="30">
        <v>2198</v>
      </c>
      <c r="F302" s="34">
        <v>1044</v>
      </c>
      <c r="G302" s="2" t="str">
        <f>IF(AND(Employee[[#This Row],[Sales_Target]]=Employee[[#This Row],[Sales_Target]],Employee[[#This Row],[Sales_Achieved]]&gt;=Employee[[#This Row],[Sales_Target]]),"Above Target", "Below Target")</f>
        <v>Below Target</v>
      </c>
      <c r="H302" s="43">
        <f>Employee[[#This Row],[Sales_Achieved]]-Employee[[#This Row],[Sales_Target]]</f>
        <v>-1154</v>
      </c>
    </row>
    <row r="303" spans="1:8" x14ac:dyDescent="0.3">
      <c r="A303" s="4" t="s">
        <v>2329</v>
      </c>
      <c r="B303" s="2" t="s">
        <v>3210</v>
      </c>
      <c r="C303" s="2" t="s">
        <v>3396</v>
      </c>
      <c r="D303" s="2" t="s">
        <v>1016</v>
      </c>
      <c r="E303" s="30">
        <v>2910</v>
      </c>
      <c r="F303" s="34">
        <v>4305</v>
      </c>
      <c r="G303" s="2" t="str">
        <f>IF(AND(Employee[[#This Row],[Sales_Target]]=Employee[[#This Row],[Sales_Target]],Employee[[#This Row],[Sales_Achieved]]&gt;=Employee[[#This Row],[Sales_Target]]),"Above Target", "Below Target")</f>
        <v>Above Target</v>
      </c>
      <c r="H303" s="43">
        <f>Employee[[#This Row],[Sales_Achieved]]-Employee[[#This Row],[Sales_Target]]</f>
        <v>1395</v>
      </c>
    </row>
    <row r="304" spans="1:8" x14ac:dyDescent="0.3">
      <c r="A304" s="4" t="s">
        <v>2330</v>
      </c>
      <c r="B304" s="2" t="s">
        <v>3144</v>
      </c>
      <c r="C304" s="2" t="s">
        <v>3394</v>
      </c>
      <c r="D304" s="2" t="s">
        <v>1014</v>
      </c>
      <c r="E304" s="30">
        <v>1448</v>
      </c>
      <c r="F304" s="34">
        <v>1683</v>
      </c>
      <c r="G304" s="2" t="str">
        <f>IF(AND(Employee[[#This Row],[Sales_Target]]=Employee[[#This Row],[Sales_Target]],Employee[[#This Row],[Sales_Achieved]]&gt;=Employee[[#This Row],[Sales_Target]]),"Above Target", "Below Target")</f>
        <v>Above Target</v>
      </c>
      <c r="H304" s="43">
        <f>Employee[[#This Row],[Sales_Achieved]]-Employee[[#This Row],[Sales_Target]]</f>
        <v>235</v>
      </c>
    </row>
    <row r="305" spans="1:8" x14ac:dyDescent="0.3">
      <c r="A305" s="4" t="s">
        <v>2331</v>
      </c>
      <c r="B305" s="2" t="s">
        <v>3162</v>
      </c>
      <c r="C305" s="2" t="s">
        <v>3396</v>
      </c>
      <c r="D305" s="2" t="s">
        <v>1015</v>
      </c>
      <c r="E305" s="30">
        <v>1455</v>
      </c>
      <c r="F305" s="34">
        <v>3863</v>
      </c>
      <c r="G305" s="2" t="str">
        <f>IF(AND(Employee[[#This Row],[Sales_Target]]=Employee[[#This Row],[Sales_Target]],Employee[[#This Row],[Sales_Achieved]]&gt;=Employee[[#This Row],[Sales_Target]]),"Above Target", "Below Target")</f>
        <v>Above Target</v>
      </c>
      <c r="H305" s="43">
        <f>Employee[[#This Row],[Sales_Achieved]]-Employee[[#This Row],[Sales_Target]]</f>
        <v>2408</v>
      </c>
    </row>
    <row r="306" spans="1:8" x14ac:dyDescent="0.3">
      <c r="A306" s="4" t="s">
        <v>2332</v>
      </c>
      <c r="B306" s="2" t="s">
        <v>3243</v>
      </c>
      <c r="C306" s="2" t="s">
        <v>3394</v>
      </c>
      <c r="D306" s="2" t="s">
        <v>1015</v>
      </c>
      <c r="E306" s="30">
        <v>4733</v>
      </c>
      <c r="F306" s="34">
        <v>1972</v>
      </c>
      <c r="G306" s="2" t="str">
        <f>IF(AND(Employee[[#This Row],[Sales_Target]]=Employee[[#This Row],[Sales_Target]],Employee[[#This Row],[Sales_Achieved]]&gt;=Employee[[#This Row],[Sales_Target]]),"Above Target", "Below Target")</f>
        <v>Below Target</v>
      </c>
      <c r="H306" s="43">
        <f>Employee[[#This Row],[Sales_Achieved]]-Employee[[#This Row],[Sales_Target]]</f>
        <v>-2761</v>
      </c>
    </row>
    <row r="307" spans="1:8" x14ac:dyDescent="0.3">
      <c r="A307" s="4" t="s">
        <v>2333</v>
      </c>
      <c r="B307" s="2" t="s">
        <v>3072</v>
      </c>
      <c r="C307" s="2" t="s">
        <v>3395</v>
      </c>
      <c r="D307" s="2" t="s">
        <v>1015</v>
      </c>
      <c r="E307" s="30">
        <v>1607</v>
      </c>
      <c r="F307" s="34">
        <v>3142</v>
      </c>
      <c r="G307" s="2" t="str">
        <f>IF(AND(Employee[[#This Row],[Sales_Target]]=Employee[[#This Row],[Sales_Target]],Employee[[#This Row],[Sales_Achieved]]&gt;=Employee[[#This Row],[Sales_Target]]),"Above Target", "Below Target")</f>
        <v>Above Target</v>
      </c>
      <c r="H307" s="43">
        <f>Employee[[#This Row],[Sales_Achieved]]-Employee[[#This Row],[Sales_Target]]</f>
        <v>1535</v>
      </c>
    </row>
    <row r="308" spans="1:8" x14ac:dyDescent="0.3">
      <c r="A308" s="4" t="s">
        <v>2334</v>
      </c>
      <c r="B308" s="2" t="s">
        <v>3147</v>
      </c>
      <c r="C308" s="2" t="s">
        <v>3394</v>
      </c>
      <c r="D308" s="2" t="s">
        <v>1016</v>
      </c>
      <c r="E308" s="30">
        <v>3477</v>
      </c>
      <c r="F308" s="34">
        <v>1581</v>
      </c>
      <c r="G308" s="2" t="str">
        <f>IF(AND(Employee[[#This Row],[Sales_Target]]=Employee[[#This Row],[Sales_Target]],Employee[[#This Row],[Sales_Achieved]]&gt;=Employee[[#This Row],[Sales_Target]]),"Above Target", "Below Target")</f>
        <v>Below Target</v>
      </c>
      <c r="H308" s="43">
        <f>Employee[[#This Row],[Sales_Achieved]]-Employee[[#This Row],[Sales_Target]]</f>
        <v>-1896</v>
      </c>
    </row>
    <row r="309" spans="1:8" x14ac:dyDescent="0.3">
      <c r="A309" s="4" t="s">
        <v>2335</v>
      </c>
      <c r="B309" s="2" t="s">
        <v>3032</v>
      </c>
      <c r="C309" s="2" t="s">
        <v>3396</v>
      </c>
      <c r="D309" s="2" t="s">
        <v>1015</v>
      </c>
      <c r="E309" s="30">
        <v>3694</v>
      </c>
      <c r="F309" s="34">
        <v>2577</v>
      </c>
      <c r="G309" s="2" t="str">
        <f>IF(AND(Employee[[#This Row],[Sales_Target]]=Employee[[#This Row],[Sales_Target]],Employee[[#This Row],[Sales_Achieved]]&gt;=Employee[[#This Row],[Sales_Target]]),"Above Target", "Below Target")</f>
        <v>Below Target</v>
      </c>
      <c r="H309" s="43">
        <f>Employee[[#This Row],[Sales_Achieved]]-Employee[[#This Row],[Sales_Target]]</f>
        <v>-1117</v>
      </c>
    </row>
    <row r="310" spans="1:8" x14ac:dyDescent="0.3">
      <c r="A310" s="4" t="s">
        <v>2336</v>
      </c>
      <c r="B310" s="2" t="s">
        <v>3185</v>
      </c>
      <c r="C310" s="2" t="s">
        <v>3396</v>
      </c>
      <c r="D310" s="2" t="s">
        <v>1016</v>
      </c>
      <c r="E310" s="30">
        <v>1437</v>
      </c>
      <c r="F310" s="34">
        <v>1606</v>
      </c>
      <c r="G310" s="2" t="str">
        <f>IF(AND(Employee[[#This Row],[Sales_Target]]=Employee[[#This Row],[Sales_Target]],Employee[[#This Row],[Sales_Achieved]]&gt;=Employee[[#This Row],[Sales_Target]]),"Above Target", "Below Target")</f>
        <v>Above Target</v>
      </c>
      <c r="H310" s="43">
        <f>Employee[[#This Row],[Sales_Achieved]]-Employee[[#This Row],[Sales_Target]]</f>
        <v>169</v>
      </c>
    </row>
    <row r="311" spans="1:8" x14ac:dyDescent="0.3">
      <c r="A311" s="4" t="s">
        <v>2337</v>
      </c>
      <c r="B311" s="2" t="s">
        <v>3234</v>
      </c>
      <c r="C311" s="2" t="s">
        <v>3394</v>
      </c>
      <c r="D311" s="2" t="s">
        <v>1014</v>
      </c>
      <c r="E311" s="30">
        <v>3509</v>
      </c>
      <c r="F311" s="34">
        <v>3682</v>
      </c>
      <c r="G311" s="2" t="str">
        <f>IF(AND(Employee[[#This Row],[Sales_Target]]=Employee[[#This Row],[Sales_Target]],Employee[[#This Row],[Sales_Achieved]]&gt;=Employee[[#This Row],[Sales_Target]]),"Above Target", "Below Target")</f>
        <v>Above Target</v>
      </c>
      <c r="H311" s="43">
        <f>Employee[[#This Row],[Sales_Achieved]]-Employee[[#This Row],[Sales_Target]]</f>
        <v>173</v>
      </c>
    </row>
    <row r="312" spans="1:8" x14ac:dyDescent="0.3">
      <c r="A312" s="4" t="s">
        <v>2338</v>
      </c>
      <c r="B312" s="2" t="s">
        <v>3204</v>
      </c>
      <c r="C312" s="2" t="s">
        <v>3395</v>
      </c>
      <c r="D312" s="2" t="s">
        <v>1016</v>
      </c>
      <c r="E312" s="30">
        <v>2100</v>
      </c>
      <c r="F312" s="34">
        <v>3087</v>
      </c>
      <c r="G312" s="2" t="str">
        <f>IF(AND(Employee[[#This Row],[Sales_Target]]=Employee[[#This Row],[Sales_Target]],Employee[[#This Row],[Sales_Achieved]]&gt;=Employee[[#This Row],[Sales_Target]]),"Above Target", "Below Target")</f>
        <v>Above Target</v>
      </c>
      <c r="H312" s="43">
        <f>Employee[[#This Row],[Sales_Achieved]]-Employee[[#This Row],[Sales_Target]]</f>
        <v>987</v>
      </c>
    </row>
    <row r="313" spans="1:8" x14ac:dyDescent="0.3">
      <c r="A313" s="4" t="s">
        <v>2339</v>
      </c>
      <c r="B313" s="2" t="s">
        <v>3244</v>
      </c>
      <c r="C313" s="2" t="s">
        <v>3394</v>
      </c>
      <c r="D313" s="2" t="s">
        <v>1015</v>
      </c>
      <c r="E313" s="30">
        <v>4152</v>
      </c>
      <c r="F313" s="34">
        <v>2154</v>
      </c>
      <c r="G313" s="2" t="str">
        <f>IF(AND(Employee[[#This Row],[Sales_Target]]=Employee[[#This Row],[Sales_Target]],Employee[[#This Row],[Sales_Achieved]]&gt;=Employee[[#This Row],[Sales_Target]]),"Above Target", "Below Target")</f>
        <v>Below Target</v>
      </c>
      <c r="H313" s="43">
        <f>Employee[[#This Row],[Sales_Achieved]]-Employee[[#This Row],[Sales_Target]]</f>
        <v>-1998</v>
      </c>
    </row>
    <row r="314" spans="1:8" x14ac:dyDescent="0.3">
      <c r="A314" s="4" t="s">
        <v>2340</v>
      </c>
      <c r="B314" s="2" t="s">
        <v>3245</v>
      </c>
      <c r="C314" s="2" t="s">
        <v>3395</v>
      </c>
      <c r="D314" s="2" t="s">
        <v>1016</v>
      </c>
      <c r="E314" s="30">
        <v>4991</v>
      </c>
      <c r="F314" s="34">
        <v>4616</v>
      </c>
      <c r="G314" s="2" t="str">
        <f>IF(AND(Employee[[#This Row],[Sales_Target]]=Employee[[#This Row],[Sales_Target]],Employee[[#This Row],[Sales_Achieved]]&gt;=Employee[[#This Row],[Sales_Target]]),"Above Target", "Below Target")</f>
        <v>Below Target</v>
      </c>
      <c r="H314" s="43">
        <f>Employee[[#This Row],[Sales_Achieved]]-Employee[[#This Row],[Sales_Target]]</f>
        <v>-375</v>
      </c>
    </row>
    <row r="315" spans="1:8" x14ac:dyDescent="0.3">
      <c r="A315" s="4" t="s">
        <v>2341</v>
      </c>
      <c r="B315" s="2" t="s">
        <v>3154</v>
      </c>
      <c r="C315" s="2" t="s">
        <v>3394</v>
      </c>
      <c r="D315" s="2" t="s">
        <v>1014</v>
      </c>
      <c r="E315" s="30">
        <v>2572</v>
      </c>
      <c r="F315" s="34">
        <v>2500</v>
      </c>
      <c r="G315" s="2" t="str">
        <f>IF(AND(Employee[[#This Row],[Sales_Target]]=Employee[[#This Row],[Sales_Target]],Employee[[#This Row],[Sales_Achieved]]&gt;=Employee[[#This Row],[Sales_Target]]),"Above Target", "Below Target")</f>
        <v>Below Target</v>
      </c>
      <c r="H315" s="43">
        <f>Employee[[#This Row],[Sales_Achieved]]-Employee[[#This Row],[Sales_Target]]</f>
        <v>-72</v>
      </c>
    </row>
    <row r="316" spans="1:8" x14ac:dyDescent="0.3">
      <c r="A316" s="4" t="s">
        <v>2342</v>
      </c>
      <c r="B316" s="2" t="s">
        <v>3194</v>
      </c>
      <c r="C316" s="2" t="s">
        <v>3394</v>
      </c>
      <c r="D316" s="2" t="s">
        <v>1015</v>
      </c>
      <c r="E316" s="30">
        <v>1183</v>
      </c>
      <c r="F316" s="34">
        <v>5119</v>
      </c>
      <c r="G316" s="2" t="str">
        <f>IF(AND(Employee[[#This Row],[Sales_Target]]=Employee[[#This Row],[Sales_Target]],Employee[[#This Row],[Sales_Achieved]]&gt;=Employee[[#This Row],[Sales_Target]]),"Above Target", "Below Target")</f>
        <v>Above Target</v>
      </c>
      <c r="H316" s="43">
        <f>Employee[[#This Row],[Sales_Achieved]]-Employee[[#This Row],[Sales_Target]]</f>
        <v>3936</v>
      </c>
    </row>
    <row r="317" spans="1:8" x14ac:dyDescent="0.3">
      <c r="A317" s="4" t="s">
        <v>2343</v>
      </c>
      <c r="B317" s="2" t="s">
        <v>3246</v>
      </c>
      <c r="C317" s="2" t="s">
        <v>3395</v>
      </c>
      <c r="D317" s="2" t="s">
        <v>1016</v>
      </c>
      <c r="E317" s="30">
        <v>4240</v>
      </c>
      <c r="F317" s="34">
        <v>1837</v>
      </c>
      <c r="G317" s="2" t="str">
        <f>IF(AND(Employee[[#This Row],[Sales_Target]]=Employee[[#This Row],[Sales_Target]],Employee[[#This Row],[Sales_Achieved]]&gt;=Employee[[#This Row],[Sales_Target]]),"Above Target", "Below Target")</f>
        <v>Below Target</v>
      </c>
      <c r="H317" s="43">
        <f>Employee[[#This Row],[Sales_Achieved]]-Employee[[#This Row],[Sales_Target]]</f>
        <v>-2403</v>
      </c>
    </row>
    <row r="318" spans="1:8" x14ac:dyDescent="0.3">
      <c r="A318" s="4" t="s">
        <v>2344</v>
      </c>
      <c r="B318" s="2" t="s">
        <v>3114</v>
      </c>
      <c r="C318" s="2" t="s">
        <v>3395</v>
      </c>
      <c r="D318" s="2" t="s">
        <v>1016</v>
      </c>
      <c r="E318" s="30">
        <v>3970</v>
      </c>
      <c r="F318" s="34">
        <v>2982</v>
      </c>
      <c r="G318" s="2" t="str">
        <f>IF(AND(Employee[[#This Row],[Sales_Target]]=Employee[[#This Row],[Sales_Target]],Employee[[#This Row],[Sales_Achieved]]&gt;=Employee[[#This Row],[Sales_Target]]),"Above Target", "Below Target")</f>
        <v>Below Target</v>
      </c>
      <c r="H318" s="43">
        <f>Employee[[#This Row],[Sales_Achieved]]-Employee[[#This Row],[Sales_Target]]</f>
        <v>-988</v>
      </c>
    </row>
    <row r="319" spans="1:8" x14ac:dyDescent="0.3">
      <c r="A319" s="4" t="s">
        <v>2345</v>
      </c>
      <c r="B319" s="2" t="s">
        <v>3230</v>
      </c>
      <c r="C319" s="2" t="s">
        <v>3396</v>
      </c>
      <c r="D319" s="2" t="s">
        <v>1013</v>
      </c>
      <c r="E319" s="30">
        <v>4574</v>
      </c>
      <c r="F319" s="34">
        <v>3967</v>
      </c>
      <c r="G319" s="2" t="str">
        <f>IF(AND(Employee[[#This Row],[Sales_Target]]=Employee[[#This Row],[Sales_Target]],Employee[[#This Row],[Sales_Achieved]]&gt;=Employee[[#This Row],[Sales_Target]]),"Above Target", "Below Target")</f>
        <v>Below Target</v>
      </c>
      <c r="H319" s="43">
        <f>Employee[[#This Row],[Sales_Achieved]]-Employee[[#This Row],[Sales_Target]]</f>
        <v>-607</v>
      </c>
    </row>
    <row r="320" spans="1:8" x14ac:dyDescent="0.3">
      <c r="A320" s="4" t="s">
        <v>2346</v>
      </c>
      <c r="B320" s="2" t="s">
        <v>3232</v>
      </c>
      <c r="C320" s="2" t="s">
        <v>3395</v>
      </c>
      <c r="D320" s="2" t="s">
        <v>1013</v>
      </c>
      <c r="E320" s="30">
        <v>3647</v>
      </c>
      <c r="F320" s="34">
        <v>3633</v>
      </c>
      <c r="G320" s="2" t="str">
        <f>IF(AND(Employee[[#This Row],[Sales_Target]]=Employee[[#This Row],[Sales_Target]],Employee[[#This Row],[Sales_Achieved]]&gt;=Employee[[#This Row],[Sales_Target]]),"Above Target", "Below Target")</f>
        <v>Below Target</v>
      </c>
      <c r="H320" s="43">
        <f>Employee[[#This Row],[Sales_Achieved]]-Employee[[#This Row],[Sales_Target]]</f>
        <v>-14</v>
      </c>
    </row>
    <row r="321" spans="1:8" x14ac:dyDescent="0.3">
      <c r="A321" s="4" t="s">
        <v>2347</v>
      </c>
      <c r="B321" s="2" t="s">
        <v>3247</v>
      </c>
      <c r="C321" s="2" t="s">
        <v>3394</v>
      </c>
      <c r="D321" s="2" t="s">
        <v>1014</v>
      </c>
      <c r="E321" s="30">
        <v>1519</v>
      </c>
      <c r="F321" s="34">
        <v>5455</v>
      </c>
      <c r="G321" s="2" t="str">
        <f>IF(AND(Employee[[#This Row],[Sales_Target]]=Employee[[#This Row],[Sales_Target]],Employee[[#This Row],[Sales_Achieved]]&gt;=Employee[[#This Row],[Sales_Target]]),"Above Target", "Below Target")</f>
        <v>Above Target</v>
      </c>
      <c r="H321" s="43">
        <f>Employee[[#This Row],[Sales_Achieved]]-Employee[[#This Row],[Sales_Target]]</f>
        <v>3936</v>
      </c>
    </row>
    <row r="322" spans="1:8" x14ac:dyDescent="0.3">
      <c r="A322" s="4" t="s">
        <v>2348</v>
      </c>
      <c r="B322" s="2" t="s">
        <v>3248</v>
      </c>
      <c r="C322" s="2" t="s">
        <v>3394</v>
      </c>
      <c r="D322" s="2" t="s">
        <v>1014</v>
      </c>
      <c r="E322" s="30">
        <v>1762</v>
      </c>
      <c r="F322" s="34">
        <v>970</v>
      </c>
      <c r="G322" s="2" t="str">
        <f>IF(AND(Employee[[#This Row],[Sales_Target]]=Employee[[#This Row],[Sales_Target]],Employee[[#This Row],[Sales_Achieved]]&gt;=Employee[[#This Row],[Sales_Target]]),"Above Target", "Below Target")</f>
        <v>Below Target</v>
      </c>
      <c r="H322" s="43">
        <f>Employee[[#This Row],[Sales_Achieved]]-Employee[[#This Row],[Sales_Target]]</f>
        <v>-792</v>
      </c>
    </row>
    <row r="323" spans="1:8" x14ac:dyDescent="0.3">
      <c r="A323" s="4" t="s">
        <v>2349</v>
      </c>
      <c r="B323" s="2" t="s">
        <v>3092</v>
      </c>
      <c r="C323" s="2" t="s">
        <v>3395</v>
      </c>
      <c r="D323" s="2" t="s">
        <v>1014</v>
      </c>
      <c r="E323" s="30">
        <v>1407</v>
      </c>
      <c r="F323" s="34">
        <v>5681</v>
      </c>
      <c r="G323" s="2" t="str">
        <f>IF(AND(Employee[[#This Row],[Sales_Target]]=Employee[[#This Row],[Sales_Target]],Employee[[#This Row],[Sales_Achieved]]&gt;=Employee[[#This Row],[Sales_Target]]),"Above Target", "Below Target")</f>
        <v>Above Target</v>
      </c>
      <c r="H323" s="43">
        <f>Employee[[#This Row],[Sales_Achieved]]-Employee[[#This Row],[Sales_Target]]</f>
        <v>4274</v>
      </c>
    </row>
    <row r="324" spans="1:8" x14ac:dyDescent="0.3">
      <c r="A324" s="4" t="s">
        <v>2350</v>
      </c>
      <c r="B324" s="2" t="s">
        <v>3108</v>
      </c>
      <c r="C324" s="2" t="s">
        <v>3395</v>
      </c>
      <c r="D324" s="2" t="s">
        <v>1014</v>
      </c>
      <c r="E324" s="30">
        <v>3708</v>
      </c>
      <c r="F324" s="34">
        <v>2614</v>
      </c>
      <c r="G324" s="2" t="str">
        <f>IF(AND(Employee[[#This Row],[Sales_Target]]=Employee[[#This Row],[Sales_Target]],Employee[[#This Row],[Sales_Achieved]]&gt;=Employee[[#This Row],[Sales_Target]]),"Above Target", "Below Target")</f>
        <v>Below Target</v>
      </c>
      <c r="H324" s="43">
        <f>Employee[[#This Row],[Sales_Achieved]]-Employee[[#This Row],[Sales_Target]]</f>
        <v>-1094</v>
      </c>
    </row>
    <row r="325" spans="1:8" x14ac:dyDescent="0.3">
      <c r="A325" s="4" t="s">
        <v>2351</v>
      </c>
      <c r="B325" s="2" t="s">
        <v>3170</v>
      </c>
      <c r="C325" s="2" t="s">
        <v>3395</v>
      </c>
      <c r="D325" s="2" t="s">
        <v>1013</v>
      </c>
      <c r="E325" s="30">
        <v>2268</v>
      </c>
      <c r="F325" s="34">
        <v>2014</v>
      </c>
      <c r="G325" s="2" t="str">
        <f>IF(AND(Employee[[#This Row],[Sales_Target]]=Employee[[#This Row],[Sales_Target]],Employee[[#This Row],[Sales_Achieved]]&gt;=Employee[[#This Row],[Sales_Target]]),"Above Target", "Below Target")</f>
        <v>Below Target</v>
      </c>
      <c r="H325" s="43">
        <f>Employee[[#This Row],[Sales_Achieved]]-Employee[[#This Row],[Sales_Target]]</f>
        <v>-254</v>
      </c>
    </row>
    <row r="326" spans="1:8" x14ac:dyDescent="0.3">
      <c r="A326" s="4" t="s">
        <v>2352</v>
      </c>
      <c r="B326" s="2" t="s">
        <v>3114</v>
      </c>
      <c r="C326" s="2" t="s">
        <v>3395</v>
      </c>
      <c r="D326" s="2" t="s">
        <v>1013</v>
      </c>
      <c r="E326" s="30">
        <v>2830</v>
      </c>
      <c r="F326" s="34">
        <v>1898</v>
      </c>
      <c r="G326" s="2" t="str">
        <f>IF(AND(Employee[[#This Row],[Sales_Target]]=Employee[[#This Row],[Sales_Target]],Employee[[#This Row],[Sales_Achieved]]&gt;=Employee[[#This Row],[Sales_Target]]),"Above Target", "Below Target")</f>
        <v>Below Target</v>
      </c>
      <c r="H326" s="43">
        <f>Employee[[#This Row],[Sales_Achieved]]-Employee[[#This Row],[Sales_Target]]</f>
        <v>-932</v>
      </c>
    </row>
    <row r="327" spans="1:8" x14ac:dyDescent="0.3">
      <c r="A327" s="4" t="s">
        <v>2353</v>
      </c>
      <c r="B327" s="2" t="s">
        <v>3249</v>
      </c>
      <c r="C327" s="2" t="s">
        <v>3394</v>
      </c>
      <c r="D327" s="2" t="s">
        <v>1013</v>
      </c>
      <c r="E327" s="30">
        <v>4121</v>
      </c>
      <c r="F327" s="34">
        <v>1056</v>
      </c>
      <c r="G327" s="2" t="str">
        <f>IF(AND(Employee[[#This Row],[Sales_Target]]=Employee[[#This Row],[Sales_Target]],Employee[[#This Row],[Sales_Achieved]]&gt;=Employee[[#This Row],[Sales_Target]]),"Above Target", "Below Target")</f>
        <v>Below Target</v>
      </c>
      <c r="H327" s="43">
        <f>Employee[[#This Row],[Sales_Achieved]]-Employee[[#This Row],[Sales_Target]]</f>
        <v>-3065</v>
      </c>
    </row>
    <row r="328" spans="1:8" x14ac:dyDescent="0.3">
      <c r="A328" s="4" t="s">
        <v>2354</v>
      </c>
      <c r="B328" s="2" t="s">
        <v>3158</v>
      </c>
      <c r="C328" s="2" t="s">
        <v>3396</v>
      </c>
      <c r="D328" s="2" t="s">
        <v>1016</v>
      </c>
      <c r="E328" s="30">
        <v>4906</v>
      </c>
      <c r="F328" s="34">
        <v>2684</v>
      </c>
      <c r="G328" s="2" t="str">
        <f>IF(AND(Employee[[#This Row],[Sales_Target]]=Employee[[#This Row],[Sales_Target]],Employee[[#This Row],[Sales_Achieved]]&gt;=Employee[[#This Row],[Sales_Target]]),"Above Target", "Below Target")</f>
        <v>Below Target</v>
      </c>
      <c r="H328" s="43">
        <f>Employee[[#This Row],[Sales_Achieved]]-Employee[[#This Row],[Sales_Target]]</f>
        <v>-2222</v>
      </c>
    </row>
    <row r="329" spans="1:8" x14ac:dyDescent="0.3">
      <c r="A329" s="4" t="s">
        <v>2355</v>
      </c>
      <c r="B329" s="2" t="s">
        <v>3167</v>
      </c>
      <c r="C329" s="2" t="s">
        <v>3395</v>
      </c>
      <c r="D329" s="2" t="s">
        <v>1016</v>
      </c>
      <c r="E329" s="30">
        <v>1761</v>
      </c>
      <c r="F329" s="34">
        <v>4105</v>
      </c>
      <c r="G329" s="2" t="str">
        <f>IF(AND(Employee[[#This Row],[Sales_Target]]=Employee[[#This Row],[Sales_Target]],Employee[[#This Row],[Sales_Achieved]]&gt;=Employee[[#This Row],[Sales_Target]]),"Above Target", "Below Target")</f>
        <v>Above Target</v>
      </c>
      <c r="H329" s="43">
        <f>Employee[[#This Row],[Sales_Achieved]]-Employee[[#This Row],[Sales_Target]]</f>
        <v>2344</v>
      </c>
    </row>
    <row r="330" spans="1:8" x14ac:dyDescent="0.3">
      <c r="A330" s="4" t="s">
        <v>2356</v>
      </c>
      <c r="B330" s="2" t="s">
        <v>3126</v>
      </c>
      <c r="C330" s="2" t="s">
        <v>3394</v>
      </c>
      <c r="D330" s="2" t="s">
        <v>1015</v>
      </c>
      <c r="E330" s="30">
        <v>4295</v>
      </c>
      <c r="F330" s="34">
        <v>2564</v>
      </c>
      <c r="G330" s="2" t="str">
        <f>IF(AND(Employee[[#This Row],[Sales_Target]]=Employee[[#This Row],[Sales_Target]],Employee[[#This Row],[Sales_Achieved]]&gt;=Employee[[#This Row],[Sales_Target]]),"Above Target", "Below Target")</f>
        <v>Below Target</v>
      </c>
      <c r="H330" s="43">
        <f>Employee[[#This Row],[Sales_Achieved]]-Employee[[#This Row],[Sales_Target]]</f>
        <v>-1731</v>
      </c>
    </row>
    <row r="331" spans="1:8" x14ac:dyDescent="0.3">
      <c r="A331" s="4" t="s">
        <v>2357</v>
      </c>
      <c r="B331" s="2" t="s">
        <v>3250</v>
      </c>
      <c r="C331" s="2" t="s">
        <v>3395</v>
      </c>
      <c r="D331" s="2" t="s">
        <v>1013</v>
      </c>
      <c r="E331" s="30">
        <v>3398</v>
      </c>
      <c r="F331" s="34">
        <v>1290</v>
      </c>
      <c r="G331" s="2" t="str">
        <f>IF(AND(Employee[[#This Row],[Sales_Target]]=Employee[[#This Row],[Sales_Target]],Employee[[#This Row],[Sales_Achieved]]&gt;=Employee[[#This Row],[Sales_Target]]),"Above Target", "Below Target")</f>
        <v>Below Target</v>
      </c>
      <c r="H331" s="43">
        <f>Employee[[#This Row],[Sales_Achieved]]-Employee[[#This Row],[Sales_Target]]</f>
        <v>-2108</v>
      </c>
    </row>
    <row r="332" spans="1:8" x14ac:dyDescent="0.3">
      <c r="A332" s="4" t="s">
        <v>2358</v>
      </c>
      <c r="B332" s="2" t="s">
        <v>3187</v>
      </c>
      <c r="C332" s="2" t="s">
        <v>3396</v>
      </c>
      <c r="D332" s="2" t="s">
        <v>1014</v>
      </c>
      <c r="E332" s="30">
        <v>4104</v>
      </c>
      <c r="F332" s="34">
        <v>2877</v>
      </c>
      <c r="G332" s="2" t="str">
        <f>IF(AND(Employee[[#This Row],[Sales_Target]]=Employee[[#This Row],[Sales_Target]],Employee[[#This Row],[Sales_Achieved]]&gt;=Employee[[#This Row],[Sales_Target]]),"Above Target", "Below Target")</f>
        <v>Below Target</v>
      </c>
      <c r="H332" s="43">
        <f>Employee[[#This Row],[Sales_Achieved]]-Employee[[#This Row],[Sales_Target]]</f>
        <v>-1227</v>
      </c>
    </row>
    <row r="333" spans="1:8" x14ac:dyDescent="0.3">
      <c r="A333" s="4" t="s">
        <v>2359</v>
      </c>
      <c r="B333" s="2" t="s">
        <v>3251</v>
      </c>
      <c r="C333" s="2" t="s">
        <v>3396</v>
      </c>
      <c r="D333" s="2" t="s">
        <v>1013</v>
      </c>
      <c r="E333" s="30">
        <v>3721</v>
      </c>
      <c r="F333" s="34">
        <v>4590</v>
      </c>
      <c r="G333" s="2" t="str">
        <f>IF(AND(Employee[[#This Row],[Sales_Target]]=Employee[[#This Row],[Sales_Target]],Employee[[#This Row],[Sales_Achieved]]&gt;=Employee[[#This Row],[Sales_Target]]),"Above Target", "Below Target")</f>
        <v>Above Target</v>
      </c>
      <c r="H333" s="43">
        <f>Employee[[#This Row],[Sales_Achieved]]-Employee[[#This Row],[Sales_Target]]</f>
        <v>869</v>
      </c>
    </row>
    <row r="334" spans="1:8" x14ac:dyDescent="0.3">
      <c r="A334" s="4" t="s">
        <v>2360</v>
      </c>
      <c r="B334" s="2" t="s">
        <v>3121</v>
      </c>
      <c r="C334" s="2" t="s">
        <v>3395</v>
      </c>
      <c r="D334" s="2" t="s">
        <v>1015</v>
      </c>
      <c r="E334" s="30">
        <v>3283</v>
      </c>
      <c r="F334" s="34">
        <v>5754</v>
      </c>
      <c r="G334" s="2" t="str">
        <f>IF(AND(Employee[[#This Row],[Sales_Target]]=Employee[[#This Row],[Sales_Target]],Employee[[#This Row],[Sales_Achieved]]&gt;=Employee[[#This Row],[Sales_Target]]),"Above Target", "Below Target")</f>
        <v>Above Target</v>
      </c>
      <c r="H334" s="43">
        <f>Employee[[#This Row],[Sales_Achieved]]-Employee[[#This Row],[Sales_Target]]</f>
        <v>2471</v>
      </c>
    </row>
    <row r="335" spans="1:8" x14ac:dyDescent="0.3">
      <c r="A335" s="4" t="s">
        <v>2361</v>
      </c>
      <c r="B335" s="2" t="s">
        <v>3219</v>
      </c>
      <c r="C335" s="2" t="s">
        <v>3395</v>
      </c>
      <c r="D335" s="2" t="s">
        <v>1014</v>
      </c>
      <c r="E335" s="30">
        <v>1294</v>
      </c>
      <c r="F335" s="34">
        <v>2413</v>
      </c>
      <c r="G335" s="2" t="str">
        <f>IF(AND(Employee[[#This Row],[Sales_Target]]=Employee[[#This Row],[Sales_Target]],Employee[[#This Row],[Sales_Achieved]]&gt;=Employee[[#This Row],[Sales_Target]]),"Above Target", "Below Target")</f>
        <v>Above Target</v>
      </c>
      <c r="H335" s="43">
        <f>Employee[[#This Row],[Sales_Achieved]]-Employee[[#This Row],[Sales_Target]]</f>
        <v>1119</v>
      </c>
    </row>
    <row r="336" spans="1:8" x14ac:dyDescent="0.3">
      <c r="A336" s="4" t="s">
        <v>2362</v>
      </c>
      <c r="B336" s="2" t="s">
        <v>3163</v>
      </c>
      <c r="C336" s="2" t="s">
        <v>3396</v>
      </c>
      <c r="D336" s="2" t="s">
        <v>1013</v>
      </c>
      <c r="E336" s="30">
        <v>3913</v>
      </c>
      <c r="F336" s="34">
        <v>830</v>
      </c>
      <c r="G336" s="2" t="str">
        <f>IF(AND(Employee[[#This Row],[Sales_Target]]=Employee[[#This Row],[Sales_Target]],Employee[[#This Row],[Sales_Achieved]]&gt;=Employee[[#This Row],[Sales_Target]]),"Above Target", "Below Target")</f>
        <v>Below Target</v>
      </c>
      <c r="H336" s="43">
        <f>Employee[[#This Row],[Sales_Achieved]]-Employee[[#This Row],[Sales_Target]]</f>
        <v>-3083</v>
      </c>
    </row>
    <row r="337" spans="1:8" x14ac:dyDescent="0.3">
      <c r="A337" s="4" t="s">
        <v>2363</v>
      </c>
      <c r="B337" s="2" t="s">
        <v>3252</v>
      </c>
      <c r="C337" s="2" t="s">
        <v>3396</v>
      </c>
      <c r="D337" s="2" t="s">
        <v>1014</v>
      </c>
      <c r="E337" s="30">
        <v>3882</v>
      </c>
      <c r="F337" s="34">
        <v>4976</v>
      </c>
      <c r="G337" s="2" t="str">
        <f>IF(AND(Employee[[#This Row],[Sales_Target]]=Employee[[#This Row],[Sales_Target]],Employee[[#This Row],[Sales_Achieved]]&gt;=Employee[[#This Row],[Sales_Target]]),"Above Target", "Below Target")</f>
        <v>Above Target</v>
      </c>
      <c r="H337" s="43">
        <f>Employee[[#This Row],[Sales_Achieved]]-Employee[[#This Row],[Sales_Target]]</f>
        <v>1094</v>
      </c>
    </row>
    <row r="338" spans="1:8" x14ac:dyDescent="0.3">
      <c r="A338" s="4" t="s">
        <v>2364</v>
      </c>
      <c r="B338" s="2" t="s">
        <v>3210</v>
      </c>
      <c r="C338" s="2" t="s">
        <v>3394</v>
      </c>
      <c r="D338" s="2" t="s">
        <v>1016</v>
      </c>
      <c r="E338" s="30">
        <v>2952</v>
      </c>
      <c r="F338" s="34">
        <v>5742</v>
      </c>
      <c r="G338" s="2" t="str">
        <f>IF(AND(Employee[[#This Row],[Sales_Target]]=Employee[[#This Row],[Sales_Target]],Employee[[#This Row],[Sales_Achieved]]&gt;=Employee[[#This Row],[Sales_Target]]),"Above Target", "Below Target")</f>
        <v>Above Target</v>
      </c>
      <c r="H338" s="43">
        <f>Employee[[#This Row],[Sales_Achieved]]-Employee[[#This Row],[Sales_Target]]</f>
        <v>2790</v>
      </c>
    </row>
    <row r="339" spans="1:8" x14ac:dyDescent="0.3">
      <c r="A339" s="4" t="s">
        <v>2365</v>
      </c>
      <c r="B339" s="2" t="s">
        <v>3253</v>
      </c>
      <c r="C339" s="2" t="s">
        <v>3395</v>
      </c>
      <c r="D339" s="2" t="s">
        <v>1013</v>
      </c>
      <c r="E339" s="30">
        <v>2105</v>
      </c>
      <c r="F339" s="34">
        <v>4827</v>
      </c>
      <c r="G339" s="2" t="str">
        <f>IF(AND(Employee[[#This Row],[Sales_Target]]=Employee[[#This Row],[Sales_Target]],Employee[[#This Row],[Sales_Achieved]]&gt;=Employee[[#This Row],[Sales_Target]]),"Above Target", "Below Target")</f>
        <v>Above Target</v>
      </c>
      <c r="H339" s="43">
        <f>Employee[[#This Row],[Sales_Achieved]]-Employee[[#This Row],[Sales_Target]]</f>
        <v>2722</v>
      </c>
    </row>
    <row r="340" spans="1:8" x14ac:dyDescent="0.3">
      <c r="A340" s="4" t="s">
        <v>2366</v>
      </c>
      <c r="B340" s="2" t="s">
        <v>3254</v>
      </c>
      <c r="C340" s="2" t="s">
        <v>3396</v>
      </c>
      <c r="D340" s="2" t="s">
        <v>1014</v>
      </c>
      <c r="E340" s="30">
        <v>3330</v>
      </c>
      <c r="F340" s="34">
        <v>2877</v>
      </c>
      <c r="G340" s="2" t="str">
        <f>IF(AND(Employee[[#This Row],[Sales_Target]]=Employee[[#This Row],[Sales_Target]],Employee[[#This Row],[Sales_Achieved]]&gt;=Employee[[#This Row],[Sales_Target]]),"Above Target", "Below Target")</f>
        <v>Below Target</v>
      </c>
      <c r="H340" s="43">
        <f>Employee[[#This Row],[Sales_Achieved]]-Employee[[#This Row],[Sales_Target]]</f>
        <v>-453</v>
      </c>
    </row>
    <row r="341" spans="1:8" x14ac:dyDescent="0.3">
      <c r="A341" s="4" t="s">
        <v>2367</v>
      </c>
      <c r="B341" s="2" t="s">
        <v>3255</v>
      </c>
      <c r="C341" s="2" t="s">
        <v>3395</v>
      </c>
      <c r="D341" s="2" t="s">
        <v>1013</v>
      </c>
      <c r="E341" s="30">
        <v>1635</v>
      </c>
      <c r="F341" s="34">
        <v>5598</v>
      </c>
      <c r="G341" s="2" t="str">
        <f>IF(AND(Employee[[#This Row],[Sales_Target]]=Employee[[#This Row],[Sales_Target]],Employee[[#This Row],[Sales_Achieved]]&gt;=Employee[[#This Row],[Sales_Target]]),"Above Target", "Below Target")</f>
        <v>Above Target</v>
      </c>
      <c r="H341" s="43">
        <f>Employee[[#This Row],[Sales_Achieved]]-Employee[[#This Row],[Sales_Target]]</f>
        <v>3963</v>
      </c>
    </row>
    <row r="342" spans="1:8" x14ac:dyDescent="0.3">
      <c r="A342" s="4" t="s">
        <v>2368</v>
      </c>
      <c r="B342" s="2" t="s">
        <v>3256</v>
      </c>
      <c r="C342" s="2" t="s">
        <v>3396</v>
      </c>
      <c r="D342" s="2" t="s">
        <v>1015</v>
      </c>
      <c r="E342" s="30">
        <v>4346</v>
      </c>
      <c r="F342" s="34">
        <v>804</v>
      </c>
      <c r="G342" s="2" t="str">
        <f>IF(AND(Employee[[#This Row],[Sales_Target]]=Employee[[#This Row],[Sales_Target]],Employee[[#This Row],[Sales_Achieved]]&gt;=Employee[[#This Row],[Sales_Target]]),"Above Target", "Below Target")</f>
        <v>Below Target</v>
      </c>
      <c r="H342" s="43">
        <f>Employee[[#This Row],[Sales_Achieved]]-Employee[[#This Row],[Sales_Target]]</f>
        <v>-3542</v>
      </c>
    </row>
    <row r="343" spans="1:8" x14ac:dyDescent="0.3">
      <c r="A343" s="4" t="s">
        <v>2369</v>
      </c>
      <c r="B343" s="2" t="s">
        <v>3187</v>
      </c>
      <c r="C343" s="2" t="s">
        <v>3396</v>
      </c>
      <c r="D343" s="2" t="s">
        <v>1016</v>
      </c>
      <c r="E343" s="30">
        <v>1864</v>
      </c>
      <c r="F343" s="34">
        <v>5473</v>
      </c>
      <c r="G343" s="2" t="str">
        <f>IF(AND(Employee[[#This Row],[Sales_Target]]=Employee[[#This Row],[Sales_Target]],Employee[[#This Row],[Sales_Achieved]]&gt;=Employee[[#This Row],[Sales_Target]]),"Above Target", "Below Target")</f>
        <v>Above Target</v>
      </c>
      <c r="H343" s="43">
        <f>Employee[[#This Row],[Sales_Achieved]]-Employee[[#This Row],[Sales_Target]]</f>
        <v>3609</v>
      </c>
    </row>
    <row r="344" spans="1:8" x14ac:dyDescent="0.3">
      <c r="A344" s="4" t="s">
        <v>2370</v>
      </c>
      <c r="B344" s="2" t="s">
        <v>3132</v>
      </c>
      <c r="C344" s="2" t="s">
        <v>3395</v>
      </c>
      <c r="D344" s="2" t="s">
        <v>1013</v>
      </c>
      <c r="E344" s="30">
        <v>2256</v>
      </c>
      <c r="F344" s="34">
        <v>5409</v>
      </c>
      <c r="G344" s="2" t="str">
        <f>IF(AND(Employee[[#This Row],[Sales_Target]]=Employee[[#This Row],[Sales_Target]],Employee[[#This Row],[Sales_Achieved]]&gt;=Employee[[#This Row],[Sales_Target]]),"Above Target", "Below Target")</f>
        <v>Above Target</v>
      </c>
      <c r="H344" s="43">
        <f>Employee[[#This Row],[Sales_Achieved]]-Employee[[#This Row],[Sales_Target]]</f>
        <v>3153</v>
      </c>
    </row>
    <row r="345" spans="1:8" x14ac:dyDescent="0.3">
      <c r="A345" s="4" t="s">
        <v>2371</v>
      </c>
      <c r="B345" s="2" t="s">
        <v>3257</v>
      </c>
      <c r="C345" s="2" t="s">
        <v>3396</v>
      </c>
      <c r="D345" s="2" t="s">
        <v>1014</v>
      </c>
      <c r="E345" s="30">
        <v>2222</v>
      </c>
      <c r="F345" s="34">
        <v>4609</v>
      </c>
      <c r="G345" s="2" t="str">
        <f>IF(AND(Employee[[#This Row],[Sales_Target]]=Employee[[#This Row],[Sales_Target]],Employee[[#This Row],[Sales_Achieved]]&gt;=Employee[[#This Row],[Sales_Target]]),"Above Target", "Below Target")</f>
        <v>Above Target</v>
      </c>
      <c r="H345" s="43">
        <f>Employee[[#This Row],[Sales_Achieved]]-Employee[[#This Row],[Sales_Target]]</f>
        <v>2387</v>
      </c>
    </row>
    <row r="346" spans="1:8" x14ac:dyDescent="0.3">
      <c r="A346" s="4" t="s">
        <v>2372</v>
      </c>
      <c r="B346" s="2" t="s">
        <v>3139</v>
      </c>
      <c r="C346" s="2" t="s">
        <v>3394</v>
      </c>
      <c r="D346" s="2" t="s">
        <v>1013</v>
      </c>
      <c r="E346" s="30">
        <v>4348</v>
      </c>
      <c r="F346" s="34">
        <v>1268</v>
      </c>
      <c r="G346" s="2" t="str">
        <f>IF(AND(Employee[[#This Row],[Sales_Target]]=Employee[[#This Row],[Sales_Target]],Employee[[#This Row],[Sales_Achieved]]&gt;=Employee[[#This Row],[Sales_Target]]),"Above Target", "Below Target")</f>
        <v>Below Target</v>
      </c>
      <c r="H346" s="43">
        <f>Employee[[#This Row],[Sales_Achieved]]-Employee[[#This Row],[Sales_Target]]</f>
        <v>-3080</v>
      </c>
    </row>
    <row r="347" spans="1:8" x14ac:dyDescent="0.3">
      <c r="A347" s="4" t="s">
        <v>2373</v>
      </c>
      <c r="B347" s="2" t="s">
        <v>3258</v>
      </c>
      <c r="C347" s="2" t="s">
        <v>3394</v>
      </c>
      <c r="D347" s="2" t="s">
        <v>1013</v>
      </c>
      <c r="E347" s="30">
        <v>2269</v>
      </c>
      <c r="F347" s="34">
        <v>2855</v>
      </c>
      <c r="G347" s="2" t="str">
        <f>IF(AND(Employee[[#This Row],[Sales_Target]]=Employee[[#This Row],[Sales_Target]],Employee[[#This Row],[Sales_Achieved]]&gt;=Employee[[#This Row],[Sales_Target]]),"Above Target", "Below Target")</f>
        <v>Above Target</v>
      </c>
      <c r="H347" s="43">
        <f>Employee[[#This Row],[Sales_Achieved]]-Employee[[#This Row],[Sales_Target]]</f>
        <v>586</v>
      </c>
    </row>
    <row r="348" spans="1:8" x14ac:dyDescent="0.3">
      <c r="A348" s="4" t="s">
        <v>2374</v>
      </c>
      <c r="B348" s="2" t="s">
        <v>3098</v>
      </c>
      <c r="C348" s="2" t="s">
        <v>3396</v>
      </c>
      <c r="D348" s="2" t="s">
        <v>1013</v>
      </c>
      <c r="E348" s="30">
        <v>2861</v>
      </c>
      <c r="F348" s="34">
        <v>5360</v>
      </c>
      <c r="G348" s="2" t="str">
        <f>IF(AND(Employee[[#This Row],[Sales_Target]]=Employee[[#This Row],[Sales_Target]],Employee[[#This Row],[Sales_Achieved]]&gt;=Employee[[#This Row],[Sales_Target]]),"Above Target", "Below Target")</f>
        <v>Above Target</v>
      </c>
      <c r="H348" s="43">
        <f>Employee[[#This Row],[Sales_Achieved]]-Employee[[#This Row],[Sales_Target]]</f>
        <v>2499</v>
      </c>
    </row>
    <row r="349" spans="1:8" x14ac:dyDescent="0.3">
      <c r="A349" s="4" t="s">
        <v>2375</v>
      </c>
      <c r="B349" s="2" t="s">
        <v>3226</v>
      </c>
      <c r="C349" s="2" t="s">
        <v>3395</v>
      </c>
      <c r="D349" s="2" t="s">
        <v>1013</v>
      </c>
      <c r="E349" s="30">
        <v>3358</v>
      </c>
      <c r="F349" s="34">
        <v>5148</v>
      </c>
      <c r="G349" s="2" t="str">
        <f>IF(AND(Employee[[#This Row],[Sales_Target]]=Employee[[#This Row],[Sales_Target]],Employee[[#This Row],[Sales_Achieved]]&gt;=Employee[[#This Row],[Sales_Target]]),"Above Target", "Below Target")</f>
        <v>Above Target</v>
      </c>
      <c r="H349" s="43">
        <f>Employee[[#This Row],[Sales_Achieved]]-Employee[[#This Row],[Sales_Target]]</f>
        <v>1790</v>
      </c>
    </row>
    <row r="350" spans="1:8" x14ac:dyDescent="0.3">
      <c r="A350" s="4" t="s">
        <v>2376</v>
      </c>
      <c r="B350" s="2" t="s">
        <v>3092</v>
      </c>
      <c r="C350" s="2" t="s">
        <v>3396</v>
      </c>
      <c r="D350" s="2" t="s">
        <v>1014</v>
      </c>
      <c r="E350" s="30">
        <v>3025</v>
      </c>
      <c r="F350" s="34">
        <v>1924</v>
      </c>
      <c r="G350" s="2" t="str">
        <f>IF(AND(Employee[[#This Row],[Sales_Target]]=Employee[[#This Row],[Sales_Target]],Employee[[#This Row],[Sales_Achieved]]&gt;=Employee[[#This Row],[Sales_Target]]),"Above Target", "Below Target")</f>
        <v>Below Target</v>
      </c>
      <c r="H350" s="43">
        <f>Employee[[#This Row],[Sales_Achieved]]-Employee[[#This Row],[Sales_Target]]</f>
        <v>-1101</v>
      </c>
    </row>
    <row r="351" spans="1:8" x14ac:dyDescent="0.3">
      <c r="A351" s="4" t="s">
        <v>2377</v>
      </c>
      <c r="B351" s="2" t="s">
        <v>3259</v>
      </c>
      <c r="C351" s="2" t="s">
        <v>3394</v>
      </c>
      <c r="D351" s="2" t="s">
        <v>1014</v>
      </c>
      <c r="E351" s="30">
        <v>2318</v>
      </c>
      <c r="F351" s="34">
        <v>4622</v>
      </c>
      <c r="G351" s="2" t="str">
        <f>IF(AND(Employee[[#This Row],[Sales_Target]]=Employee[[#This Row],[Sales_Target]],Employee[[#This Row],[Sales_Achieved]]&gt;=Employee[[#This Row],[Sales_Target]]),"Above Target", "Below Target")</f>
        <v>Above Target</v>
      </c>
      <c r="H351" s="43">
        <f>Employee[[#This Row],[Sales_Achieved]]-Employee[[#This Row],[Sales_Target]]</f>
        <v>2304</v>
      </c>
    </row>
    <row r="352" spans="1:8" x14ac:dyDescent="0.3">
      <c r="A352" s="4" t="s">
        <v>2378</v>
      </c>
      <c r="B352" s="2" t="s">
        <v>3236</v>
      </c>
      <c r="C352" s="2" t="s">
        <v>3396</v>
      </c>
      <c r="D352" s="2" t="s">
        <v>1016</v>
      </c>
      <c r="E352" s="30">
        <v>4414</v>
      </c>
      <c r="F352" s="34">
        <v>3030</v>
      </c>
      <c r="G352" s="2" t="str">
        <f>IF(AND(Employee[[#This Row],[Sales_Target]]=Employee[[#This Row],[Sales_Target]],Employee[[#This Row],[Sales_Achieved]]&gt;=Employee[[#This Row],[Sales_Target]]),"Above Target", "Below Target")</f>
        <v>Below Target</v>
      </c>
      <c r="H352" s="43">
        <f>Employee[[#This Row],[Sales_Achieved]]-Employee[[#This Row],[Sales_Target]]</f>
        <v>-1384</v>
      </c>
    </row>
    <row r="353" spans="1:8" x14ac:dyDescent="0.3">
      <c r="A353" s="4" t="s">
        <v>2379</v>
      </c>
      <c r="B353" s="2" t="s">
        <v>3260</v>
      </c>
      <c r="C353" s="2" t="s">
        <v>3396</v>
      </c>
      <c r="D353" s="2" t="s">
        <v>1014</v>
      </c>
      <c r="E353" s="30">
        <v>4691</v>
      </c>
      <c r="F353" s="34">
        <v>2574</v>
      </c>
      <c r="G353" s="2" t="str">
        <f>IF(AND(Employee[[#This Row],[Sales_Target]]=Employee[[#This Row],[Sales_Target]],Employee[[#This Row],[Sales_Achieved]]&gt;=Employee[[#This Row],[Sales_Target]]),"Above Target", "Below Target")</f>
        <v>Below Target</v>
      </c>
      <c r="H353" s="43">
        <f>Employee[[#This Row],[Sales_Achieved]]-Employee[[#This Row],[Sales_Target]]</f>
        <v>-2117</v>
      </c>
    </row>
    <row r="354" spans="1:8" x14ac:dyDescent="0.3">
      <c r="A354" s="4" t="s">
        <v>2380</v>
      </c>
      <c r="B354" s="2" t="s">
        <v>3250</v>
      </c>
      <c r="C354" s="2" t="s">
        <v>3396</v>
      </c>
      <c r="D354" s="2" t="s">
        <v>1014</v>
      </c>
      <c r="E354" s="30">
        <v>1447</v>
      </c>
      <c r="F354" s="34">
        <v>4997</v>
      </c>
      <c r="G354" s="2" t="str">
        <f>IF(AND(Employee[[#This Row],[Sales_Target]]=Employee[[#This Row],[Sales_Target]],Employee[[#This Row],[Sales_Achieved]]&gt;=Employee[[#This Row],[Sales_Target]]),"Above Target", "Below Target")</f>
        <v>Above Target</v>
      </c>
      <c r="H354" s="43">
        <f>Employee[[#This Row],[Sales_Achieved]]-Employee[[#This Row],[Sales_Target]]</f>
        <v>3550</v>
      </c>
    </row>
    <row r="355" spans="1:8" x14ac:dyDescent="0.3">
      <c r="A355" s="4" t="s">
        <v>2381</v>
      </c>
      <c r="B355" s="2" t="s">
        <v>3261</v>
      </c>
      <c r="C355" s="2" t="s">
        <v>3394</v>
      </c>
      <c r="D355" s="2" t="s">
        <v>1015</v>
      </c>
      <c r="E355" s="30">
        <v>4923</v>
      </c>
      <c r="F355" s="34">
        <v>5667</v>
      </c>
      <c r="G355" s="2" t="str">
        <f>IF(AND(Employee[[#This Row],[Sales_Target]]=Employee[[#This Row],[Sales_Target]],Employee[[#This Row],[Sales_Achieved]]&gt;=Employee[[#This Row],[Sales_Target]]),"Above Target", "Below Target")</f>
        <v>Above Target</v>
      </c>
      <c r="H355" s="43">
        <f>Employee[[#This Row],[Sales_Achieved]]-Employee[[#This Row],[Sales_Target]]</f>
        <v>744</v>
      </c>
    </row>
    <row r="356" spans="1:8" x14ac:dyDescent="0.3">
      <c r="A356" s="4" t="s">
        <v>2382</v>
      </c>
      <c r="B356" s="2" t="s">
        <v>3068</v>
      </c>
      <c r="C356" s="2" t="s">
        <v>3395</v>
      </c>
      <c r="D356" s="2" t="s">
        <v>1013</v>
      </c>
      <c r="E356" s="30">
        <v>4985</v>
      </c>
      <c r="F356" s="34">
        <v>5128</v>
      </c>
      <c r="G356" s="2" t="str">
        <f>IF(AND(Employee[[#This Row],[Sales_Target]]=Employee[[#This Row],[Sales_Target]],Employee[[#This Row],[Sales_Achieved]]&gt;=Employee[[#This Row],[Sales_Target]]),"Above Target", "Below Target")</f>
        <v>Above Target</v>
      </c>
      <c r="H356" s="43">
        <f>Employee[[#This Row],[Sales_Achieved]]-Employee[[#This Row],[Sales_Target]]</f>
        <v>143</v>
      </c>
    </row>
    <row r="357" spans="1:8" x14ac:dyDescent="0.3">
      <c r="A357" s="4" t="s">
        <v>2383</v>
      </c>
      <c r="B357" s="2" t="s">
        <v>3262</v>
      </c>
      <c r="C357" s="2" t="s">
        <v>3394</v>
      </c>
      <c r="D357" s="2" t="s">
        <v>1016</v>
      </c>
      <c r="E357" s="30">
        <v>4372</v>
      </c>
      <c r="F357" s="34">
        <v>5572</v>
      </c>
      <c r="G357" s="2" t="str">
        <f>IF(AND(Employee[[#This Row],[Sales_Target]]=Employee[[#This Row],[Sales_Target]],Employee[[#This Row],[Sales_Achieved]]&gt;=Employee[[#This Row],[Sales_Target]]),"Above Target", "Below Target")</f>
        <v>Above Target</v>
      </c>
      <c r="H357" s="43">
        <f>Employee[[#This Row],[Sales_Achieved]]-Employee[[#This Row],[Sales_Target]]</f>
        <v>1200</v>
      </c>
    </row>
    <row r="358" spans="1:8" x14ac:dyDescent="0.3">
      <c r="A358" s="4" t="s">
        <v>2384</v>
      </c>
      <c r="B358" s="2" t="s">
        <v>3263</v>
      </c>
      <c r="C358" s="2" t="s">
        <v>3395</v>
      </c>
      <c r="D358" s="2" t="s">
        <v>1014</v>
      </c>
      <c r="E358" s="30">
        <v>4324</v>
      </c>
      <c r="F358" s="34">
        <v>3682</v>
      </c>
      <c r="G358" s="2" t="str">
        <f>IF(AND(Employee[[#This Row],[Sales_Target]]=Employee[[#This Row],[Sales_Target]],Employee[[#This Row],[Sales_Achieved]]&gt;=Employee[[#This Row],[Sales_Target]]),"Above Target", "Below Target")</f>
        <v>Below Target</v>
      </c>
      <c r="H358" s="43">
        <f>Employee[[#This Row],[Sales_Achieved]]-Employee[[#This Row],[Sales_Target]]</f>
        <v>-642</v>
      </c>
    </row>
    <row r="359" spans="1:8" x14ac:dyDescent="0.3">
      <c r="A359" s="4" t="s">
        <v>2385</v>
      </c>
      <c r="B359" s="2" t="s">
        <v>3034</v>
      </c>
      <c r="C359" s="2" t="s">
        <v>3394</v>
      </c>
      <c r="D359" s="2" t="s">
        <v>1013</v>
      </c>
      <c r="E359" s="30">
        <v>3176</v>
      </c>
      <c r="F359" s="34">
        <v>2454</v>
      </c>
      <c r="G359" s="2" t="str">
        <f>IF(AND(Employee[[#This Row],[Sales_Target]]=Employee[[#This Row],[Sales_Target]],Employee[[#This Row],[Sales_Achieved]]&gt;=Employee[[#This Row],[Sales_Target]]),"Above Target", "Below Target")</f>
        <v>Below Target</v>
      </c>
      <c r="H359" s="43">
        <f>Employee[[#This Row],[Sales_Achieved]]-Employee[[#This Row],[Sales_Target]]</f>
        <v>-722</v>
      </c>
    </row>
    <row r="360" spans="1:8" x14ac:dyDescent="0.3">
      <c r="A360" s="4" t="s">
        <v>2386</v>
      </c>
      <c r="B360" s="2" t="s">
        <v>3264</v>
      </c>
      <c r="C360" s="2" t="s">
        <v>3394</v>
      </c>
      <c r="D360" s="2" t="s">
        <v>1016</v>
      </c>
      <c r="E360" s="30">
        <v>1560</v>
      </c>
      <c r="F360" s="34">
        <v>4982</v>
      </c>
      <c r="G360" s="2" t="str">
        <f>IF(AND(Employee[[#This Row],[Sales_Target]]=Employee[[#This Row],[Sales_Target]],Employee[[#This Row],[Sales_Achieved]]&gt;=Employee[[#This Row],[Sales_Target]]),"Above Target", "Below Target")</f>
        <v>Above Target</v>
      </c>
      <c r="H360" s="43">
        <f>Employee[[#This Row],[Sales_Achieved]]-Employee[[#This Row],[Sales_Target]]</f>
        <v>3422</v>
      </c>
    </row>
    <row r="361" spans="1:8" x14ac:dyDescent="0.3">
      <c r="A361" s="4" t="s">
        <v>2387</v>
      </c>
      <c r="B361" s="2" t="s">
        <v>3265</v>
      </c>
      <c r="C361" s="2" t="s">
        <v>3395</v>
      </c>
      <c r="D361" s="2" t="s">
        <v>1015</v>
      </c>
      <c r="E361" s="30">
        <v>2463</v>
      </c>
      <c r="F361" s="34">
        <v>3580</v>
      </c>
      <c r="G361" s="2" t="str">
        <f>IF(AND(Employee[[#This Row],[Sales_Target]]=Employee[[#This Row],[Sales_Target]],Employee[[#This Row],[Sales_Achieved]]&gt;=Employee[[#This Row],[Sales_Target]]),"Above Target", "Below Target")</f>
        <v>Above Target</v>
      </c>
      <c r="H361" s="43">
        <f>Employee[[#This Row],[Sales_Achieved]]-Employee[[#This Row],[Sales_Target]]</f>
        <v>1117</v>
      </c>
    </row>
    <row r="362" spans="1:8" x14ac:dyDescent="0.3">
      <c r="A362" s="4" t="s">
        <v>2388</v>
      </c>
      <c r="B362" s="2" t="s">
        <v>3266</v>
      </c>
      <c r="C362" s="2" t="s">
        <v>3395</v>
      </c>
      <c r="D362" s="2" t="s">
        <v>1014</v>
      </c>
      <c r="E362" s="30">
        <v>4426</v>
      </c>
      <c r="F362" s="34">
        <v>4337</v>
      </c>
      <c r="G362" s="2" t="str">
        <f>IF(AND(Employee[[#This Row],[Sales_Target]]=Employee[[#This Row],[Sales_Target]],Employee[[#This Row],[Sales_Achieved]]&gt;=Employee[[#This Row],[Sales_Target]]),"Above Target", "Below Target")</f>
        <v>Below Target</v>
      </c>
      <c r="H362" s="43">
        <f>Employee[[#This Row],[Sales_Achieved]]-Employee[[#This Row],[Sales_Target]]</f>
        <v>-89</v>
      </c>
    </row>
    <row r="363" spans="1:8" x14ac:dyDescent="0.3">
      <c r="A363" s="4" t="s">
        <v>2389</v>
      </c>
      <c r="B363" s="2" t="s">
        <v>3061</v>
      </c>
      <c r="C363" s="2" t="s">
        <v>3395</v>
      </c>
      <c r="D363" s="2" t="s">
        <v>1015</v>
      </c>
      <c r="E363" s="30">
        <v>3737</v>
      </c>
      <c r="F363" s="34">
        <v>2621</v>
      </c>
      <c r="G363" s="2" t="str">
        <f>IF(AND(Employee[[#This Row],[Sales_Target]]=Employee[[#This Row],[Sales_Target]],Employee[[#This Row],[Sales_Achieved]]&gt;=Employee[[#This Row],[Sales_Target]]),"Above Target", "Below Target")</f>
        <v>Below Target</v>
      </c>
      <c r="H363" s="43">
        <f>Employee[[#This Row],[Sales_Achieved]]-Employee[[#This Row],[Sales_Target]]</f>
        <v>-1116</v>
      </c>
    </row>
    <row r="364" spans="1:8" x14ac:dyDescent="0.3">
      <c r="A364" s="4" t="s">
        <v>2390</v>
      </c>
      <c r="B364" s="2" t="s">
        <v>3226</v>
      </c>
      <c r="C364" s="2" t="s">
        <v>3395</v>
      </c>
      <c r="D364" s="2" t="s">
        <v>1015</v>
      </c>
      <c r="E364" s="30">
        <v>2199</v>
      </c>
      <c r="F364" s="34">
        <v>1368</v>
      </c>
      <c r="G364" s="2" t="str">
        <f>IF(AND(Employee[[#This Row],[Sales_Target]]=Employee[[#This Row],[Sales_Target]],Employee[[#This Row],[Sales_Achieved]]&gt;=Employee[[#This Row],[Sales_Target]]),"Above Target", "Below Target")</f>
        <v>Below Target</v>
      </c>
      <c r="H364" s="43">
        <f>Employee[[#This Row],[Sales_Achieved]]-Employee[[#This Row],[Sales_Target]]</f>
        <v>-831</v>
      </c>
    </row>
    <row r="365" spans="1:8" x14ac:dyDescent="0.3">
      <c r="A365" s="4" t="s">
        <v>2391</v>
      </c>
      <c r="B365" s="2" t="s">
        <v>3197</v>
      </c>
      <c r="C365" s="2" t="s">
        <v>3394</v>
      </c>
      <c r="D365" s="2" t="s">
        <v>1016</v>
      </c>
      <c r="E365" s="30">
        <v>1572</v>
      </c>
      <c r="F365" s="34">
        <v>2192</v>
      </c>
      <c r="G365" s="2" t="str">
        <f>IF(AND(Employee[[#This Row],[Sales_Target]]=Employee[[#This Row],[Sales_Target]],Employee[[#This Row],[Sales_Achieved]]&gt;=Employee[[#This Row],[Sales_Target]]),"Above Target", "Below Target")</f>
        <v>Above Target</v>
      </c>
      <c r="H365" s="43">
        <f>Employee[[#This Row],[Sales_Achieved]]-Employee[[#This Row],[Sales_Target]]</f>
        <v>620</v>
      </c>
    </row>
    <row r="366" spans="1:8" x14ac:dyDescent="0.3">
      <c r="A366" s="4" t="s">
        <v>2392</v>
      </c>
      <c r="B366" s="2" t="s">
        <v>3267</v>
      </c>
      <c r="C366" s="2" t="s">
        <v>3396</v>
      </c>
      <c r="D366" s="2" t="s">
        <v>1014</v>
      </c>
      <c r="E366" s="30">
        <v>4445</v>
      </c>
      <c r="F366" s="34">
        <v>3099</v>
      </c>
      <c r="G366" s="2" t="str">
        <f>IF(AND(Employee[[#This Row],[Sales_Target]]=Employee[[#This Row],[Sales_Target]],Employee[[#This Row],[Sales_Achieved]]&gt;=Employee[[#This Row],[Sales_Target]]),"Above Target", "Below Target")</f>
        <v>Below Target</v>
      </c>
      <c r="H366" s="43">
        <f>Employee[[#This Row],[Sales_Achieved]]-Employee[[#This Row],[Sales_Target]]</f>
        <v>-1346</v>
      </c>
    </row>
    <row r="367" spans="1:8" x14ac:dyDescent="0.3">
      <c r="A367" s="4" t="s">
        <v>2393</v>
      </c>
      <c r="B367" s="2" t="s">
        <v>3268</v>
      </c>
      <c r="C367" s="2" t="s">
        <v>3394</v>
      </c>
      <c r="D367" s="2" t="s">
        <v>1013</v>
      </c>
      <c r="E367" s="30">
        <v>3443</v>
      </c>
      <c r="F367" s="34">
        <v>2602</v>
      </c>
      <c r="G367" s="2" t="str">
        <f>IF(AND(Employee[[#This Row],[Sales_Target]]=Employee[[#This Row],[Sales_Target]],Employee[[#This Row],[Sales_Achieved]]&gt;=Employee[[#This Row],[Sales_Target]]),"Above Target", "Below Target")</f>
        <v>Below Target</v>
      </c>
      <c r="H367" s="43">
        <f>Employee[[#This Row],[Sales_Achieved]]-Employee[[#This Row],[Sales_Target]]</f>
        <v>-841</v>
      </c>
    </row>
    <row r="368" spans="1:8" x14ac:dyDescent="0.3">
      <c r="A368" s="4" t="s">
        <v>2394</v>
      </c>
      <c r="B368" s="2" t="s">
        <v>3149</v>
      </c>
      <c r="C368" s="2" t="s">
        <v>3394</v>
      </c>
      <c r="D368" s="2" t="s">
        <v>1016</v>
      </c>
      <c r="E368" s="30">
        <v>2989</v>
      </c>
      <c r="F368" s="34">
        <v>4008</v>
      </c>
      <c r="G368" s="2" t="str">
        <f>IF(AND(Employee[[#This Row],[Sales_Target]]=Employee[[#This Row],[Sales_Target]],Employee[[#This Row],[Sales_Achieved]]&gt;=Employee[[#This Row],[Sales_Target]]),"Above Target", "Below Target")</f>
        <v>Above Target</v>
      </c>
      <c r="H368" s="43">
        <f>Employee[[#This Row],[Sales_Achieved]]-Employee[[#This Row],[Sales_Target]]</f>
        <v>1019</v>
      </c>
    </row>
    <row r="369" spans="1:8" x14ac:dyDescent="0.3">
      <c r="A369" s="4" t="s">
        <v>2395</v>
      </c>
      <c r="B369" s="2" t="s">
        <v>3058</v>
      </c>
      <c r="C369" s="2" t="s">
        <v>3395</v>
      </c>
      <c r="D369" s="2" t="s">
        <v>1014</v>
      </c>
      <c r="E369" s="30">
        <v>3285</v>
      </c>
      <c r="F369" s="34">
        <v>4508</v>
      </c>
      <c r="G369" s="2" t="str">
        <f>IF(AND(Employee[[#This Row],[Sales_Target]]=Employee[[#This Row],[Sales_Target]],Employee[[#This Row],[Sales_Achieved]]&gt;=Employee[[#This Row],[Sales_Target]]),"Above Target", "Below Target")</f>
        <v>Above Target</v>
      </c>
      <c r="H369" s="43">
        <f>Employee[[#This Row],[Sales_Achieved]]-Employee[[#This Row],[Sales_Target]]</f>
        <v>1223</v>
      </c>
    </row>
    <row r="370" spans="1:8" x14ac:dyDescent="0.3">
      <c r="A370" s="4" t="s">
        <v>2396</v>
      </c>
      <c r="B370" s="2" t="s">
        <v>3106</v>
      </c>
      <c r="C370" s="2" t="s">
        <v>3396</v>
      </c>
      <c r="D370" s="2" t="s">
        <v>1015</v>
      </c>
      <c r="E370" s="30">
        <v>1577</v>
      </c>
      <c r="F370" s="34">
        <v>5493</v>
      </c>
      <c r="G370" s="2" t="str">
        <f>IF(AND(Employee[[#This Row],[Sales_Target]]=Employee[[#This Row],[Sales_Target]],Employee[[#This Row],[Sales_Achieved]]&gt;=Employee[[#This Row],[Sales_Target]]),"Above Target", "Below Target")</f>
        <v>Above Target</v>
      </c>
      <c r="H370" s="43">
        <f>Employee[[#This Row],[Sales_Achieved]]-Employee[[#This Row],[Sales_Target]]</f>
        <v>3916</v>
      </c>
    </row>
    <row r="371" spans="1:8" x14ac:dyDescent="0.3">
      <c r="A371" s="4" t="s">
        <v>2397</v>
      </c>
      <c r="B371" s="2" t="s">
        <v>3269</v>
      </c>
      <c r="C371" s="2" t="s">
        <v>3394</v>
      </c>
      <c r="D371" s="2" t="s">
        <v>1014</v>
      </c>
      <c r="E371" s="30">
        <v>1005</v>
      </c>
      <c r="F371" s="34">
        <v>3189</v>
      </c>
      <c r="G371" s="2" t="str">
        <f>IF(AND(Employee[[#This Row],[Sales_Target]]=Employee[[#This Row],[Sales_Target]],Employee[[#This Row],[Sales_Achieved]]&gt;=Employee[[#This Row],[Sales_Target]]),"Above Target", "Below Target")</f>
        <v>Above Target</v>
      </c>
      <c r="H371" s="43">
        <f>Employee[[#This Row],[Sales_Achieved]]-Employee[[#This Row],[Sales_Target]]</f>
        <v>2184</v>
      </c>
    </row>
    <row r="372" spans="1:8" x14ac:dyDescent="0.3">
      <c r="A372" s="4" t="s">
        <v>2398</v>
      </c>
      <c r="B372" s="2" t="s">
        <v>3270</v>
      </c>
      <c r="C372" s="2" t="s">
        <v>3394</v>
      </c>
      <c r="D372" s="2" t="s">
        <v>1013</v>
      </c>
      <c r="E372" s="30">
        <v>4553</v>
      </c>
      <c r="F372" s="34">
        <v>1469</v>
      </c>
      <c r="G372" s="2" t="str">
        <f>IF(AND(Employee[[#This Row],[Sales_Target]]=Employee[[#This Row],[Sales_Target]],Employee[[#This Row],[Sales_Achieved]]&gt;=Employee[[#This Row],[Sales_Target]]),"Above Target", "Below Target")</f>
        <v>Below Target</v>
      </c>
      <c r="H372" s="43">
        <f>Employee[[#This Row],[Sales_Achieved]]-Employee[[#This Row],[Sales_Target]]</f>
        <v>-3084</v>
      </c>
    </row>
    <row r="373" spans="1:8" x14ac:dyDescent="0.3">
      <c r="A373" s="4" t="s">
        <v>2399</v>
      </c>
      <c r="B373" s="2" t="s">
        <v>3102</v>
      </c>
      <c r="C373" s="2" t="s">
        <v>3395</v>
      </c>
      <c r="D373" s="2" t="s">
        <v>1015</v>
      </c>
      <c r="E373" s="30">
        <v>4222</v>
      </c>
      <c r="F373" s="34">
        <v>5990</v>
      </c>
      <c r="G373" s="2" t="str">
        <f>IF(AND(Employee[[#This Row],[Sales_Target]]=Employee[[#This Row],[Sales_Target]],Employee[[#This Row],[Sales_Achieved]]&gt;=Employee[[#This Row],[Sales_Target]]),"Above Target", "Below Target")</f>
        <v>Above Target</v>
      </c>
      <c r="H373" s="43">
        <f>Employee[[#This Row],[Sales_Achieved]]-Employee[[#This Row],[Sales_Target]]</f>
        <v>1768</v>
      </c>
    </row>
    <row r="374" spans="1:8" x14ac:dyDescent="0.3">
      <c r="A374" s="4" t="s">
        <v>2400</v>
      </c>
      <c r="B374" s="2" t="s">
        <v>3240</v>
      </c>
      <c r="C374" s="2" t="s">
        <v>3396</v>
      </c>
      <c r="D374" s="2" t="s">
        <v>1013</v>
      </c>
      <c r="E374" s="30">
        <v>1964</v>
      </c>
      <c r="F374" s="34">
        <v>4859</v>
      </c>
      <c r="G374" s="2" t="str">
        <f>IF(AND(Employee[[#This Row],[Sales_Target]]=Employee[[#This Row],[Sales_Target]],Employee[[#This Row],[Sales_Achieved]]&gt;=Employee[[#This Row],[Sales_Target]]),"Above Target", "Below Target")</f>
        <v>Above Target</v>
      </c>
      <c r="H374" s="43">
        <f>Employee[[#This Row],[Sales_Achieved]]-Employee[[#This Row],[Sales_Target]]</f>
        <v>2895</v>
      </c>
    </row>
    <row r="375" spans="1:8" x14ac:dyDescent="0.3">
      <c r="A375" s="4" t="s">
        <v>2401</v>
      </c>
      <c r="B375" s="2" t="s">
        <v>3216</v>
      </c>
      <c r="C375" s="2" t="s">
        <v>3396</v>
      </c>
      <c r="D375" s="2" t="s">
        <v>1015</v>
      </c>
      <c r="E375" s="30">
        <v>1307</v>
      </c>
      <c r="F375" s="34">
        <v>5100</v>
      </c>
      <c r="G375" s="2" t="str">
        <f>IF(AND(Employee[[#This Row],[Sales_Target]]=Employee[[#This Row],[Sales_Target]],Employee[[#This Row],[Sales_Achieved]]&gt;=Employee[[#This Row],[Sales_Target]]),"Above Target", "Below Target")</f>
        <v>Above Target</v>
      </c>
      <c r="H375" s="43">
        <f>Employee[[#This Row],[Sales_Achieved]]-Employee[[#This Row],[Sales_Target]]</f>
        <v>3793</v>
      </c>
    </row>
    <row r="376" spans="1:8" x14ac:dyDescent="0.3">
      <c r="A376" s="4" t="s">
        <v>2402</v>
      </c>
      <c r="B376" s="2" t="s">
        <v>3271</v>
      </c>
      <c r="C376" s="2" t="s">
        <v>3395</v>
      </c>
      <c r="D376" s="2" t="s">
        <v>1013</v>
      </c>
      <c r="E376" s="30">
        <v>4742</v>
      </c>
      <c r="F376" s="34">
        <v>2797</v>
      </c>
      <c r="G376" s="2" t="str">
        <f>IF(AND(Employee[[#This Row],[Sales_Target]]=Employee[[#This Row],[Sales_Target]],Employee[[#This Row],[Sales_Achieved]]&gt;=Employee[[#This Row],[Sales_Target]]),"Above Target", "Below Target")</f>
        <v>Below Target</v>
      </c>
      <c r="H376" s="43">
        <f>Employee[[#This Row],[Sales_Achieved]]-Employee[[#This Row],[Sales_Target]]</f>
        <v>-1945</v>
      </c>
    </row>
    <row r="377" spans="1:8" x14ac:dyDescent="0.3">
      <c r="A377" s="4" t="s">
        <v>2403</v>
      </c>
      <c r="B377" s="2" t="s">
        <v>3272</v>
      </c>
      <c r="C377" s="2" t="s">
        <v>3395</v>
      </c>
      <c r="D377" s="2" t="s">
        <v>1013</v>
      </c>
      <c r="E377" s="30">
        <v>2476</v>
      </c>
      <c r="F377" s="34">
        <v>1147</v>
      </c>
      <c r="G377" s="2" t="str">
        <f>IF(AND(Employee[[#This Row],[Sales_Target]]=Employee[[#This Row],[Sales_Target]],Employee[[#This Row],[Sales_Achieved]]&gt;=Employee[[#This Row],[Sales_Target]]),"Above Target", "Below Target")</f>
        <v>Below Target</v>
      </c>
      <c r="H377" s="43">
        <f>Employee[[#This Row],[Sales_Achieved]]-Employee[[#This Row],[Sales_Target]]</f>
        <v>-1329</v>
      </c>
    </row>
    <row r="378" spans="1:8" x14ac:dyDescent="0.3">
      <c r="A378" s="4" t="s">
        <v>2404</v>
      </c>
      <c r="B378" s="2" t="s">
        <v>3269</v>
      </c>
      <c r="C378" s="2" t="s">
        <v>3395</v>
      </c>
      <c r="D378" s="2" t="s">
        <v>1013</v>
      </c>
      <c r="E378" s="30">
        <v>1800</v>
      </c>
      <c r="F378" s="34">
        <v>5324</v>
      </c>
      <c r="G378" s="2" t="str">
        <f>IF(AND(Employee[[#This Row],[Sales_Target]]=Employee[[#This Row],[Sales_Target]],Employee[[#This Row],[Sales_Achieved]]&gt;=Employee[[#This Row],[Sales_Target]]),"Above Target", "Below Target")</f>
        <v>Above Target</v>
      </c>
      <c r="H378" s="43">
        <f>Employee[[#This Row],[Sales_Achieved]]-Employee[[#This Row],[Sales_Target]]</f>
        <v>3524</v>
      </c>
    </row>
    <row r="379" spans="1:8" x14ac:dyDescent="0.3">
      <c r="A379" s="4" t="s">
        <v>2405</v>
      </c>
      <c r="B379" s="2" t="s">
        <v>3113</v>
      </c>
      <c r="C379" s="2" t="s">
        <v>3396</v>
      </c>
      <c r="D379" s="2" t="s">
        <v>1015</v>
      </c>
      <c r="E379" s="30">
        <v>1367</v>
      </c>
      <c r="F379" s="34">
        <v>1795</v>
      </c>
      <c r="G379" s="2" t="str">
        <f>IF(AND(Employee[[#This Row],[Sales_Target]]=Employee[[#This Row],[Sales_Target]],Employee[[#This Row],[Sales_Achieved]]&gt;=Employee[[#This Row],[Sales_Target]]),"Above Target", "Below Target")</f>
        <v>Above Target</v>
      </c>
      <c r="H379" s="43">
        <f>Employee[[#This Row],[Sales_Achieved]]-Employee[[#This Row],[Sales_Target]]</f>
        <v>428</v>
      </c>
    </row>
    <row r="380" spans="1:8" x14ac:dyDescent="0.3">
      <c r="A380" s="4" t="s">
        <v>2406</v>
      </c>
      <c r="B380" s="2" t="s">
        <v>3114</v>
      </c>
      <c r="C380" s="2" t="s">
        <v>3394</v>
      </c>
      <c r="D380" s="2" t="s">
        <v>1013</v>
      </c>
      <c r="E380" s="30">
        <v>2701</v>
      </c>
      <c r="F380" s="34">
        <v>3209</v>
      </c>
      <c r="G380" s="2" t="str">
        <f>IF(AND(Employee[[#This Row],[Sales_Target]]=Employee[[#This Row],[Sales_Target]],Employee[[#This Row],[Sales_Achieved]]&gt;=Employee[[#This Row],[Sales_Target]]),"Above Target", "Below Target")</f>
        <v>Above Target</v>
      </c>
      <c r="H380" s="43">
        <f>Employee[[#This Row],[Sales_Achieved]]-Employee[[#This Row],[Sales_Target]]</f>
        <v>508</v>
      </c>
    </row>
    <row r="381" spans="1:8" x14ac:dyDescent="0.3">
      <c r="A381" s="4" t="s">
        <v>2407</v>
      </c>
      <c r="B381" s="2" t="s">
        <v>3229</v>
      </c>
      <c r="C381" s="2" t="s">
        <v>3395</v>
      </c>
      <c r="D381" s="2" t="s">
        <v>1016</v>
      </c>
      <c r="E381" s="30">
        <v>3935</v>
      </c>
      <c r="F381" s="34">
        <v>4319</v>
      </c>
      <c r="G381" s="2" t="str">
        <f>IF(AND(Employee[[#This Row],[Sales_Target]]=Employee[[#This Row],[Sales_Target]],Employee[[#This Row],[Sales_Achieved]]&gt;=Employee[[#This Row],[Sales_Target]]),"Above Target", "Below Target")</f>
        <v>Above Target</v>
      </c>
      <c r="H381" s="43">
        <f>Employee[[#This Row],[Sales_Achieved]]-Employee[[#This Row],[Sales_Target]]</f>
        <v>384</v>
      </c>
    </row>
    <row r="382" spans="1:8" x14ac:dyDescent="0.3">
      <c r="A382" s="4" t="s">
        <v>2408</v>
      </c>
      <c r="B382" s="2" t="s">
        <v>3063</v>
      </c>
      <c r="C382" s="2" t="s">
        <v>3394</v>
      </c>
      <c r="D382" s="2" t="s">
        <v>1016</v>
      </c>
      <c r="E382" s="30">
        <v>2842</v>
      </c>
      <c r="F382" s="34">
        <v>5878</v>
      </c>
      <c r="G382" s="2" t="str">
        <f>IF(AND(Employee[[#This Row],[Sales_Target]]=Employee[[#This Row],[Sales_Target]],Employee[[#This Row],[Sales_Achieved]]&gt;=Employee[[#This Row],[Sales_Target]]),"Above Target", "Below Target")</f>
        <v>Above Target</v>
      </c>
      <c r="H382" s="43">
        <f>Employee[[#This Row],[Sales_Achieved]]-Employee[[#This Row],[Sales_Target]]</f>
        <v>3036</v>
      </c>
    </row>
    <row r="383" spans="1:8" x14ac:dyDescent="0.3">
      <c r="A383" s="4" t="s">
        <v>2409</v>
      </c>
      <c r="B383" s="2" t="s">
        <v>3253</v>
      </c>
      <c r="C383" s="2" t="s">
        <v>3395</v>
      </c>
      <c r="D383" s="2" t="s">
        <v>1013</v>
      </c>
      <c r="E383" s="30">
        <v>2051</v>
      </c>
      <c r="F383" s="34">
        <v>5547</v>
      </c>
      <c r="G383" s="2" t="str">
        <f>IF(AND(Employee[[#This Row],[Sales_Target]]=Employee[[#This Row],[Sales_Target]],Employee[[#This Row],[Sales_Achieved]]&gt;=Employee[[#This Row],[Sales_Target]]),"Above Target", "Below Target")</f>
        <v>Above Target</v>
      </c>
      <c r="H383" s="43">
        <f>Employee[[#This Row],[Sales_Achieved]]-Employee[[#This Row],[Sales_Target]]</f>
        <v>3496</v>
      </c>
    </row>
    <row r="384" spans="1:8" x14ac:dyDescent="0.3">
      <c r="A384" s="4" t="s">
        <v>2410</v>
      </c>
      <c r="B384" s="2" t="s">
        <v>3143</v>
      </c>
      <c r="C384" s="2" t="s">
        <v>3394</v>
      </c>
      <c r="D384" s="2" t="s">
        <v>1015</v>
      </c>
      <c r="E384" s="30">
        <v>2801</v>
      </c>
      <c r="F384" s="34">
        <v>1239</v>
      </c>
      <c r="G384" s="2" t="str">
        <f>IF(AND(Employee[[#This Row],[Sales_Target]]=Employee[[#This Row],[Sales_Target]],Employee[[#This Row],[Sales_Achieved]]&gt;=Employee[[#This Row],[Sales_Target]]),"Above Target", "Below Target")</f>
        <v>Below Target</v>
      </c>
      <c r="H384" s="43">
        <f>Employee[[#This Row],[Sales_Achieved]]-Employee[[#This Row],[Sales_Target]]</f>
        <v>-1562</v>
      </c>
    </row>
    <row r="385" spans="1:8" x14ac:dyDescent="0.3">
      <c r="A385" s="4" t="s">
        <v>2411</v>
      </c>
      <c r="B385" s="2" t="s">
        <v>3273</v>
      </c>
      <c r="C385" s="2" t="s">
        <v>3394</v>
      </c>
      <c r="D385" s="2" t="s">
        <v>1013</v>
      </c>
      <c r="E385" s="30">
        <v>4991</v>
      </c>
      <c r="F385" s="34">
        <v>3229</v>
      </c>
      <c r="G385" s="2" t="str">
        <f>IF(AND(Employee[[#This Row],[Sales_Target]]=Employee[[#This Row],[Sales_Target]],Employee[[#This Row],[Sales_Achieved]]&gt;=Employee[[#This Row],[Sales_Target]]),"Above Target", "Below Target")</f>
        <v>Below Target</v>
      </c>
      <c r="H385" s="43">
        <f>Employee[[#This Row],[Sales_Achieved]]-Employee[[#This Row],[Sales_Target]]</f>
        <v>-1762</v>
      </c>
    </row>
    <row r="386" spans="1:8" x14ac:dyDescent="0.3">
      <c r="A386" s="4" t="s">
        <v>2412</v>
      </c>
      <c r="B386" s="2" t="s">
        <v>3043</v>
      </c>
      <c r="C386" s="2" t="s">
        <v>3395</v>
      </c>
      <c r="D386" s="2" t="s">
        <v>1016</v>
      </c>
      <c r="E386" s="30">
        <v>2377</v>
      </c>
      <c r="F386" s="34">
        <v>5588</v>
      </c>
      <c r="G386" s="2" t="str">
        <f>IF(AND(Employee[[#This Row],[Sales_Target]]=Employee[[#This Row],[Sales_Target]],Employee[[#This Row],[Sales_Achieved]]&gt;=Employee[[#This Row],[Sales_Target]]),"Above Target", "Below Target")</f>
        <v>Above Target</v>
      </c>
      <c r="H386" s="43">
        <f>Employee[[#This Row],[Sales_Achieved]]-Employee[[#This Row],[Sales_Target]]</f>
        <v>3211</v>
      </c>
    </row>
    <row r="387" spans="1:8" x14ac:dyDescent="0.3">
      <c r="A387" s="4" t="s">
        <v>2413</v>
      </c>
      <c r="B387" s="2" t="s">
        <v>3274</v>
      </c>
      <c r="C387" s="2" t="s">
        <v>3396</v>
      </c>
      <c r="D387" s="2" t="s">
        <v>1016</v>
      </c>
      <c r="E387" s="30">
        <v>1459</v>
      </c>
      <c r="F387" s="34">
        <v>5679</v>
      </c>
      <c r="G387" s="2" t="str">
        <f>IF(AND(Employee[[#This Row],[Sales_Target]]=Employee[[#This Row],[Sales_Target]],Employee[[#This Row],[Sales_Achieved]]&gt;=Employee[[#This Row],[Sales_Target]]),"Above Target", "Below Target")</f>
        <v>Above Target</v>
      </c>
      <c r="H387" s="43">
        <f>Employee[[#This Row],[Sales_Achieved]]-Employee[[#This Row],[Sales_Target]]</f>
        <v>4220</v>
      </c>
    </row>
    <row r="388" spans="1:8" x14ac:dyDescent="0.3">
      <c r="A388" s="4" t="s">
        <v>2414</v>
      </c>
      <c r="B388" s="2" t="s">
        <v>3046</v>
      </c>
      <c r="C388" s="2" t="s">
        <v>3395</v>
      </c>
      <c r="D388" s="2" t="s">
        <v>1014</v>
      </c>
      <c r="E388" s="30">
        <v>2703</v>
      </c>
      <c r="F388" s="34">
        <v>5410</v>
      </c>
      <c r="G388" s="2" t="str">
        <f>IF(AND(Employee[[#This Row],[Sales_Target]]=Employee[[#This Row],[Sales_Target]],Employee[[#This Row],[Sales_Achieved]]&gt;=Employee[[#This Row],[Sales_Target]]),"Above Target", "Below Target")</f>
        <v>Above Target</v>
      </c>
      <c r="H388" s="43">
        <f>Employee[[#This Row],[Sales_Achieved]]-Employee[[#This Row],[Sales_Target]]</f>
        <v>2707</v>
      </c>
    </row>
    <row r="389" spans="1:8" x14ac:dyDescent="0.3">
      <c r="A389" s="4" t="s">
        <v>2415</v>
      </c>
      <c r="B389" s="2" t="s">
        <v>3275</v>
      </c>
      <c r="C389" s="2" t="s">
        <v>3394</v>
      </c>
      <c r="D389" s="2" t="s">
        <v>1014</v>
      </c>
      <c r="E389" s="30">
        <v>1554</v>
      </c>
      <c r="F389" s="34">
        <v>5696</v>
      </c>
      <c r="G389" s="2" t="str">
        <f>IF(AND(Employee[[#This Row],[Sales_Target]]=Employee[[#This Row],[Sales_Target]],Employee[[#This Row],[Sales_Achieved]]&gt;=Employee[[#This Row],[Sales_Target]]),"Above Target", "Below Target")</f>
        <v>Above Target</v>
      </c>
      <c r="H389" s="43">
        <f>Employee[[#This Row],[Sales_Achieved]]-Employee[[#This Row],[Sales_Target]]</f>
        <v>4142</v>
      </c>
    </row>
    <row r="390" spans="1:8" x14ac:dyDescent="0.3">
      <c r="A390" s="4" t="s">
        <v>2416</v>
      </c>
      <c r="B390" s="2" t="s">
        <v>3049</v>
      </c>
      <c r="C390" s="2" t="s">
        <v>3394</v>
      </c>
      <c r="D390" s="2" t="s">
        <v>1016</v>
      </c>
      <c r="E390" s="30">
        <v>2218</v>
      </c>
      <c r="F390" s="34">
        <v>1449</v>
      </c>
      <c r="G390" s="2" t="str">
        <f>IF(AND(Employee[[#This Row],[Sales_Target]]=Employee[[#This Row],[Sales_Target]],Employee[[#This Row],[Sales_Achieved]]&gt;=Employee[[#This Row],[Sales_Target]]),"Above Target", "Below Target")</f>
        <v>Below Target</v>
      </c>
      <c r="H390" s="43">
        <f>Employee[[#This Row],[Sales_Achieved]]-Employee[[#This Row],[Sales_Target]]</f>
        <v>-769</v>
      </c>
    </row>
    <row r="391" spans="1:8" x14ac:dyDescent="0.3">
      <c r="A391" s="4" t="s">
        <v>2417</v>
      </c>
      <c r="B391" s="2" t="s">
        <v>3072</v>
      </c>
      <c r="C391" s="2" t="s">
        <v>3395</v>
      </c>
      <c r="D391" s="2" t="s">
        <v>1014</v>
      </c>
      <c r="E391" s="30">
        <v>3284</v>
      </c>
      <c r="F391" s="34">
        <v>1575</v>
      </c>
      <c r="G391" s="2" t="str">
        <f>IF(AND(Employee[[#This Row],[Sales_Target]]=Employee[[#This Row],[Sales_Target]],Employee[[#This Row],[Sales_Achieved]]&gt;=Employee[[#This Row],[Sales_Target]]),"Above Target", "Below Target")</f>
        <v>Below Target</v>
      </c>
      <c r="H391" s="43">
        <f>Employee[[#This Row],[Sales_Achieved]]-Employee[[#This Row],[Sales_Target]]</f>
        <v>-1709</v>
      </c>
    </row>
    <row r="392" spans="1:8" x14ac:dyDescent="0.3">
      <c r="A392" s="4" t="s">
        <v>2418</v>
      </c>
      <c r="B392" s="2" t="s">
        <v>3076</v>
      </c>
      <c r="C392" s="2" t="s">
        <v>3395</v>
      </c>
      <c r="D392" s="2" t="s">
        <v>1013</v>
      </c>
      <c r="E392" s="30">
        <v>4052</v>
      </c>
      <c r="F392" s="34">
        <v>3336</v>
      </c>
      <c r="G392" s="2" t="str">
        <f>IF(AND(Employee[[#This Row],[Sales_Target]]=Employee[[#This Row],[Sales_Target]],Employee[[#This Row],[Sales_Achieved]]&gt;=Employee[[#This Row],[Sales_Target]]),"Above Target", "Below Target")</f>
        <v>Below Target</v>
      </c>
      <c r="H392" s="43">
        <f>Employee[[#This Row],[Sales_Achieved]]-Employee[[#This Row],[Sales_Target]]</f>
        <v>-716</v>
      </c>
    </row>
    <row r="393" spans="1:8" x14ac:dyDescent="0.3">
      <c r="A393" s="4" t="s">
        <v>2419</v>
      </c>
      <c r="B393" s="2" t="s">
        <v>3120</v>
      </c>
      <c r="C393" s="2" t="s">
        <v>3395</v>
      </c>
      <c r="D393" s="2" t="s">
        <v>1016</v>
      </c>
      <c r="E393" s="30">
        <v>1695</v>
      </c>
      <c r="F393" s="34">
        <v>3500</v>
      </c>
      <c r="G393" s="2" t="str">
        <f>IF(AND(Employee[[#This Row],[Sales_Target]]=Employee[[#This Row],[Sales_Target]],Employee[[#This Row],[Sales_Achieved]]&gt;=Employee[[#This Row],[Sales_Target]]),"Above Target", "Below Target")</f>
        <v>Above Target</v>
      </c>
      <c r="H393" s="43">
        <f>Employee[[#This Row],[Sales_Achieved]]-Employee[[#This Row],[Sales_Target]]</f>
        <v>1805</v>
      </c>
    </row>
    <row r="394" spans="1:8" x14ac:dyDescent="0.3">
      <c r="A394" s="4" t="s">
        <v>2420</v>
      </c>
      <c r="B394" s="2" t="s">
        <v>3071</v>
      </c>
      <c r="C394" s="2" t="s">
        <v>3396</v>
      </c>
      <c r="D394" s="2" t="s">
        <v>1014</v>
      </c>
      <c r="E394" s="30">
        <v>4448</v>
      </c>
      <c r="F394" s="34">
        <v>5297</v>
      </c>
      <c r="G394" s="2" t="str">
        <f>IF(AND(Employee[[#This Row],[Sales_Target]]=Employee[[#This Row],[Sales_Target]],Employee[[#This Row],[Sales_Achieved]]&gt;=Employee[[#This Row],[Sales_Target]]),"Above Target", "Below Target")</f>
        <v>Above Target</v>
      </c>
      <c r="H394" s="43">
        <f>Employee[[#This Row],[Sales_Achieved]]-Employee[[#This Row],[Sales_Target]]</f>
        <v>849</v>
      </c>
    </row>
    <row r="395" spans="1:8" x14ac:dyDescent="0.3">
      <c r="A395" s="4" t="s">
        <v>2421</v>
      </c>
      <c r="B395" s="2" t="s">
        <v>3136</v>
      </c>
      <c r="C395" s="2" t="s">
        <v>3394</v>
      </c>
      <c r="D395" s="2" t="s">
        <v>1014</v>
      </c>
      <c r="E395" s="30">
        <v>3996</v>
      </c>
      <c r="F395" s="34">
        <v>883</v>
      </c>
      <c r="G395" s="2" t="str">
        <f>IF(AND(Employee[[#This Row],[Sales_Target]]=Employee[[#This Row],[Sales_Target]],Employee[[#This Row],[Sales_Achieved]]&gt;=Employee[[#This Row],[Sales_Target]]),"Above Target", "Below Target")</f>
        <v>Below Target</v>
      </c>
      <c r="H395" s="43">
        <f>Employee[[#This Row],[Sales_Achieved]]-Employee[[#This Row],[Sales_Target]]</f>
        <v>-3113</v>
      </c>
    </row>
    <row r="396" spans="1:8" x14ac:dyDescent="0.3">
      <c r="A396" s="4" t="s">
        <v>2422</v>
      </c>
      <c r="B396" s="2" t="s">
        <v>3276</v>
      </c>
      <c r="C396" s="2" t="s">
        <v>3394</v>
      </c>
      <c r="D396" s="2" t="s">
        <v>1016</v>
      </c>
      <c r="E396" s="30">
        <v>4258</v>
      </c>
      <c r="F396" s="34">
        <v>2572</v>
      </c>
      <c r="G396" s="2" t="str">
        <f>IF(AND(Employee[[#This Row],[Sales_Target]]=Employee[[#This Row],[Sales_Target]],Employee[[#This Row],[Sales_Achieved]]&gt;=Employee[[#This Row],[Sales_Target]]),"Above Target", "Below Target")</f>
        <v>Below Target</v>
      </c>
      <c r="H396" s="43">
        <f>Employee[[#This Row],[Sales_Achieved]]-Employee[[#This Row],[Sales_Target]]</f>
        <v>-1686</v>
      </c>
    </row>
    <row r="397" spans="1:8" x14ac:dyDescent="0.3">
      <c r="A397" s="4" t="s">
        <v>2423</v>
      </c>
      <c r="B397" s="2" t="s">
        <v>3211</v>
      </c>
      <c r="C397" s="2" t="s">
        <v>3394</v>
      </c>
      <c r="D397" s="2" t="s">
        <v>1016</v>
      </c>
      <c r="E397" s="30">
        <v>1117</v>
      </c>
      <c r="F397" s="34">
        <v>4012</v>
      </c>
      <c r="G397" s="2" t="str">
        <f>IF(AND(Employee[[#This Row],[Sales_Target]]=Employee[[#This Row],[Sales_Target]],Employee[[#This Row],[Sales_Achieved]]&gt;=Employee[[#This Row],[Sales_Target]]),"Above Target", "Below Target")</f>
        <v>Above Target</v>
      </c>
      <c r="H397" s="43">
        <f>Employee[[#This Row],[Sales_Achieved]]-Employee[[#This Row],[Sales_Target]]</f>
        <v>2895</v>
      </c>
    </row>
    <row r="398" spans="1:8" x14ac:dyDescent="0.3">
      <c r="A398" s="4" t="s">
        <v>2424</v>
      </c>
      <c r="B398" s="2" t="s">
        <v>3257</v>
      </c>
      <c r="C398" s="2" t="s">
        <v>3394</v>
      </c>
      <c r="D398" s="2" t="s">
        <v>1015</v>
      </c>
      <c r="E398" s="30">
        <v>4969</v>
      </c>
      <c r="F398" s="34">
        <v>4150</v>
      </c>
      <c r="G398" s="2" t="str">
        <f>IF(AND(Employee[[#This Row],[Sales_Target]]=Employee[[#This Row],[Sales_Target]],Employee[[#This Row],[Sales_Achieved]]&gt;=Employee[[#This Row],[Sales_Target]]),"Above Target", "Below Target")</f>
        <v>Below Target</v>
      </c>
      <c r="H398" s="43">
        <f>Employee[[#This Row],[Sales_Achieved]]-Employee[[#This Row],[Sales_Target]]</f>
        <v>-819</v>
      </c>
    </row>
    <row r="399" spans="1:8" x14ac:dyDescent="0.3">
      <c r="A399" s="4" t="s">
        <v>2425</v>
      </c>
      <c r="B399" s="2" t="s">
        <v>3038</v>
      </c>
      <c r="C399" s="2" t="s">
        <v>3394</v>
      </c>
      <c r="D399" s="2" t="s">
        <v>1013</v>
      </c>
      <c r="E399" s="30">
        <v>1218</v>
      </c>
      <c r="F399" s="34">
        <v>4885</v>
      </c>
      <c r="G399" s="2" t="str">
        <f>IF(AND(Employee[[#This Row],[Sales_Target]]=Employee[[#This Row],[Sales_Target]],Employee[[#This Row],[Sales_Achieved]]&gt;=Employee[[#This Row],[Sales_Target]]),"Above Target", "Below Target")</f>
        <v>Above Target</v>
      </c>
      <c r="H399" s="43">
        <f>Employee[[#This Row],[Sales_Achieved]]-Employee[[#This Row],[Sales_Target]]</f>
        <v>3667</v>
      </c>
    </row>
    <row r="400" spans="1:8" x14ac:dyDescent="0.3">
      <c r="A400" s="4" t="s">
        <v>2426</v>
      </c>
      <c r="B400" s="2" t="s">
        <v>3277</v>
      </c>
      <c r="C400" s="2" t="s">
        <v>3394</v>
      </c>
      <c r="D400" s="2" t="s">
        <v>1014</v>
      </c>
      <c r="E400" s="30">
        <v>1435</v>
      </c>
      <c r="F400" s="34">
        <v>3905</v>
      </c>
      <c r="G400" s="2" t="str">
        <f>IF(AND(Employee[[#This Row],[Sales_Target]]=Employee[[#This Row],[Sales_Target]],Employee[[#This Row],[Sales_Achieved]]&gt;=Employee[[#This Row],[Sales_Target]]),"Above Target", "Below Target")</f>
        <v>Above Target</v>
      </c>
      <c r="H400" s="43">
        <f>Employee[[#This Row],[Sales_Achieved]]-Employee[[#This Row],[Sales_Target]]</f>
        <v>2470</v>
      </c>
    </row>
    <row r="401" spans="1:8" x14ac:dyDescent="0.3">
      <c r="A401" s="4" t="s">
        <v>2427</v>
      </c>
      <c r="B401" s="2" t="s">
        <v>3278</v>
      </c>
      <c r="C401" s="2" t="s">
        <v>3395</v>
      </c>
      <c r="D401" s="2" t="s">
        <v>1016</v>
      </c>
      <c r="E401" s="30">
        <v>1118</v>
      </c>
      <c r="F401" s="34">
        <v>3514</v>
      </c>
      <c r="G401" s="2" t="str">
        <f>IF(AND(Employee[[#This Row],[Sales_Target]]=Employee[[#This Row],[Sales_Target]],Employee[[#This Row],[Sales_Achieved]]&gt;=Employee[[#This Row],[Sales_Target]]),"Above Target", "Below Target")</f>
        <v>Above Target</v>
      </c>
      <c r="H401" s="43">
        <f>Employee[[#This Row],[Sales_Achieved]]-Employee[[#This Row],[Sales_Target]]</f>
        <v>2396</v>
      </c>
    </row>
    <row r="402" spans="1:8" x14ac:dyDescent="0.3">
      <c r="A402" s="4" t="s">
        <v>2428</v>
      </c>
      <c r="B402" s="2" t="s">
        <v>3033</v>
      </c>
      <c r="C402" s="2" t="s">
        <v>3394</v>
      </c>
      <c r="D402" s="2" t="s">
        <v>1015</v>
      </c>
      <c r="E402" s="30">
        <v>4484</v>
      </c>
      <c r="F402" s="34">
        <v>1740</v>
      </c>
      <c r="G402" s="2" t="str">
        <f>IF(AND(Employee[[#This Row],[Sales_Target]]=Employee[[#This Row],[Sales_Target]],Employee[[#This Row],[Sales_Achieved]]&gt;=Employee[[#This Row],[Sales_Target]]),"Above Target", "Below Target")</f>
        <v>Below Target</v>
      </c>
      <c r="H402" s="43">
        <f>Employee[[#This Row],[Sales_Achieved]]-Employee[[#This Row],[Sales_Target]]</f>
        <v>-2744</v>
      </c>
    </row>
    <row r="403" spans="1:8" x14ac:dyDescent="0.3">
      <c r="A403" s="4" t="s">
        <v>2429</v>
      </c>
      <c r="B403" s="2" t="s">
        <v>3279</v>
      </c>
      <c r="C403" s="2" t="s">
        <v>3394</v>
      </c>
      <c r="D403" s="2" t="s">
        <v>1015</v>
      </c>
      <c r="E403" s="30">
        <v>3474</v>
      </c>
      <c r="F403" s="34">
        <v>5238</v>
      </c>
      <c r="G403" s="2" t="str">
        <f>IF(AND(Employee[[#This Row],[Sales_Target]]=Employee[[#This Row],[Sales_Target]],Employee[[#This Row],[Sales_Achieved]]&gt;=Employee[[#This Row],[Sales_Target]]),"Above Target", "Below Target")</f>
        <v>Above Target</v>
      </c>
      <c r="H403" s="43">
        <f>Employee[[#This Row],[Sales_Achieved]]-Employee[[#This Row],[Sales_Target]]</f>
        <v>1764</v>
      </c>
    </row>
    <row r="404" spans="1:8" x14ac:dyDescent="0.3">
      <c r="A404" s="4" t="s">
        <v>2430</v>
      </c>
      <c r="B404" s="2" t="s">
        <v>3280</v>
      </c>
      <c r="C404" s="2" t="s">
        <v>3395</v>
      </c>
      <c r="D404" s="2" t="s">
        <v>1015</v>
      </c>
      <c r="E404" s="30">
        <v>3176</v>
      </c>
      <c r="F404" s="34">
        <v>3106</v>
      </c>
      <c r="G404" s="2" t="str">
        <f>IF(AND(Employee[[#This Row],[Sales_Target]]=Employee[[#This Row],[Sales_Target]],Employee[[#This Row],[Sales_Achieved]]&gt;=Employee[[#This Row],[Sales_Target]]),"Above Target", "Below Target")</f>
        <v>Below Target</v>
      </c>
      <c r="H404" s="43">
        <f>Employee[[#This Row],[Sales_Achieved]]-Employee[[#This Row],[Sales_Target]]</f>
        <v>-70</v>
      </c>
    </row>
    <row r="405" spans="1:8" x14ac:dyDescent="0.3">
      <c r="A405" s="4" t="s">
        <v>2431</v>
      </c>
      <c r="B405" s="2" t="s">
        <v>3281</v>
      </c>
      <c r="C405" s="2" t="s">
        <v>3395</v>
      </c>
      <c r="D405" s="2" t="s">
        <v>1014</v>
      </c>
      <c r="E405" s="30">
        <v>4933</v>
      </c>
      <c r="F405" s="34">
        <v>3440</v>
      </c>
      <c r="G405" s="2" t="str">
        <f>IF(AND(Employee[[#This Row],[Sales_Target]]=Employee[[#This Row],[Sales_Target]],Employee[[#This Row],[Sales_Achieved]]&gt;=Employee[[#This Row],[Sales_Target]]),"Above Target", "Below Target")</f>
        <v>Below Target</v>
      </c>
      <c r="H405" s="43">
        <f>Employee[[#This Row],[Sales_Achieved]]-Employee[[#This Row],[Sales_Target]]</f>
        <v>-1493</v>
      </c>
    </row>
    <row r="406" spans="1:8" x14ac:dyDescent="0.3">
      <c r="A406" s="4" t="s">
        <v>2432</v>
      </c>
      <c r="B406" s="2" t="s">
        <v>3282</v>
      </c>
      <c r="C406" s="2" t="s">
        <v>3395</v>
      </c>
      <c r="D406" s="2" t="s">
        <v>1014</v>
      </c>
      <c r="E406" s="30">
        <v>2463</v>
      </c>
      <c r="F406" s="34">
        <v>3394</v>
      </c>
      <c r="G406" s="2" t="str">
        <f>IF(AND(Employee[[#This Row],[Sales_Target]]=Employee[[#This Row],[Sales_Target]],Employee[[#This Row],[Sales_Achieved]]&gt;=Employee[[#This Row],[Sales_Target]]),"Above Target", "Below Target")</f>
        <v>Above Target</v>
      </c>
      <c r="H406" s="43">
        <f>Employee[[#This Row],[Sales_Achieved]]-Employee[[#This Row],[Sales_Target]]</f>
        <v>931</v>
      </c>
    </row>
    <row r="407" spans="1:8" x14ac:dyDescent="0.3">
      <c r="A407" s="4" t="s">
        <v>2433</v>
      </c>
      <c r="B407" s="2" t="s">
        <v>3283</v>
      </c>
      <c r="C407" s="2" t="s">
        <v>3394</v>
      </c>
      <c r="D407" s="2" t="s">
        <v>1014</v>
      </c>
      <c r="E407" s="30">
        <v>1054</v>
      </c>
      <c r="F407" s="34">
        <v>1550</v>
      </c>
      <c r="G407" s="2" t="str">
        <f>IF(AND(Employee[[#This Row],[Sales_Target]]=Employee[[#This Row],[Sales_Target]],Employee[[#This Row],[Sales_Achieved]]&gt;=Employee[[#This Row],[Sales_Target]]),"Above Target", "Below Target")</f>
        <v>Above Target</v>
      </c>
      <c r="H407" s="43">
        <f>Employee[[#This Row],[Sales_Achieved]]-Employee[[#This Row],[Sales_Target]]</f>
        <v>496</v>
      </c>
    </row>
    <row r="408" spans="1:8" x14ac:dyDescent="0.3">
      <c r="A408" s="4" t="s">
        <v>2434</v>
      </c>
      <c r="B408" s="2" t="s">
        <v>3067</v>
      </c>
      <c r="C408" s="2" t="s">
        <v>3395</v>
      </c>
      <c r="D408" s="2" t="s">
        <v>1016</v>
      </c>
      <c r="E408" s="30">
        <v>4448</v>
      </c>
      <c r="F408" s="34">
        <v>5178</v>
      </c>
      <c r="G408" s="2" t="str">
        <f>IF(AND(Employee[[#This Row],[Sales_Target]]=Employee[[#This Row],[Sales_Target]],Employee[[#This Row],[Sales_Achieved]]&gt;=Employee[[#This Row],[Sales_Target]]),"Above Target", "Below Target")</f>
        <v>Above Target</v>
      </c>
      <c r="H408" s="43">
        <f>Employee[[#This Row],[Sales_Achieved]]-Employee[[#This Row],[Sales_Target]]</f>
        <v>730</v>
      </c>
    </row>
    <row r="409" spans="1:8" x14ac:dyDescent="0.3">
      <c r="A409" s="4" t="s">
        <v>2435</v>
      </c>
      <c r="B409" s="2" t="s">
        <v>3144</v>
      </c>
      <c r="C409" s="2" t="s">
        <v>3395</v>
      </c>
      <c r="D409" s="2" t="s">
        <v>1013</v>
      </c>
      <c r="E409" s="30">
        <v>4580</v>
      </c>
      <c r="F409" s="34">
        <v>3406</v>
      </c>
      <c r="G409" s="2" t="str">
        <f>IF(AND(Employee[[#This Row],[Sales_Target]]=Employee[[#This Row],[Sales_Target]],Employee[[#This Row],[Sales_Achieved]]&gt;=Employee[[#This Row],[Sales_Target]]),"Above Target", "Below Target")</f>
        <v>Below Target</v>
      </c>
      <c r="H409" s="43">
        <f>Employee[[#This Row],[Sales_Achieved]]-Employee[[#This Row],[Sales_Target]]</f>
        <v>-1174</v>
      </c>
    </row>
    <row r="410" spans="1:8" x14ac:dyDescent="0.3">
      <c r="A410" s="4" t="s">
        <v>2436</v>
      </c>
      <c r="B410" s="2" t="s">
        <v>3218</v>
      </c>
      <c r="C410" s="2" t="s">
        <v>3396</v>
      </c>
      <c r="D410" s="2" t="s">
        <v>1015</v>
      </c>
      <c r="E410" s="30">
        <v>2691</v>
      </c>
      <c r="F410" s="34">
        <v>2129</v>
      </c>
      <c r="G410" s="2" t="str">
        <f>IF(AND(Employee[[#This Row],[Sales_Target]]=Employee[[#This Row],[Sales_Target]],Employee[[#This Row],[Sales_Achieved]]&gt;=Employee[[#This Row],[Sales_Target]]),"Above Target", "Below Target")</f>
        <v>Below Target</v>
      </c>
      <c r="H410" s="43">
        <f>Employee[[#This Row],[Sales_Achieved]]-Employee[[#This Row],[Sales_Target]]</f>
        <v>-562</v>
      </c>
    </row>
    <row r="411" spans="1:8" x14ac:dyDescent="0.3">
      <c r="A411" s="4" t="s">
        <v>2437</v>
      </c>
      <c r="B411" s="2" t="s">
        <v>3185</v>
      </c>
      <c r="C411" s="2" t="s">
        <v>3395</v>
      </c>
      <c r="D411" s="2" t="s">
        <v>1013</v>
      </c>
      <c r="E411" s="30">
        <v>4331</v>
      </c>
      <c r="F411" s="34">
        <v>4120</v>
      </c>
      <c r="G411" s="2" t="str">
        <f>IF(AND(Employee[[#This Row],[Sales_Target]]=Employee[[#This Row],[Sales_Target]],Employee[[#This Row],[Sales_Achieved]]&gt;=Employee[[#This Row],[Sales_Target]]),"Above Target", "Below Target")</f>
        <v>Below Target</v>
      </c>
      <c r="H411" s="43">
        <f>Employee[[#This Row],[Sales_Achieved]]-Employee[[#This Row],[Sales_Target]]</f>
        <v>-211</v>
      </c>
    </row>
    <row r="412" spans="1:8" x14ac:dyDescent="0.3">
      <c r="A412" s="4" t="s">
        <v>2438</v>
      </c>
      <c r="B412" s="2" t="s">
        <v>3284</v>
      </c>
      <c r="C412" s="2" t="s">
        <v>3396</v>
      </c>
      <c r="D412" s="2" t="s">
        <v>1016</v>
      </c>
      <c r="E412" s="30">
        <v>4033</v>
      </c>
      <c r="F412" s="34">
        <v>1587</v>
      </c>
      <c r="G412" s="2" t="str">
        <f>IF(AND(Employee[[#This Row],[Sales_Target]]=Employee[[#This Row],[Sales_Target]],Employee[[#This Row],[Sales_Achieved]]&gt;=Employee[[#This Row],[Sales_Target]]),"Above Target", "Below Target")</f>
        <v>Below Target</v>
      </c>
      <c r="H412" s="43">
        <f>Employee[[#This Row],[Sales_Achieved]]-Employee[[#This Row],[Sales_Target]]</f>
        <v>-2446</v>
      </c>
    </row>
    <row r="413" spans="1:8" x14ac:dyDescent="0.3">
      <c r="A413" s="4" t="s">
        <v>2439</v>
      </c>
      <c r="B413" s="2" t="s">
        <v>3163</v>
      </c>
      <c r="C413" s="2" t="s">
        <v>3395</v>
      </c>
      <c r="D413" s="2" t="s">
        <v>1014</v>
      </c>
      <c r="E413" s="30">
        <v>2908</v>
      </c>
      <c r="F413" s="34">
        <v>4023</v>
      </c>
      <c r="G413" s="2" t="str">
        <f>IF(AND(Employee[[#This Row],[Sales_Target]]=Employee[[#This Row],[Sales_Target]],Employee[[#This Row],[Sales_Achieved]]&gt;=Employee[[#This Row],[Sales_Target]]),"Above Target", "Below Target")</f>
        <v>Above Target</v>
      </c>
      <c r="H413" s="43">
        <f>Employee[[#This Row],[Sales_Achieved]]-Employee[[#This Row],[Sales_Target]]</f>
        <v>1115</v>
      </c>
    </row>
    <row r="414" spans="1:8" x14ac:dyDescent="0.3">
      <c r="A414" s="4" t="s">
        <v>2440</v>
      </c>
      <c r="B414" s="2" t="s">
        <v>3278</v>
      </c>
      <c r="C414" s="2" t="s">
        <v>3396</v>
      </c>
      <c r="D414" s="2" t="s">
        <v>1013</v>
      </c>
      <c r="E414" s="30">
        <v>2810</v>
      </c>
      <c r="F414" s="34">
        <v>1885</v>
      </c>
      <c r="G414" s="2" t="str">
        <f>IF(AND(Employee[[#This Row],[Sales_Target]]=Employee[[#This Row],[Sales_Target]],Employee[[#This Row],[Sales_Achieved]]&gt;=Employee[[#This Row],[Sales_Target]]),"Above Target", "Below Target")</f>
        <v>Below Target</v>
      </c>
      <c r="H414" s="43">
        <f>Employee[[#This Row],[Sales_Achieved]]-Employee[[#This Row],[Sales_Target]]</f>
        <v>-925</v>
      </c>
    </row>
    <row r="415" spans="1:8" x14ac:dyDescent="0.3">
      <c r="A415" s="4" t="s">
        <v>2441</v>
      </c>
      <c r="B415" s="2" t="s">
        <v>3117</v>
      </c>
      <c r="C415" s="2" t="s">
        <v>3396</v>
      </c>
      <c r="D415" s="2" t="s">
        <v>1014</v>
      </c>
      <c r="E415" s="30">
        <v>3705</v>
      </c>
      <c r="F415" s="34">
        <v>5125</v>
      </c>
      <c r="G415" s="2" t="str">
        <f>IF(AND(Employee[[#This Row],[Sales_Target]]=Employee[[#This Row],[Sales_Target]],Employee[[#This Row],[Sales_Achieved]]&gt;=Employee[[#This Row],[Sales_Target]]),"Above Target", "Below Target")</f>
        <v>Above Target</v>
      </c>
      <c r="H415" s="43">
        <f>Employee[[#This Row],[Sales_Achieved]]-Employee[[#This Row],[Sales_Target]]</f>
        <v>1420</v>
      </c>
    </row>
    <row r="416" spans="1:8" x14ac:dyDescent="0.3">
      <c r="A416" s="4" t="s">
        <v>2442</v>
      </c>
      <c r="B416" s="2" t="s">
        <v>3117</v>
      </c>
      <c r="C416" s="2" t="s">
        <v>3394</v>
      </c>
      <c r="D416" s="2" t="s">
        <v>1014</v>
      </c>
      <c r="E416" s="30">
        <v>3095</v>
      </c>
      <c r="F416" s="34">
        <v>2045</v>
      </c>
      <c r="G416" s="2" t="str">
        <f>IF(AND(Employee[[#This Row],[Sales_Target]]=Employee[[#This Row],[Sales_Target]],Employee[[#This Row],[Sales_Achieved]]&gt;=Employee[[#This Row],[Sales_Target]]),"Above Target", "Below Target")</f>
        <v>Below Target</v>
      </c>
      <c r="H416" s="43">
        <f>Employee[[#This Row],[Sales_Achieved]]-Employee[[#This Row],[Sales_Target]]</f>
        <v>-1050</v>
      </c>
    </row>
    <row r="417" spans="1:8" x14ac:dyDescent="0.3">
      <c r="A417" s="4" t="s">
        <v>2443</v>
      </c>
      <c r="B417" s="2" t="s">
        <v>3041</v>
      </c>
      <c r="C417" s="2" t="s">
        <v>3394</v>
      </c>
      <c r="D417" s="2" t="s">
        <v>1013</v>
      </c>
      <c r="E417" s="30">
        <v>2996</v>
      </c>
      <c r="F417" s="34">
        <v>951</v>
      </c>
      <c r="G417" s="2" t="str">
        <f>IF(AND(Employee[[#This Row],[Sales_Target]]=Employee[[#This Row],[Sales_Target]],Employee[[#This Row],[Sales_Achieved]]&gt;=Employee[[#This Row],[Sales_Target]]),"Above Target", "Below Target")</f>
        <v>Below Target</v>
      </c>
      <c r="H417" s="43">
        <f>Employee[[#This Row],[Sales_Achieved]]-Employee[[#This Row],[Sales_Target]]</f>
        <v>-2045</v>
      </c>
    </row>
    <row r="418" spans="1:8" x14ac:dyDescent="0.3">
      <c r="A418" s="4" t="s">
        <v>2444</v>
      </c>
      <c r="B418" s="2" t="s">
        <v>3285</v>
      </c>
      <c r="C418" s="2" t="s">
        <v>3395</v>
      </c>
      <c r="D418" s="2" t="s">
        <v>1013</v>
      </c>
      <c r="E418" s="30">
        <v>3646</v>
      </c>
      <c r="F418" s="34">
        <v>4629</v>
      </c>
      <c r="G418" s="2" t="str">
        <f>IF(AND(Employee[[#This Row],[Sales_Target]]=Employee[[#This Row],[Sales_Target]],Employee[[#This Row],[Sales_Achieved]]&gt;=Employee[[#This Row],[Sales_Target]]),"Above Target", "Below Target")</f>
        <v>Above Target</v>
      </c>
      <c r="H418" s="43">
        <f>Employee[[#This Row],[Sales_Achieved]]-Employee[[#This Row],[Sales_Target]]</f>
        <v>983</v>
      </c>
    </row>
    <row r="419" spans="1:8" x14ac:dyDescent="0.3">
      <c r="A419" s="4" t="s">
        <v>2445</v>
      </c>
      <c r="B419" s="2" t="s">
        <v>3055</v>
      </c>
      <c r="C419" s="2" t="s">
        <v>3395</v>
      </c>
      <c r="D419" s="2" t="s">
        <v>1014</v>
      </c>
      <c r="E419" s="30">
        <v>1002</v>
      </c>
      <c r="F419" s="34">
        <v>4220</v>
      </c>
      <c r="G419" s="2" t="str">
        <f>IF(AND(Employee[[#This Row],[Sales_Target]]=Employee[[#This Row],[Sales_Target]],Employee[[#This Row],[Sales_Achieved]]&gt;=Employee[[#This Row],[Sales_Target]]),"Above Target", "Below Target")</f>
        <v>Above Target</v>
      </c>
      <c r="H419" s="43">
        <f>Employee[[#This Row],[Sales_Achieved]]-Employee[[#This Row],[Sales_Target]]</f>
        <v>3218</v>
      </c>
    </row>
    <row r="420" spans="1:8" x14ac:dyDescent="0.3">
      <c r="A420" s="4" t="s">
        <v>2446</v>
      </c>
      <c r="B420" s="2" t="s">
        <v>3124</v>
      </c>
      <c r="C420" s="2" t="s">
        <v>3395</v>
      </c>
      <c r="D420" s="2" t="s">
        <v>1013</v>
      </c>
      <c r="E420" s="30">
        <v>3586</v>
      </c>
      <c r="F420" s="34">
        <v>2630</v>
      </c>
      <c r="G420" s="2" t="str">
        <f>IF(AND(Employee[[#This Row],[Sales_Target]]=Employee[[#This Row],[Sales_Target]],Employee[[#This Row],[Sales_Achieved]]&gt;=Employee[[#This Row],[Sales_Target]]),"Above Target", "Below Target")</f>
        <v>Below Target</v>
      </c>
      <c r="H420" s="43">
        <f>Employee[[#This Row],[Sales_Achieved]]-Employee[[#This Row],[Sales_Target]]</f>
        <v>-956</v>
      </c>
    </row>
    <row r="421" spans="1:8" x14ac:dyDescent="0.3">
      <c r="A421" s="4" t="s">
        <v>2447</v>
      </c>
      <c r="B421" s="2" t="s">
        <v>3286</v>
      </c>
      <c r="C421" s="2" t="s">
        <v>3394</v>
      </c>
      <c r="D421" s="2" t="s">
        <v>1014</v>
      </c>
      <c r="E421" s="30">
        <v>2069</v>
      </c>
      <c r="F421" s="34">
        <v>5044</v>
      </c>
      <c r="G421" s="2" t="str">
        <f>IF(AND(Employee[[#This Row],[Sales_Target]]=Employee[[#This Row],[Sales_Target]],Employee[[#This Row],[Sales_Achieved]]&gt;=Employee[[#This Row],[Sales_Target]]),"Above Target", "Below Target")</f>
        <v>Above Target</v>
      </c>
      <c r="H421" s="43">
        <f>Employee[[#This Row],[Sales_Achieved]]-Employee[[#This Row],[Sales_Target]]</f>
        <v>2975</v>
      </c>
    </row>
    <row r="422" spans="1:8" x14ac:dyDescent="0.3">
      <c r="A422" s="4" t="s">
        <v>2448</v>
      </c>
      <c r="B422" s="2" t="s">
        <v>3220</v>
      </c>
      <c r="C422" s="2" t="s">
        <v>3395</v>
      </c>
      <c r="D422" s="2" t="s">
        <v>1015</v>
      </c>
      <c r="E422" s="30">
        <v>4904</v>
      </c>
      <c r="F422" s="34">
        <v>2746</v>
      </c>
      <c r="G422" s="2" t="str">
        <f>IF(AND(Employee[[#This Row],[Sales_Target]]=Employee[[#This Row],[Sales_Target]],Employee[[#This Row],[Sales_Achieved]]&gt;=Employee[[#This Row],[Sales_Target]]),"Above Target", "Below Target")</f>
        <v>Below Target</v>
      </c>
      <c r="H422" s="43">
        <f>Employee[[#This Row],[Sales_Achieved]]-Employee[[#This Row],[Sales_Target]]</f>
        <v>-2158</v>
      </c>
    </row>
    <row r="423" spans="1:8" x14ac:dyDescent="0.3">
      <c r="A423" s="4" t="s">
        <v>2449</v>
      </c>
      <c r="B423" s="2" t="s">
        <v>3111</v>
      </c>
      <c r="C423" s="2" t="s">
        <v>3395</v>
      </c>
      <c r="D423" s="2" t="s">
        <v>1016</v>
      </c>
      <c r="E423" s="30">
        <v>4053</v>
      </c>
      <c r="F423" s="34">
        <v>2330</v>
      </c>
      <c r="G423" s="2" t="str">
        <f>IF(AND(Employee[[#This Row],[Sales_Target]]=Employee[[#This Row],[Sales_Target]],Employee[[#This Row],[Sales_Achieved]]&gt;=Employee[[#This Row],[Sales_Target]]),"Above Target", "Below Target")</f>
        <v>Below Target</v>
      </c>
      <c r="H423" s="43">
        <f>Employee[[#This Row],[Sales_Achieved]]-Employee[[#This Row],[Sales_Target]]</f>
        <v>-1723</v>
      </c>
    </row>
    <row r="424" spans="1:8" x14ac:dyDescent="0.3">
      <c r="A424" s="4" t="s">
        <v>2450</v>
      </c>
      <c r="B424" s="2" t="s">
        <v>3174</v>
      </c>
      <c r="C424" s="2" t="s">
        <v>3394</v>
      </c>
      <c r="D424" s="2" t="s">
        <v>1013</v>
      </c>
      <c r="E424" s="30">
        <v>4624</v>
      </c>
      <c r="F424" s="34">
        <v>5111</v>
      </c>
      <c r="G424" s="2" t="str">
        <f>IF(AND(Employee[[#This Row],[Sales_Target]]=Employee[[#This Row],[Sales_Target]],Employee[[#This Row],[Sales_Achieved]]&gt;=Employee[[#This Row],[Sales_Target]]),"Above Target", "Below Target")</f>
        <v>Above Target</v>
      </c>
      <c r="H424" s="43">
        <f>Employee[[#This Row],[Sales_Achieved]]-Employee[[#This Row],[Sales_Target]]</f>
        <v>487</v>
      </c>
    </row>
    <row r="425" spans="1:8" x14ac:dyDescent="0.3">
      <c r="A425" s="4" t="s">
        <v>2451</v>
      </c>
      <c r="B425" s="2" t="s">
        <v>3073</v>
      </c>
      <c r="C425" s="2" t="s">
        <v>3394</v>
      </c>
      <c r="D425" s="2" t="s">
        <v>1016</v>
      </c>
      <c r="E425" s="30">
        <v>2586</v>
      </c>
      <c r="F425" s="34">
        <v>1992</v>
      </c>
      <c r="G425" s="2" t="str">
        <f>IF(AND(Employee[[#This Row],[Sales_Target]]=Employee[[#This Row],[Sales_Target]],Employee[[#This Row],[Sales_Achieved]]&gt;=Employee[[#This Row],[Sales_Target]]),"Above Target", "Below Target")</f>
        <v>Below Target</v>
      </c>
      <c r="H425" s="43">
        <f>Employee[[#This Row],[Sales_Achieved]]-Employee[[#This Row],[Sales_Target]]</f>
        <v>-594</v>
      </c>
    </row>
    <row r="426" spans="1:8" x14ac:dyDescent="0.3">
      <c r="A426" s="4" t="s">
        <v>2452</v>
      </c>
      <c r="B426" s="2" t="s">
        <v>3083</v>
      </c>
      <c r="C426" s="2" t="s">
        <v>3396</v>
      </c>
      <c r="D426" s="2" t="s">
        <v>1015</v>
      </c>
      <c r="E426" s="30">
        <v>2841</v>
      </c>
      <c r="F426" s="34">
        <v>3688</v>
      </c>
      <c r="G426" s="2" t="str">
        <f>IF(AND(Employee[[#This Row],[Sales_Target]]=Employee[[#This Row],[Sales_Target]],Employee[[#This Row],[Sales_Achieved]]&gt;=Employee[[#This Row],[Sales_Target]]),"Above Target", "Below Target")</f>
        <v>Above Target</v>
      </c>
      <c r="H426" s="43">
        <f>Employee[[#This Row],[Sales_Achieved]]-Employee[[#This Row],[Sales_Target]]</f>
        <v>847</v>
      </c>
    </row>
    <row r="427" spans="1:8" x14ac:dyDescent="0.3">
      <c r="A427" s="4" t="s">
        <v>2453</v>
      </c>
      <c r="B427" s="2" t="s">
        <v>3276</v>
      </c>
      <c r="C427" s="2" t="s">
        <v>3396</v>
      </c>
      <c r="D427" s="2" t="s">
        <v>1016</v>
      </c>
      <c r="E427" s="30">
        <v>4719</v>
      </c>
      <c r="F427" s="34">
        <v>2603</v>
      </c>
      <c r="G427" s="2" t="str">
        <f>IF(AND(Employee[[#This Row],[Sales_Target]]=Employee[[#This Row],[Sales_Target]],Employee[[#This Row],[Sales_Achieved]]&gt;=Employee[[#This Row],[Sales_Target]]),"Above Target", "Below Target")</f>
        <v>Below Target</v>
      </c>
      <c r="H427" s="43">
        <f>Employee[[#This Row],[Sales_Achieved]]-Employee[[#This Row],[Sales_Target]]</f>
        <v>-2116</v>
      </c>
    </row>
    <row r="428" spans="1:8" x14ac:dyDescent="0.3">
      <c r="A428" s="4" t="s">
        <v>2454</v>
      </c>
      <c r="B428" s="2" t="s">
        <v>3268</v>
      </c>
      <c r="C428" s="2" t="s">
        <v>3394</v>
      </c>
      <c r="D428" s="2" t="s">
        <v>1015</v>
      </c>
      <c r="E428" s="30">
        <v>3620</v>
      </c>
      <c r="F428" s="34">
        <v>5730</v>
      </c>
      <c r="G428" s="2" t="str">
        <f>IF(AND(Employee[[#This Row],[Sales_Target]]=Employee[[#This Row],[Sales_Target]],Employee[[#This Row],[Sales_Achieved]]&gt;=Employee[[#This Row],[Sales_Target]]),"Above Target", "Below Target")</f>
        <v>Above Target</v>
      </c>
      <c r="H428" s="43">
        <f>Employee[[#This Row],[Sales_Achieved]]-Employee[[#This Row],[Sales_Target]]</f>
        <v>2110</v>
      </c>
    </row>
    <row r="429" spans="1:8" x14ac:dyDescent="0.3">
      <c r="A429" s="4" t="s">
        <v>2455</v>
      </c>
      <c r="B429" s="2" t="s">
        <v>3224</v>
      </c>
      <c r="C429" s="2" t="s">
        <v>3395</v>
      </c>
      <c r="D429" s="2" t="s">
        <v>1015</v>
      </c>
      <c r="E429" s="30">
        <v>4397</v>
      </c>
      <c r="F429" s="34">
        <v>4292</v>
      </c>
      <c r="G429" s="2" t="str">
        <f>IF(AND(Employee[[#This Row],[Sales_Target]]=Employee[[#This Row],[Sales_Target]],Employee[[#This Row],[Sales_Achieved]]&gt;=Employee[[#This Row],[Sales_Target]]),"Above Target", "Below Target")</f>
        <v>Below Target</v>
      </c>
      <c r="H429" s="43">
        <f>Employee[[#This Row],[Sales_Achieved]]-Employee[[#This Row],[Sales_Target]]</f>
        <v>-105</v>
      </c>
    </row>
    <row r="430" spans="1:8" x14ac:dyDescent="0.3">
      <c r="A430" s="4" t="s">
        <v>2456</v>
      </c>
      <c r="B430" s="2" t="s">
        <v>3287</v>
      </c>
      <c r="C430" s="2" t="s">
        <v>3395</v>
      </c>
      <c r="D430" s="2" t="s">
        <v>1014</v>
      </c>
      <c r="E430" s="30">
        <v>4198</v>
      </c>
      <c r="F430" s="34">
        <v>1265</v>
      </c>
      <c r="G430" s="2" t="str">
        <f>IF(AND(Employee[[#This Row],[Sales_Target]]=Employee[[#This Row],[Sales_Target]],Employee[[#This Row],[Sales_Achieved]]&gt;=Employee[[#This Row],[Sales_Target]]),"Above Target", "Below Target")</f>
        <v>Below Target</v>
      </c>
      <c r="H430" s="43">
        <f>Employee[[#This Row],[Sales_Achieved]]-Employee[[#This Row],[Sales_Target]]</f>
        <v>-2933</v>
      </c>
    </row>
    <row r="431" spans="1:8" x14ac:dyDescent="0.3">
      <c r="A431" s="4" t="s">
        <v>2457</v>
      </c>
      <c r="B431" s="2" t="s">
        <v>3074</v>
      </c>
      <c r="C431" s="2" t="s">
        <v>3395</v>
      </c>
      <c r="D431" s="2" t="s">
        <v>1015</v>
      </c>
      <c r="E431" s="30">
        <v>2661</v>
      </c>
      <c r="F431" s="34">
        <v>5611</v>
      </c>
      <c r="G431" s="2" t="str">
        <f>IF(AND(Employee[[#This Row],[Sales_Target]]=Employee[[#This Row],[Sales_Target]],Employee[[#This Row],[Sales_Achieved]]&gt;=Employee[[#This Row],[Sales_Target]]),"Above Target", "Below Target")</f>
        <v>Above Target</v>
      </c>
      <c r="H431" s="43">
        <f>Employee[[#This Row],[Sales_Achieved]]-Employee[[#This Row],[Sales_Target]]</f>
        <v>2950</v>
      </c>
    </row>
    <row r="432" spans="1:8" x14ac:dyDescent="0.3">
      <c r="A432" s="4" t="s">
        <v>2458</v>
      </c>
      <c r="B432" s="2" t="s">
        <v>3236</v>
      </c>
      <c r="C432" s="2" t="s">
        <v>3394</v>
      </c>
      <c r="D432" s="2" t="s">
        <v>1014</v>
      </c>
      <c r="E432" s="30">
        <v>1225</v>
      </c>
      <c r="F432" s="34">
        <v>4818</v>
      </c>
      <c r="G432" s="2" t="str">
        <f>IF(AND(Employee[[#This Row],[Sales_Target]]=Employee[[#This Row],[Sales_Target]],Employee[[#This Row],[Sales_Achieved]]&gt;=Employee[[#This Row],[Sales_Target]]),"Above Target", "Below Target")</f>
        <v>Above Target</v>
      </c>
      <c r="H432" s="43">
        <f>Employee[[#This Row],[Sales_Achieved]]-Employee[[#This Row],[Sales_Target]]</f>
        <v>3593</v>
      </c>
    </row>
    <row r="433" spans="1:8" x14ac:dyDescent="0.3">
      <c r="A433" s="4" t="s">
        <v>2459</v>
      </c>
      <c r="B433" s="2" t="s">
        <v>3234</v>
      </c>
      <c r="C433" s="2" t="s">
        <v>3394</v>
      </c>
      <c r="D433" s="2" t="s">
        <v>1015</v>
      </c>
      <c r="E433" s="30">
        <v>3427</v>
      </c>
      <c r="F433" s="34">
        <v>5300</v>
      </c>
      <c r="G433" s="2" t="str">
        <f>IF(AND(Employee[[#This Row],[Sales_Target]]=Employee[[#This Row],[Sales_Target]],Employee[[#This Row],[Sales_Achieved]]&gt;=Employee[[#This Row],[Sales_Target]]),"Above Target", "Below Target")</f>
        <v>Above Target</v>
      </c>
      <c r="H433" s="43">
        <f>Employee[[#This Row],[Sales_Achieved]]-Employee[[#This Row],[Sales_Target]]</f>
        <v>1873</v>
      </c>
    </row>
    <row r="434" spans="1:8" x14ac:dyDescent="0.3">
      <c r="A434" s="4" t="s">
        <v>2460</v>
      </c>
      <c r="B434" s="2" t="s">
        <v>3167</v>
      </c>
      <c r="C434" s="2" t="s">
        <v>3394</v>
      </c>
      <c r="D434" s="2" t="s">
        <v>1015</v>
      </c>
      <c r="E434" s="30">
        <v>3625</v>
      </c>
      <c r="F434" s="34">
        <v>2127</v>
      </c>
      <c r="G434" s="2" t="str">
        <f>IF(AND(Employee[[#This Row],[Sales_Target]]=Employee[[#This Row],[Sales_Target]],Employee[[#This Row],[Sales_Achieved]]&gt;=Employee[[#This Row],[Sales_Target]]),"Above Target", "Below Target")</f>
        <v>Below Target</v>
      </c>
      <c r="H434" s="43">
        <f>Employee[[#This Row],[Sales_Achieved]]-Employee[[#This Row],[Sales_Target]]</f>
        <v>-1498</v>
      </c>
    </row>
    <row r="435" spans="1:8" x14ac:dyDescent="0.3">
      <c r="A435" s="4" t="s">
        <v>2461</v>
      </c>
      <c r="B435" s="2" t="s">
        <v>3288</v>
      </c>
      <c r="C435" s="2" t="s">
        <v>3395</v>
      </c>
      <c r="D435" s="2" t="s">
        <v>1013</v>
      </c>
      <c r="E435" s="30">
        <v>1012</v>
      </c>
      <c r="F435" s="34">
        <v>2818</v>
      </c>
      <c r="G435" s="2" t="str">
        <f>IF(AND(Employee[[#This Row],[Sales_Target]]=Employee[[#This Row],[Sales_Target]],Employee[[#This Row],[Sales_Achieved]]&gt;=Employee[[#This Row],[Sales_Target]]),"Above Target", "Below Target")</f>
        <v>Above Target</v>
      </c>
      <c r="H435" s="43">
        <f>Employee[[#This Row],[Sales_Achieved]]-Employee[[#This Row],[Sales_Target]]</f>
        <v>1806</v>
      </c>
    </row>
    <row r="436" spans="1:8" x14ac:dyDescent="0.3">
      <c r="A436" s="4" t="s">
        <v>2462</v>
      </c>
      <c r="B436" s="2" t="s">
        <v>3131</v>
      </c>
      <c r="C436" s="2" t="s">
        <v>3394</v>
      </c>
      <c r="D436" s="2" t="s">
        <v>1014</v>
      </c>
      <c r="E436" s="30">
        <v>4703</v>
      </c>
      <c r="F436" s="34">
        <v>5705</v>
      </c>
      <c r="G436" s="2" t="str">
        <f>IF(AND(Employee[[#This Row],[Sales_Target]]=Employee[[#This Row],[Sales_Target]],Employee[[#This Row],[Sales_Achieved]]&gt;=Employee[[#This Row],[Sales_Target]]),"Above Target", "Below Target")</f>
        <v>Above Target</v>
      </c>
      <c r="H436" s="43">
        <f>Employee[[#This Row],[Sales_Achieved]]-Employee[[#This Row],[Sales_Target]]</f>
        <v>1002</v>
      </c>
    </row>
    <row r="437" spans="1:8" x14ac:dyDescent="0.3">
      <c r="A437" s="4" t="s">
        <v>2463</v>
      </c>
      <c r="B437" s="2" t="s">
        <v>3172</v>
      </c>
      <c r="C437" s="2" t="s">
        <v>3394</v>
      </c>
      <c r="D437" s="2" t="s">
        <v>1013</v>
      </c>
      <c r="E437" s="30">
        <v>2468</v>
      </c>
      <c r="F437" s="34">
        <v>878</v>
      </c>
      <c r="G437" s="2" t="str">
        <f>IF(AND(Employee[[#This Row],[Sales_Target]]=Employee[[#This Row],[Sales_Target]],Employee[[#This Row],[Sales_Achieved]]&gt;=Employee[[#This Row],[Sales_Target]]),"Above Target", "Below Target")</f>
        <v>Below Target</v>
      </c>
      <c r="H437" s="43">
        <f>Employee[[#This Row],[Sales_Achieved]]-Employee[[#This Row],[Sales_Target]]</f>
        <v>-1590</v>
      </c>
    </row>
    <row r="438" spans="1:8" x14ac:dyDescent="0.3">
      <c r="A438" s="4" t="s">
        <v>2464</v>
      </c>
      <c r="B438" s="2" t="s">
        <v>3289</v>
      </c>
      <c r="C438" s="2" t="s">
        <v>3396</v>
      </c>
      <c r="D438" s="2" t="s">
        <v>1013</v>
      </c>
      <c r="E438" s="30">
        <v>1551</v>
      </c>
      <c r="F438" s="34">
        <v>1373</v>
      </c>
      <c r="G438" s="2" t="str">
        <f>IF(AND(Employee[[#This Row],[Sales_Target]]=Employee[[#This Row],[Sales_Target]],Employee[[#This Row],[Sales_Achieved]]&gt;=Employee[[#This Row],[Sales_Target]]),"Above Target", "Below Target")</f>
        <v>Below Target</v>
      </c>
      <c r="H438" s="43">
        <f>Employee[[#This Row],[Sales_Achieved]]-Employee[[#This Row],[Sales_Target]]</f>
        <v>-178</v>
      </c>
    </row>
    <row r="439" spans="1:8" x14ac:dyDescent="0.3">
      <c r="A439" s="4" t="s">
        <v>2465</v>
      </c>
      <c r="B439" s="2" t="s">
        <v>3268</v>
      </c>
      <c r="C439" s="2" t="s">
        <v>3394</v>
      </c>
      <c r="D439" s="2" t="s">
        <v>1016</v>
      </c>
      <c r="E439" s="30">
        <v>4412</v>
      </c>
      <c r="F439" s="34">
        <v>5663</v>
      </c>
      <c r="G439" s="2" t="str">
        <f>IF(AND(Employee[[#This Row],[Sales_Target]]=Employee[[#This Row],[Sales_Target]],Employee[[#This Row],[Sales_Achieved]]&gt;=Employee[[#This Row],[Sales_Target]]),"Above Target", "Below Target")</f>
        <v>Above Target</v>
      </c>
      <c r="H439" s="43">
        <f>Employee[[#This Row],[Sales_Achieved]]-Employee[[#This Row],[Sales_Target]]</f>
        <v>1251</v>
      </c>
    </row>
    <row r="440" spans="1:8" x14ac:dyDescent="0.3">
      <c r="A440" s="4" t="s">
        <v>2466</v>
      </c>
      <c r="B440" s="2" t="s">
        <v>3029</v>
      </c>
      <c r="C440" s="2" t="s">
        <v>3394</v>
      </c>
      <c r="D440" s="2" t="s">
        <v>1013</v>
      </c>
      <c r="E440" s="30">
        <v>1940</v>
      </c>
      <c r="F440" s="34">
        <v>3905</v>
      </c>
      <c r="G440" s="2" t="str">
        <f>IF(AND(Employee[[#This Row],[Sales_Target]]=Employee[[#This Row],[Sales_Target]],Employee[[#This Row],[Sales_Achieved]]&gt;=Employee[[#This Row],[Sales_Target]]),"Above Target", "Below Target")</f>
        <v>Above Target</v>
      </c>
      <c r="H440" s="43">
        <f>Employee[[#This Row],[Sales_Achieved]]-Employee[[#This Row],[Sales_Target]]</f>
        <v>1965</v>
      </c>
    </row>
    <row r="441" spans="1:8" x14ac:dyDescent="0.3">
      <c r="A441" s="4" t="s">
        <v>2467</v>
      </c>
      <c r="B441" s="2" t="s">
        <v>3139</v>
      </c>
      <c r="C441" s="2" t="s">
        <v>3396</v>
      </c>
      <c r="D441" s="2" t="s">
        <v>1016</v>
      </c>
      <c r="E441" s="30">
        <v>2100</v>
      </c>
      <c r="F441" s="34">
        <v>5273</v>
      </c>
      <c r="G441" s="2" t="str">
        <f>IF(AND(Employee[[#This Row],[Sales_Target]]=Employee[[#This Row],[Sales_Target]],Employee[[#This Row],[Sales_Achieved]]&gt;=Employee[[#This Row],[Sales_Target]]),"Above Target", "Below Target")</f>
        <v>Above Target</v>
      </c>
      <c r="H441" s="43">
        <f>Employee[[#This Row],[Sales_Achieved]]-Employee[[#This Row],[Sales_Target]]</f>
        <v>3173</v>
      </c>
    </row>
    <row r="442" spans="1:8" x14ac:dyDescent="0.3">
      <c r="A442" s="4" t="s">
        <v>2468</v>
      </c>
      <c r="B442" s="2" t="s">
        <v>3113</v>
      </c>
      <c r="C442" s="2" t="s">
        <v>3394</v>
      </c>
      <c r="D442" s="2" t="s">
        <v>1014</v>
      </c>
      <c r="E442" s="30">
        <v>2292</v>
      </c>
      <c r="F442" s="34">
        <v>5233</v>
      </c>
      <c r="G442" s="2" t="str">
        <f>IF(AND(Employee[[#This Row],[Sales_Target]]=Employee[[#This Row],[Sales_Target]],Employee[[#This Row],[Sales_Achieved]]&gt;=Employee[[#This Row],[Sales_Target]]),"Above Target", "Below Target")</f>
        <v>Above Target</v>
      </c>
      <c r="H442" s="43">
        <f>Employee[[#This Row],[Sales_Achieved]]-Employee[[#This Row],[Sales_Target]]</f>
        <v>2941</v>
      </c>
    </row>
    <row r="443" spans="1:8" x14ac:dyDescent="0.3">
      <c r="A443" s="4" t="s">
        <v>2469</v>
      </c>
      <c r="B443" s="2" t="s">
        <v>3290</v>
      </c>
      <c r="C443" s="2" t="s">
        <v>3396</v>
      </c>
      <c r="D443" s="2" t="s">
        <v>1015</v>
      </c>
      <c r="E443" s="30">
        <v>1682</v>
      </c>
      <c r="F443" s="34">
        <v>2110</v>
      </c>
      <c r="G443" s="2" t="str">
        <f>IF(AND(Employee[[#This Row],[Sales_Target]]=Employee[[#This Row],[Sales_Target]],Employee[[#This Row],[Sales_Achieved]]&gt;=Employee[[#This Row],[Sales_Target]]),"Above Target", "Below Target")</f>
        <v>Above Target</v>
      </c>
      <c r="H443" s="43">
        <f>Employee[[#This Row],[Sales_Achieved]]-Employee[[#This Row],[Sales_Target]]</f>
        <v>428</v>
      </c>
    </row>
    <row r="444" spans="1:8" x14ac:dyDescent="0.3">
      <c r="A444" s="4" t="s">
        <v>2470</v>
      </c>
      <c r="B444" s="2" t="s">
        <v>3291</v>
      </c>
      <c r="C444" s="2" t="s">
        <v>3395</v>
      </c>
      <c r="D444" s="2" t="s">
        <v>1014</v>
      </c>
      <c r="E444" s="30">
        <v>3261</v>
      </c>
      <c r="F444" s="34">
        <v>4452</v>
      </c>
      <c r="G444" s="2" t="str">
        <f>IF(AND(Employee[[#This Row],[Sales_Target]]=Employee[[#This Row],[Sales_Target]],Employee[[#This Row],[Sales_Achieved]]&gt;=Employee[[#This Row],[Sales_Target]]),"Above Target", "Below Target")</f>
        <v>Above Target</v>
      </c>
      <c r="H444" s="43">
        <f>Employee[[#This Row],[Sales_Achieved]]-Employee[[#This Row],[Sales_Target]]</f>
        <v>1191</v>
      </c>
    </row>
    <row r="445" spans="1:8" x14ac:dyDescent="0.3">
      <c r="A445" s="4" t="s">
        <v>2471</v>
      </c>
      <c r="B445" s="2" t="s">
        <v>3068</v>
      </c>
      <c r="C445" s="2" t="s">
        <v>3395</v>
      </c>
      <c r="D445" s="2" t="s">
        <v>1014</v>
      </c>
      <c r="E445" s="30">
        <v>1725</v>
      </c>
      <c r="F445" s="34">
        <v>5320</v>
      </c>
      <c r="G445" s="2" t="str">
        <f>IF(AND(Employee[[#This Row],[Sales_Target]]=Employee[[#This Row],[Sales_Target]],Employee[[#This Row],[Sales_Achieved]]&gt;=Employee[[#This Row],[Sales_Target]]),"Above Target", "Below Target")</f>
        <v>Above Target</v>
      </c>
      <c r="H445" s="43">
        <f>Employee[[#This Row],[Sales_Achieved]]-Employee[[#This Row],[Sales_Target]]</f>
        <v>3595</v>
      </c>
    </row>
    <row r="446" spans="1:8" x14ac:dyDescent="0.3">
      <c r="A446" s="4" t="s">
        <v>2472</v>
      </c>
      <c r="B446" s="2" t="s">
        <v>3235</v>
      </c>
      <c r="C446" s="2" t="s">
        <v>3395</v>
      </c>
      <c r="D446" s="2" t="s">
        <v>1016</v>
      </c>
      <c r="E446" s="30">
        <v>3306</v>
      </c>
      <c r="F446" s="34">
        <v>5588</v>
      </c>
      <c r="G446" s="2" t="str">
        <f>IF(AND(Employee[[#This Row],[Sales_Target]]=Employee[[#This Row],[Sales_Target]],Employee[[#This Row],[Sales_Achieved]]&gt;=Employee[[#This Row],[Sales_Target]]),"Above Target", "Below Target")</f>
        <v>Above Target</v>
      </c>
      <c r="H446" s="43">
        <f>Employee[[#This Row],[Sales_Achieved]]-Employee[[#This Row],[Sales_Target]]</f>
        <v>2282</v>
      </c>
    </row>
    <row r="447" spans="1:8" x14ac:dyDescent="0.3">
      <c r="A447" s="4" t="s">
        <v>2473</v>
      </c>
      <c r="B447" s="2" t="s">
        <v>3222</v>
      </c>
      <c r="C447" s="2" t="s">
        <v>3394</v>
      </c>
      <c r="D447" s="2" t="s">
        <v>1014</v>
      </c>
      <c r="E447" s="30">
        <v>3449</v>
      </c>
      <c r="F447" s="34">
        <v>2381</v>
      </c>
      <c r="G447" s="2" t="str">
        <f>IF(AND(Employee[[#This Row],[Sales_Target]]=Employee[[#This Row],[Sales_Target]],Employee[[#This Row],[Sales_Achieved]]&gt;=Employee[[#This Row],[Sales_Target]]),"Above Target", "Below Target")</f>
        <v>Below Target</v>
      </c>
      <c r="H447" s="43">
        <f>Employee[[#This Row],[Sales_Achieved]]-Employee[[#This Row],[Sales_Target]]</f>
        <v>-1068</v>
      </c>
    </row>
    <row r="448" spans="1:8" x14ac:dyDescent="0.3">
      <c r="A448" s="4" t="s">
        <v>2474</v>
      </c>
      <c r="B448" s="2" t="s">
        <v>3292</v>
      </c>
      <c r="C448" s="2" t="s">
        <v>3394</v>
      </c>
      <c r="D448" s="2" t="s">
        <v>1014</v>
      </c>
      <c r="E448" s="30">
        <v>3109</v>
      </c>
      <c r="F448" s="34">
        <v>1490</v>
      </c>
      <c r="G448" s="2" t="str">
        <f>IF(AND(Employee[[#This Row],[Sales_Target]]=Employee[[#This Row],[Sales_Target]],Employee[[#This Row],[Sales_Achieved]]&gt;=Employee[[#This Row],[Sales_Target]]),"Above Target", "Below Target")</f>
        <v>Below Target</v>
      </c>
      <c r="H448" s="43">
        <f>Employee[[#This Row],[Sales_Achieved]]-Employee[[#This Row],[Sales_Target]]</f>
        <v>-1619</v>
      </c>
    </row>
    <row r="449" spans="1:8" x14ac:dyDescent="0.3">
      <c r="A449" s="4" t="s">
        <v>2475</v>
      </c>
      <c r="B449" s="2" t="s">
        <v>3190</v>
      </c>
      <c r="C449" s="2" t="s">
        <v>3396</v>
      </c>
      <c r="D449" s="2" t="s">
        <v>1013</v>
      </c>
      <c r="E449" s="30">
        <v>4371</v>
      </c>
      <c r="F449" s="34">
        <v>2131</v>
      </c>
      <c r="G449" s="2" t="str">
        <f>IF(AND(Employee[[#This Row],[Sales_Target]]=Employee[[#This Row],[Sales_Target]],Employee[[#This Row],[Sales_Achieved]]&gt;=Employee[[#This Row],[Sales_Target]]),"Above Target", "Below Target")</f>
        <v>Below Target</v>
      </c>
      <c r="H449" s="43">
        <f>Employee[[#This Row],[Sales_Achieved]]-Employee[[#This Row],[Sales_Target]]</f>
        <v>-2240</v>
      </c>
    </row>
    <row r="450" spans="1:8" x14ac:dyDescent="0.3">
      <c r="A450" s="4" t="s">
        <v>2476</v>
      </c>
      <c r="B450" s="2" t="s">
        <v>3293</v>
      </c>
      <c r="C450" s="2" t="s">
        <v>3395</v>
      </c>
      <c r="D450" s="2" t="s">
        <v>1013</v>
      </c>
      <c r="E450" s="30">
        <v>2588</v>
      </c>
      <c r="F450" s="34">
        <v>2960</v>
      </c>
      <c r="G450" s="2" t="str">
        <f>IF(AND(Employee[[#This Row],[Sales_Target]]=Employee[[#This Row],[Sales_Target]],Employee[[#This Row],[Sales_Achieved]]&gt;=Employee[[#This Row],[Sales_Target]]),"Above Target", "Below Target")</f>
        <v>Above Target</v>
      </c>
      <c r="H450" s="43">
        <f>Employee[[#This Row],[Sales_Achieved]]-Employee[[#This Row],[Sales_Target]]</f>
        <v>372</v>
      </c>
    </row>
    <row r="451" spans="1:8" x14ac:dyDescent="0.3">
      <c r="A451" s="4" t="s">
        <v>2477</v>
      </c>
      <c r="B451" s="2" t="s">
        <v>3213</v>
      </c>
      <c r="C451" s="2" t="s">
        <v>3395</v>
      </c>
      <c r="D451" s="2" t="s">
        <v>1013</v>
      </c>
      <c r="E451" s="30">
        <v>3764</v>
      </c>
      <c r="F451" s="34">
        <v>3488</v>
      </c>
      <c r="G451" s="2" t="str">
        <f>IF(AND(Employee[[#This Row],[Sales_Target]]=Employee[[#This Row],[Sales_Target]],Employee[[#This Row],[Sales_Achieved]]&gt;=Employee[[#This Row],[Sales_Target]]),"Above Target", "Below Target")</f>
        <v>Below Target</v>
      </c>
      <c r="H451" s="43">
        <f>Employee[[#This Row],[Sales_Achieved]]-Employee[[#This Row],[Sales_Target]]</f>
        <v>-276</v>
      </c>
    </row>
    <row r="452" spans="1:8" x14ac:dyDescent="0.3">
      <c r="A452" s="4" t="s">
        <v>2478</v>
      </c>
      <c r="B452" s="2" t="s">
        <v>3284</v>
      </c>
      <c r="C452" s="2" t="s">
        <v>3395</v>
      </c>
      <c r="D452" s="2" t="s">
        <v>1013</v>
      </c>
      <c r="E452" s="30">
        <v>1212</v>
      </c>
      <c r="F452" s="34">
        <v>4800</v>
      </c>
      <c r="G452" s="2" t="str">
        <f>IF(AND(Employee[[#This Row],[Sales_Target]]=Employee[[#This Row],[Sales_Target]],Employee[[#This Row],[Sales_Achieved]]&gt;=Employee[[#This Row],[Sales_Target]]),"Above Target", "Below Target")</f>
        <v>Above Target</v>
      </c>
      <c r="H452" s="43">
        <f>Employee[[#This Row],[Sales_Achieved]]-Employee[[#This Row],[Sales_Target]]</f>
        <v>3588</v>
      </c>
    </row>
    <row r="453" spans="1:8" x14ac:dyDescent="0.3">
      <c r="A453" s="4" t="s">
        <v>2479</v>
      </c>
      <c r="B453" s="2" t="s">
        <v>3089</v>
      </c>
      <c r="C453" s="2" t="s">
        <v>3394</v>
      </c>
      <c r="D453" s="2" t="s">
        <v>1013</v>
      </c>
      <c r="E453" s="30">
        <v>4633</v>
      </c>
      <c r="F453" s="34">
        <v>1506</v>
      </c>
      <c r="G453" s="2" t="str">
        <f>IF(AND(Employee[[#This Row],[Sales_Target]]=Employee[[#This Row],[Sales_Target]],Employee[[#This Row],[Sales_Achieved]]&gt;=Employee[[#This Row],[Sales_Target]]),"Above Target", "Below Target")</f>
        <v>Below Target</v>
      </c>
      <c r="H453" s="43">
        <f>Employee[[#This Row],[Sales_Achieved]]-Employee[[#This Row],[Sales_Target]]</f>
        <v>-3127</v>
      </c>
    </row>
    <row r="454" spans="1:8" x14ac:dyDescent="0.3">
      <c r="A454" s="4" t="s">
        <v>2480</v>
      </c>
      <c r="B454" s="2" t="s">
        <v>3236</v>
      </c>
      <c r="C454" s="2" t="s">
        <v>3396</v>
      </c>
      <c r="D454" s="2" t="s">
        <v>1016</v>
      </c>
      <c r="E454" s="30">
        <v>4546</v>
      </c>
      <c r="F454" s="34">
        <v>4562</v>
      </c>
      <c r="G454" s="2" t="str">
        <f>IF(AND(Employee[[#This Row],[Sales_Target]]=Employee[[#This Row],[Sales_Target]],Employee[[#This Row],[Sales_Achieved]]&gt;=Employee[[#This Row],[Sales_Target]]),"Above Target", "Below Target")</f>
        <v>Above Target</v>
      </c>
      <c r="H454" s="43">
        <f>Employee[[#This Row],[Sales_Achieved]]-Employee[[#This Row],[Sales_Target]]</f>
        <v>16</v>
      </c>
    </row>
    <row r="455" spans="1:8" x14ac:dyDescent="0.3">
      <c r="A455" s="4" t="s">
        <v>2481</v>
      </c>
      <c r="B455" s="2" t="s">
        <v>3029</v>
      </c>
      <c r="C455" s="2" t="s">
        <v>3396</v>
      </c>
      <c r="D455" s="2" t="s">
        <v>1016</v>
      </c>
      <c r="E455" s="30">
        <v>3968</v>
      </c>
      <c r="F455" s="34">
        <v>3433</v>
      </c>
      <c r="G455" s="2" t="str">
        <f>IF(AND(Employee[[#This Row],[Sales_Target]]=Employee[[#This Row],[Sales_Target]],Employee[[#This Row],[Sales_Achieved]]&gt;=Employee[[#This Row],[Sales_Target]]),"Above Target", "Below Target")</f>
        <v>Below Target</v>
      </c>
      <c r="H455" s="43">
        <f>Employee[[#This Row],[Sales_Achieved]]-Employee[[#This Row],[Sales_Target]]</f>
        <v>-535</v>
      </c>
    </row>
    <row r="456" spans="1:8" x14ac:dyDescent="0.3">
      <c r="A456" s="4" t="s">
        <v>2482</v>
      </c>
      <c r="B456" s="2" t="s">
        <v>3290</v>
      </c>
      <c r="C456" s="2" t="s">
        <v>3395</v>
      </c>
      <c r="D456" s="2" t="s">
        <v>1014</v>
      </c>
      <c r="E456" s="30">
        <v>1672</v>
      </c>
      <c r="F456" s="34">
        <v>5340</v>
      </c>
      <c r="G456" s="2" t="str">
        <f>IF(AND(Employee[[#This Row],[Sales_Target]]=Employee[[#This Row],[Sales_Target]],Employee[[#This Row],[Sales_Achieved]]&gt;=Employee[[#This Row],[Sales_Target]]),"Above Target", "Below Target")</f>
        <v>Above Target</v>
      </c>
      <c r="H456" s="43">
        <f>Employee[[#This Row],[Sales_Achieved]]-Employee[[#This Row],[Sales_Target]]</f>
        <v>3668</v>
      </c>
    </row>
    <row r="457" spans="1:8" x14ac:dyDescent="0.3">
      <c r="A457" s="4" t="s">
        <v>2483</v>
      </c>
      <c r="B457" s="2" t="s">
        <v>3164</v>
      </c>
      <c r="C457" s="2" t="s">
        <v>3395</v>
      </c>
      <c r="D457" s="2" t="s">
        <v>1013</v>
      </c>
      <c r="E457" s="30">
        <v>3164</v>
      </c>
      <c r="F457" s="34">
        <v>1390</v>
      </c>
      <c r="G457" s="2" t="str">
        <f>IF(AND(Employee[[#This Row],[Sales_Target]]=Employee[[#This Row],[Sales_Target]],Employee[[#This Row],[Sales_Achieved]]&gt;=Employee[[#This Row],[Sales_Target]]),"Above Target", "Below Target")</f>
        <v>Below Target</v>
      </c>
      <c r="H457" s="43">
        <f>Employee[[#This Row],[Sales_Achieved]]-Employee[[#This Row],[Sales_Target]]</f>
        <v>-1774</v>
      </c>
    </row>
    <row r="458" spans="1:8" x14ac:dyDescent="0.3">
      <c r="A458" s="4" t="s">
        <v>2484</v>
      </c>
      <c r="B458" s="2" t="s">
        <v>3202</v>
      </c>
      <c r="C458" s="2" t="s">
        <v>3394</v>
      </c>
      <c r="D458" s="2" t="s">
        <v>1014</v>
      </c>
      <c r="E458" s="30">
        <v>4139</v>
      </c>
      <c r="F458" s="34">
        <v>2979</v>
      </c>
      <c r="G458" s="2" t="str">
        <f>IF(AND(Employee[[#This Row],[Sales_Target]]=Employee[[#This Row],[Sales_Target]],Employee[[#This Row],[Sales_Achieved]]&gt;=Employee[[#This Row],[Sales_Target]]),"Above Target", "Below Target")</f>
        <v>Below Target</v>
      </c>
      <c r="H458" s="43">
        <f>Employee[[#This Row],[Sales_Achieved]]-Employee[[#This Row],[Sales_Target]]</f>
        <v>-1160</v>
      </c>
    </row>
    <row r="459" spans="1:8" x14ac:dyDescent="0.3">
      <c r="A459" s="4" t="s">
        <v>2485</v>
      </c>
      <c r="B459" s="2" t="s">
        <v>3294</v>
      </c>
      <c r="C459" s="2" t="s">
        <v>3394</v>
      </c>
      <c r="D459" s="2" t="s">
        <v>1015</v>
      </c>
      <c r="E459" s="30">
        <v>1437</v>
      </c>
      <c r="F459" s="34">
        <v>5243</v>
      </c>
      <c r="G459" s="2" t="str">
        <f>IF(AND(Employee[[#This Row],[Sales_Target]]=Employee[[#This Row],[Sales_Target]],Employee[[#This Row],[Sales_Achieved]]&gt;=Employee[[#This Row],[Sales_Target]]),"Above Target", "Below Target")</f>
        <v>Above Target</v>
      </c>
      <c r="H459" s="43">
        <f>Employee[[#This Row],[Sales_Achieved]]-Employee[[#This Row],[Sales_Target]]</f>
        <v>3806</v>
      </c>
    </row>
    <row r="460" spans="1:8" x14ac:dyDescent="0.3">
      <c r="A460" s="4" t="s">
        <v>2486</v>
      </c>
      <c r="B460" s="2" t="s">
        <v>3295</v>
      </c>
      <c r="C460" s="2" t="s">
        <v>3395</v>
      </c>
      <c r="D460" s="2" t="s">
        <v>1014</v>
      </c>
      <c r="E460" s="30">
        <v>2163</v>
      </c>
      <c r="F460" s="34">
        <v>2851</v>
      </c>
      <c r="G460" s="2" t="str">
        <f>IF(AND(Employee[[#This Row],[Sales_Target]]=Employee[[#This Row],[Sales_Target]],Employee[[#This Row],[Sales_Achieved]]&gt;=Employee[[#This Row],[Sales_Target]]),"Above Target", "Below Target")</f>
        <v>Above Target</v>
      </c>
      <c r="H460" s="43">
        <f>Employee[[#This Row],[Sales_Achieved]]-Employee[[#This Row],[Sales_Target]]</f>
        <v>688</v>
      </c>
    </row>
    <row r="461" spans="1:8" x14ac:dyDescent="0.3">
      <c r="A461" s="4" t="s">
        <v>2487</v>
      </c>
      <c r="B461" s="2" t="s">
        <v>3296</v>
      </c>
      <c r="C461" s="2" t="s">
        <v>3395</v>
      </c>
      <c r="D461" s="2" t="s">
        <v>1013</v>
      </c>
      <c r="E461" s="30">
        <v>1994</v>
      </c>
      <c r="F461" s="34">
        <v>1866</v>
      </c>
      <c r="G461" s="2" t="str">
        <f>IF(AND(Employee[[#This Row],[Sales_Target]]=Employee[[#This Row],[Sales_Target]],Employee[[#This Row],[Sales_Achieved]]&gt;=Employee[[#This Row],[Sales_Target]]),"Above Target", "Below Target")</f>
        <v>Below Target</v>
      </c>
      <c r="H461" s="43">
        <f>Employee[[#This Row],[Sales_Achieved]]-Employee[[#This Row],[Sales_Target]]</f>
        <v>-128</v>
      </c>
    </row>
    <row r="462" spans="1:8" x14ac:dyDescent="0.3">
      <c r="A462" s="4" t="s">
        <v>2488</v>
      </c>
      <c r="B462" s="2" t="s">
        <v>3156</v>
      </c>
      <c r="C462" s="2" t="s">
        <v>3394</v>
      </c>
      <c r="D462" s="2" t="s">
        <v>1014</v>
      </c>
      <c r="E462" s="30">
        <v>1055</v>
      </c>
      <c r="F462" s="34">
        <v>5160</v>
      </c>
      <c r="G462" s="2" t="str">
        <f>IF(AND(Employee[[#This Row],[Sales_Target]]=Employee[[#This Row],[Sales_Target]],Employee[[#This Row],[Sales_Achieved]]&gt;=Employee[[#This Row],[Sales_Target]]),"Above Target", "Below Target")</f>
        <v>Above Target</v>
      </c>
      <c r="H462" s="43">
        <f>Employee[[#This Row],[Sales_Achieved]]-Employee[[#This Row],[Sales_Target]]</f>
        <v>4105</v>
      </c>
    </row>
    <row r="463" spans="1:8" x14ac:dyDescent="0.3">
      <c r="A463" s="4" t="s">
        <v>2489</v>
      </c>
      <c r="B463" s="2" t="s">
        <v>3093</v>
      </c>
      <c r="C463" s="2" t="s">
        <v>3395</v>
      </c>
      <c r="D463" s="2" t="s">
        <v>1013</v>
      </c>
      <c r="E463" s="30">
        <v>1680</v>
      </c>
      <c r="F463" s="34">
        <v>1521</v>
      </c>
      <c r="G463" s="2" t="str">
        <f>IF(AND(Employee[[#This Row],[Sales_Target]]=Employee[[#This Row],[Sales_Target]],Employee[[#This Row],[Sales_Achieved]]&gt;=Employee[[#This Row],[Sales_Target]]),"Above Target", "Below Target")</f>
        <v>Below Target</v>
      </c>
      <c r="H463" s="43">
        <f>Employee[[#This Row],[Sales_Achieved]]-Employee[[#This Row],[Sales_Target]]</f>
        <v>-159</v>
      </c>
    </row>
    <row r="464" spans="1:8" x14ac:dyDescent="0.3">
      <c r="A464" s="4" t="s">
        <v>2490</v>
      </c>
      <c r="B464" s="2" t="s">
        <v>3184</v>
      </c>
      <c r="C464" s="2" t="s">
        <v>3394</v>
      </c>
      <c r="D464" s="2" t="s">
        <v>1014</v>
      </c>
      <c r="E464" s="30">
        <v>3178</v>
      </c>
      <c r="F464" s="34">
        <v>2308</v>
      </c>
      <c r="G464" s="2" t="str">
        <f>IF(AND(Employee[[#This Row],[Sales_Target]]=Employee[[#This Row],[Sales_Target]],Employee[[#This Row],[Sales_Achieved]]&gt;=Employee[[#This Row],[Sales_Target]]),"Above Target", "Below Target")</f>
        <v>Below Target</v>
      </c>
      <c r="H464" s="43">
        <f>Employee[[#This Row],[Sales_Achieved]]-Employee[[#This Row],[Sales_Target]]</f>
        <v>-870</v>
      </c>
    </row>
    <row r="465" spans="1:8" x14ac:dyDescent="0.3">
      <c r="A465" s="4" t="s">
        <v>2491</v>
      </c>
      <c r="B465" s="2" t="s">
        <v>3189</v>
      </c>
      <c r="C465" s="2" t="s">
        <v>3394</v>
      </c>
      <c r="D465" s="2" t="s">
        <v>1015</v>
      </c>
      <c r="E465" s="30">
        <v>3485</v>
      </c>
      <c r="F465" s="34">
        <v>5936</v>
      </c>
      <c r="G465" s="2" t="str">
        <f>IF(AND(Employee[[#This Row],[Sales_Target]]=Employee[[#This Row],[Sales_Target]],Employee[[#This Row],[Sales_Achieved]]&gt;=Employee[[#This Row],[Sales_Target]]),"Above Target", "Below Target")</f>
        <v>Above Target</v>
      </c>
      <c r="H465" s="43">
        <f>Employee[[#This Row],[Sales_Achieved]]-Employee[[#This Row],[Sales_Target]]</f>
        <v>2451</v>
      </c>
    </row>
    <row r="466" spans="1:8" x14ac:dyDescent="0.3">
      <c r="A466" s="4" t="s">
        <v>2492</v>
      </c>
      <c r="B466" s="2" t="s">
        <v>3155</v>
      </c>
      <c r="C466" s="2" t="s">
        <v>3394</v>
      </c>
      <c r="D466" s="2" t="s">
        <v>1016</v>
      </c>
      <c r="E466" s="30">
        <v>2029</v>
      </c>
      <c r="F466" s="34">
        <v>5872</v>
      </c>
      <c r="G466" s="2" t="str">
        <f>IF(AND(Employee[[#This Row],[Sales_Target]]=Employee[[#This Row],[Sales_Target]],Employee[[#This Row],[Sales_Achieved]]&gt;=Employee[[#This Row],[Sales_Target]]),"Above Target", "Below Target")</f>
        <v>Above Target</v>
      </c>
      <c r="H466" s="43">
        <f>Employee[[#This Row],[Sales_Achieved]]-Employee[[#This Row],[Sales_Target]]</f>
        <v>3843</v>
      </c>
    </row>
    <row r="467" spans="1:8" x14ac:dyDescent="0.3">
      <c r="A467" s="4" t="s">
        <v>2493</v>
      </c>
      <c r="B467" s="2" t="s">
        <v>3120</v>
      </c>
      <c r="C467" s="2" t="s">
        <v>3395</v>
      </c>
      <c r="D467" s="2" t="s">
        <v>1013</v>
      </c>
      <c r="E467" s="30">
        <v>2573</v>
      </c>
      <c r="F467" s="34">
        <v>5460</v>
      </c>
      <c r="G467" s="2" t="str">
        <f>IF(AND(Employee[[#This Row],[Sales_Target]]=Employee[[#This Row],[Sales_Target]],Employee[[#This Row],[Sales_Achieved]]&gt;=Employee[[#This Row],[Sales_Target]]),"Above Target", "Below Target")</f>
        <v>Above Target</v>
      </c>
      <c r="H467" s="43">
        <f>Employee[[#This Row],[Sales_Achieved]]-Employee[[#This Row],[Sales_Target]]</f>
        <v>2887</v>
      </c>
    </row>
    <row r="468" spans="1:8" x14ac:dyDescent="0.3">
      <c r="A468" s="4" t="s">
        <v>2494</v>
      </c>
      <c r="B468" s="2" t="s">
        <v>3297</v>
      </c>
      <c r="C468" s="2" t="s">
        <v>3396</v>
      </c>
      <c r="D468" s="2" t="s">
        <v>1015</v>
      </c>
      <c r="E468" s="30">
        <v>1526</v>
      </c>
      <c r="F468" s="34">
        <v>2894</v>
      </c>
      <c r="G468" s="2" t="str">
        <f>IF(AND(Employee[[#This Row],[Sales_Target]]=Employee[[#This Row],[Sales_Target]],Employee[[#This Row],[Sales_Achieved]]&gt;=Employee[[#This Row],[Sales_Target]]),"Above Target", "Below Target")</f>
        <v>Above Target</v>
      </c>
      <c r="H468" s="43">
        <f>Employee[[#This Row],[Sales_Achieved]]-Employee[[#This Row],[Sales_Target]]</f>
        <v>1368</v>
      </c>
    </row>
    <row r="469" spans="1:8" x14ac:dyDescent="0.3">
      <c r="A469" s="4" t="s">
        <v>2495</v>
      </c>
      <c r="B469" s="2" t="s">
        <v>3298</v>
      </c>
      <c r="C469" s="2" t="s">
        <v>3395</v>
      </c>
      <c r="D469" s="2" t="s">
        <v>1014</v>
      </c>
      <c r="E469" s="30">
        <v>2797</v>
      </c>
      <c r="F469" s="34">
        <v>2394</v>
      </c>
      <c r="G469" s="2" t="str">
        <f>IF(AND(Employee[[#This Row],[Sales_Target]]=Employee[[#This Row],[Sales_Target]],Employee[[#This Row],[Sales_Achieved]]&gt;=Employee[[#This Row],[Sales_Target]]),"Above Target", "Below Target")</f>
        <v>Below Target</v>
      </c>
      <c r="H469" s="43">
        <f>Employee[[#This Row],[Sales_Achieved]]-Employee[[#This Row],[Sales_Target]]</f>
        <v>-403</v>
      </c>
    </row>
    <row r="470" spans="1:8" x14ac:dyDescent="0.3">
      <c r="A470" s="4" t="s">
        <v>2496</v>
      </c>
      <c r="B470" s="2" t="s">
        <v>3231</v>
      </c>
      <c r="C470" s="2" t="s">
        <v>3396</v>
      </c>
      <c r="D470" s="2" t="s">
        <v>1013</v>
      </c>
      <c r="E470" s="30">
        <v>3863</v>
      </c>
      <c r="F470" s="34">
        <v>3264</v>
      </c>
      <c r="G470" s="2" t="str">
        <f>IF(AND(Employee[[#This Row],[Sales_Target]]=Employee[[#This Row],[Sales_Target]],Employee[[#This Row],[Sales_Achieved]]&gt;=Employee[[#This Row],[Sales_Target]]),"Above Target", "Below Target")</f>
        <v>Below Target</v>
      </c>
      <c r="H470" s="43">
        <f>Employee[[#This Row],[Sales_Achieved]]-Employee[[#This Row],[Sales_Target]]</f>
        <v>-599</v>
      </c>
    </row>
    <row r="471" spans="1:8" x14ac:dyDescent="0.3">
      <c r="A471" s="4" t="s">
        <v>2497</v>
      </c>
      <c r="B471" s="2" t="s">
        <v>3299</v>
      </c>
      <c r="C471" s="2" t="s">
        <v>3395</v>
      </c>
      <c r="D471" s="2" t="s">
        <v>1014</v>
      </c>
      <c r="E471" s="30">
        <v>3272</v>
      </c>
      <c r="F471" s="34">
        <v>900</v>
      </c>
      <c r="G471" s="2" t="str">
        <f>IF(AND(Employee[[#This Row],[Sales_Target]]=Employee[[#This Row],[Sales_Target]],Employee[[#This Row],[Sales_Achieved]]&gt;=Employee[[#This Row],[Sales_Target]]),"Above Target", "Below Target")</f>
        <v>Below Target</v>
      </c>
      <c r="H471" s="43">
        <f>Employee[[#This Row],[Sales_Achieved]]-Employee[[#This Row],[Sales_Target]]</f>
        <v>-2372</v>
      </c>
    </row>
    <row r="472" spans="1:8" x14ac:dyDescent="0.3">
      <c r="A472" s="4" t="s">
        <v>2498</v>
      </c>
      <c r="B472" s="2" t="s">
        <v>3300</v>
      </c>
      <c r="C472" s="2" t="s">
        <v>3394</v>
      </c>
      <c r="D472" s="2" t="s">
        <v>1013</v>
      </c>
      <c r="E472" s="30">
        <v>3707</v>
      </c>
      <c r="F472" s="34">
        <v>1478</v>
      </c>
      <c r="G472" s="2" t="str">
        <f>IF(AND(Employee[[#This Row],[Sales_Target]]=Employee[[#This Row],[Sales_Target]],Employee[[#This Row],[Sales_Achieved]]&gt;=Employee[[#This Row],[Sales_Target]]),"Above Target", "Below Target")</f>
        <v>Below Target</v>
      </c>
      <c r="H472" s="43">
        <f>Employee[[#This Row],[Sales_Achieved]]-Employee[[#This Row],[Sales_Target]]</f>
        <v>-2229</v>
      </c>
    </row>
    <row r="473" spans="1:8" x14ac:dyDescent="0.3">
      <c r="A473" s="4" t="s">
        <v>2499</v>
      </c>
      <c r="B473" s="2" t="s">
        <v>3173</v>
      </c>
      <c r="C473" s="2" t="s">
        <v>3394</v>
      </c>
      <c r="D473" s="2" t="s">
        <v>1016</v>
      </c>
      <c r="E473" s="30">
        <v>1440</v>
      </c>
      <c r="F473" s="34">
        <v>3087</v>
      </c>
      <c r="G473" s="2" t="str">
        <f>IF(AND(Employee[[#This Row],[Sales_Target]]=Employee[[#This Row],[Sales_Target]],Employee[[#This Row],[Sales_Achieved]]&gt;=Employee[[#This Row],[Sales_Target]]),"Above Target", "Below Target")</f>
        <v>Above Target</v>
      </c>
      <c r="H473" s="43">
        <f>Employee[[#This Row],[Sales_Achieved]]-Employee[[#This Row],[Sales_Target]]</f>
        <v>1647</v>
      </c>
    </row>
    <row r="474" spans="1:8" x14ac:dyDescent="0.3">
      <c r="A474" s="4" t="s">
        <v>2500</v>
      </c>
      <c r="B474" s="2" t="s">
        <v>3301</v>
      </c>
      <c r="C474" s="2" t="s">
        <v>3395</v>
      </c>
      <c r="D474" s="2" t="s">
        <v>1016</v>
      </c>
      <c r="E474" s="30">
        <v>3750</v>
      </c>
      <c r="F474" s="34">
        <v>2239</v>
      </c>
      <c r="G474" s="2" t="str">
        <f>IF(AND(Employee[[#This Row],[Sales_Target]]=Employee[[#This Row],[Sales_Target]],Employee[[#This Row],[Sales_Achieved]]&gt;=Employee[[#This Row],[Sales_Target]]),"Above Target", "Below Target")</f>
        <v>Below Target</v>
      </c>
      <c r="H474" s="43">
        <f>Employee[[#This Row],[Sales_Achieved]]-Employee[[#This Row],[Sales_Target]]</f>
        <v>-1511</v>
      </c>
    </row>
    <row r="475" spans="1:8" x14ac:dyDescent="0.3">
      <c r="A475" s="4" t="s">
        <v>2501</v>
      </c>
      <c r="B475" s="2" t="s">
        <v>3226</v>
      </c>
      <c r="C475" s="2" t="s">
        <v>3395</v>
      </c>
      <c r="D475" s="2" t="s">
        <v>1016</v>
      </c>
      <c r="E475" s="30">
        <v>4740</v>
      </c>
      <c r="F475" s="34">
        <v>4636</v>
      </c>
      <c r="G475" s="2" t="str">
        <f>IF(AND(Employee[[#This Row],[Sales_Target]]=Employee[[#This Row],[Sales_Target]],Employee[[#This Row],[Sales_Achieved]]&gt;=Employee[[#This Row],[Sales_Target]]),"Above Target", "Below Target")</f>
        <v>Below Target</v>
      </c>
      <c r="H475" s="43">
        <f>Employee[[#This Row],[Sales_Achieved]]-Employee[[#This Row],[Sales_Target]]</f>
        <v>-104</v>
      </c>
    </row>
    <row r="476" spans="1:8" x14ac:dyDescent="0.3">
      <c r="A476" s="4" t="s">
        <v>2502</v>
      </c>
      <c r="B476" s="2" t="s">
        <v>3149</v>
      </c>
      <c r="C476" s="2" t="s">
        <v>3395</v>
      </c>
      <c r="D476" s="2" t="s">
        <v>1014</v>
      </c>
      <c r="E476" s="30">
        <v>1570</v>
      </c>
      <c r="F476" s="34">
        <v>4513</v>
      </c>
      <c r="G476" s="2" t="str">
        <f>IF(AND(Employee[[#This Row],[Sales_Target]]=Employee[[#This Row],[Sales_Target]],Employee[[#This Row],[Sales_Achieved]]&gt;=Employee[[#This Row],[Sales_Target]]),"Above Target", "Below Target")</f>
        <v>Above Target</v>
      </c>
      <c r="H476" s="43">
        <f>Employee[[#This Row],[Sales_Achieved]]-Employee[[#This Row],[Sales_Target]]</f>
        <v>2943</v>
      </c>
    </row>
    <row r="477" spans="1:8" x14ac:dyDescent="0.3">
      <c r="A477" s="4" t="s">
        <v>2503</v>
      </c>
      <c r="B477" s="2" t="s">
        <v>3302</v>
      </c>
      <c r="C477" s="2" t="s">
        <v>3394</v>
      </c>
      <c r="D477" s="2" t="s">
        <v>1014</v>
      </c>
      <c r="E477" s="30">
        <v>1514</v>
      </c>
      <c r="F477" s="34">
        <v>4785</v>
      </c>
      <c r="G477" s="2" t="str">
        <f>IF(AND(Employee[[#This Row],[Sales_Target]]=Employee[[#This Row],[Sales_Target]],Employee[[#This Row],[Sales_Achieved]]&gt;=Employee[[#This Row],[Sales_Target]]),"Above Target", "Below Target")</f>
        <v>Above Target</v>
      </c>
      <c r="H477" s="43">
        <f>Employee[[#This Row],[Sales_Achieved]]-Employee[[#This Row],[Sales_Target]]</f>
        <v>3271</v>
      </c>
    </row>
    <row r="478" spans="1:8" x14ac:dyDescent="0.3">
      <c r="A478" s="4" t="s">
        <v>2504</v>
      </c>
      <c r="B478" s="2" t="s">
        <v>3156</v>
      </c>
      <c r="C478" s="2" t="s">
        <v>3395</v>
      </c>
      <c r="D478" s="2" t="s">
        <v>1016</v>
      </c>
      <c r="E478" s="30">
        <v>1792</v>
      </c>
      <c r="F478" s="34">
        <v>5489</v>
      </c>
      <c r="G478" s="2" t="str">
        <f>IF(AND(Employee[[#This Row],[Sales_Target]]=Employee[[#This Row],[Sales_Target]],Employee[[#This Row],[Sales_Achieved]]&gt;=Employee[[#This Row],[Sales_Target]]),"Above Target", "Below Target")</f>
        <v>Above Target</v>
      </c>
      <c r="H478" s="43">
        <f>Employee[[#This Row],[Sales_Achieved]]-Employee[[#This Row],[Sales_Target]]</f>
        <v>3697</v>
      </c>
    </row>
    <row r="479" spans="1:8" x14ac:dyDescent="0.3">
      <c r="A479" s="4" t="s">
        <v>2505</v>
      </c>
      <c r="B479" s="2" t="s">
        <v>3103</v>
      </c>
      <c r="C479" s="2" t="s">
        <v>3396</v>
      </c>
      <c r="D479" s="2" t="s">
        <v>1013</v>
      </c>
      <c r="E479" s="30">
        <v>3651</v>
      </c>
      <c r="F479" s="34">
        <v>4713</v>
      </c>
      <c r="G479" s="2" t="str">
        <f>IF(AND(Employee[[#This Row],[Sales_Target]]=Employee[[#This Row],[Sales_Target]],Employee[[#This Row],[Sales_Achieved]]&gt;=Employee[[#This Row],[Sales_Target]]),"Above Target", "Below Target")</f>
        <v>Above Target</v>
      </c>
      <c r="H479" s="43">
        <f>Employee[[#This Row],[Sales_Achieved]]-Employee[[#This Row],[Sales_Target]]</f>
        <v>1062</v>
      </c>
    </row>
    <row r="480" spans="1:8" x14ac:dyDescent="0.3">
      <c r="A480" s="4" t="s">
        <v>2506</v>
      </c>
      <c r="B480" s="2" t="s">
        <v>3082</v>
      </c>
      <c r="C480" s="2" t="s">
        <v>3394</v>
      </c>
      <c r="D480" s="2" t="s">
        <v>1016</v>
      </c>
      <c r="E480" s="30">
        <v>1479</v>
      </c>
      <c r="F480" s="34">
        <v>3530</v>
      </c>
      <c r="G480" s="2" t="str">
        <f>IF(AND(Employee[[#This Row],[Sales_Target]]=Employee[[#This Row],[Sales_Target]],Employee[[#This Row],[Sales_Achieved]]&gt;=Employee[[#This Row],[Sales_Target]]),"Above Target", "Below Target")</f>
        <v>Above Target</v>
      </c>
      <c r="H480" s="43">
        <f>Employee[[#This Row],[Sales_Achieved]]-Employee[[#This Row],[Sales_Target]]</f>
        <v>2051</v>
      </c>
    </row>
    <row r="481" spans="1:8" x14ac:dyDescent="0.3">
      <c r="A481" s="4" t="s">
        <v>2507</v>
      </c>
      <c r="B481" s="2" t="s">
        <v>3303</v>
      </c>
      <c r="C481" s="2" t="s">
        <v>3394</v>
      </c>
      <c r="D481" s="2" t="s">
        <v>1013</v>
      </c>
      <c r="E481" s="30">
        <v>1440</v>
      </c>
      <c r="F481" s="34">
        <v>2020</v>
      </c>
      <c r="G481" s="2" t="str">
        <f>IF(AND(Employee[[#This Row],[Sales_Target]]=Employee[[#This Row],[Sales_Target]],Employee[[#This Row],[Sales_Achieved]]&gt;=Employee[[#This Row],[Sales_Target]]),"Above Target", "Below Target")</f>
        <v>Above Target</v>
      </c>
      <c r="H481" s="43">
        <f>Employee[[#This Row],[Sales_Achieved]]-Employee[[#This Row],[Sales_Target]]</f>
        <v>580</v>
      </c>
    </row>
    <row r="482" spans="1:8" x14ac:dyDescent="0.3">
      <c r="A482" s="4" t="s">
        <v>2508</v>
      </c>
      <c r="B482" s="2" t="s">
        <v>3033</v>
      </c>
      <c r="C482" s="2" t="s">
        <v>3394</v>
      </c>
      <c r="D482" s="2" t="s">
        <v>1013</v>
      </c>
      <c r="E482" s="30">
        <v>2495</v>
      </c>
      <c r="F482" s="34">
        <v>2400</v>
      </c>
      <c r="G482" s="2" t="str">
        <f>IF(AND(Employee[[#This Row],[Sales_Target]]=Employee[[#This Row],[Sales_Target]],Employee[[#This Row],[Sales_Achieved]]&gt;=Employee[[#This Row],[Sales_Target]]),"Above Target", "Below Target")</f>
        <v>Below Target</v>
      </c>
      <c r="H482" s="43">
        <f>Employee[[#This Row],[Sales_Achieved]]-Employee[[#This Row],[Sales_Target]]</f>
        <v>-95</v>
      </c>
    </row>
    <row r="483" spans="1:8" x14ac:dyDescent="0.3">
      <c r="A483" s="4" t="s">
        <v>2509</v>
      </c>
      <c r="B483" s="2" t="s">
        <v>3304</v>
      </c>
      <c r="C483" s="2" t="s">
        <v>3394</v>
      </c>
      <c r="D483" s="2" t="s">
        <v>1015</v>
      </c>
      <c r="E483" s="30">
        <v>1325</v>
      </c>
      <c r="F483" s="34">
        <v>2688</v>
      </c>
      <c r="G483" s="2" t="str">
        <f>IF(AND(Employee[[#This Row],[Sales_Target]]=Employee[[#This Row],[Sales_Target]],Employee[[#This Row],[Sales_Achieved]]&gt;=Employee[[#This Row],[Sales_Target]]),"Above Target", "Below Target")</f>
        <v>Above Target</v>
      </c>
      <c r="H483" s="43">
        <f>Employee[[#This Row],[Sales_Achieved]]-Employee[[#This Row],[Sales_Target]]</f>
        <v>1363</v>
      </c>
    </row>
    <row r="484" spans="1:8" x14ac:dyDescent="0.3">
      <c r="A484" s="4" t="s">
        <v>2510</v>
      </c>
      <c r="B484" s="2" t="s">
        <v>3287</v>
      </c>
      <c r="C484" s="2" t="s">
        <v>3394</v>
      </c>
      <c r="D484" s="2" t="s">
        <v>1013</v>
      </c>
      <c r="E484" s="30">
        <v>3696</v>
      </c>
      <c r="F484" s="34">
        <v>5755</v>
      </c>
      <c r="G484" s="2" t="str">
        <f>IF(AND(Employee[[#This Row],[Sales_Target]]=Employee[[#This Row],[Sales_Target]],Employee[[#This Row],[Sales_Achieved]]&gt;=Employee[[#This Row],[Sales_Target]]),"Above Target", "Below Target")</f>
        <v>Above Target</v>
      </c>
      <c r="H484" s="43">
        <f>Employee[[#This Row],[Sales_Achieved]]-Employee[[#This Row],[Sales_Target]]</f>
        <v>2059</v>
      </c>
    </row>
    <row r="485" spans="1:8" x14ac:dyDescent="0.3">
      <c r="A485" s="4" t="s">
        <v>2511</v>
      </c>
      <c r="B485" s="2" t="s">
        <v>3305</v>
      </c>
      <c r="C485" s="2" t="s">
        <v>3394</v>
      </c>
      <c r="D485" s="2" t="s">
        <v>1014</v>
      </c>
      <c r="E485" s="30">
        <v>1737</v>
      </c>
      <c r="F485" s="34">
        <v>3114</v>
      </c>
      <c r="G485" s="2" t="str">
        <f>IF(AND(Employee[[#This Row],[Sales_Target]]=Employee[[#This Row],[Sales_Target]],Employee[[#This Row],[Sales_Achieved]]&gt;=Employee[[#This Row],[Sales_Target]]),"Above Target", "Below Target")</f>
        <v>Above Target</v>
      </c>
      <c r="H485" s="43">
        <f>Employee[[#This Row],[Sales_Achieved]]-Employee[[#This Row],[Sales_Target]]</f>
        <v>1377</v>
      </c>
    </row>
    <row r="486" spans="1:8" x14ac:dyDescent="0.3">
      <c r="A486" s="4" t="s">
        <v>2512</v>
      </c>
      <c r="B486" s="2" t="s">
        <v>3123</v>
      </c>
      <c r="C486" s="2" t="s">
        <v>3394</v>
      </c>
      <c r="D486" s="2" t="s">
        <v>1015</v>
      </c>
      <c r="E486" s="30">
        <v>1329</v>
      </c>
      <c r="F486" s="34">
        <v>5845</v>
      </c>
      <c r="G486" s="2" t="str">
        <f>IF(AND(Employee[[#This Row],[Sales_Target]]=Employee[[#This Row],[Sales_Target]],Employee[[#This Row],[Sales_Achieved]]&gt;=Employee[[#This Row],[Sales_Target]]),"Above Target", "Below Target")</f>
        <v>Above Target</v>
      </c>
      <c r="H486" s="43">
        <f>Employee[[#This Row],[Sales_Achieved]]-Employee[[#This Row],[Sales_Target]]</f>
        <v>4516</v>
      </c>
    </row>
    <row r="487" spans="1:8" x14ac:dyDescent="0.3">
      <c r="A487" s="4" t="s">
        <v>2513</v>
      </c>
      <c r="B487" s="2" t="s">
        <v>3164</v>
      </c>
      <c r="C487" s="2" t="s">
        <v>3395</v>
      </c>
      <c r="D487" s="2" t="s">
        <v>1015</v>
      </c>
      <c r="E487" s="30">
        <v>3051</v>
      </c>
      <c r="F487" s="34">
        <v>1313</v>
      </c>
      <c r="G487" s="2" t="str">
        <f>IF(AND(Employee[[#This Row],[Sales_Target]]=Employee[[#This Row],[Sales_Target]],Employee[[#This Row],[Sales_Achieved]]&gt;=Employee[[#This Row],[Sales_Target]]),"Above Target", "Below Target")</f>
        <v>Below Target</v>
      </c>
      <c r="H487" s="43">
        <f>Employee[[#This Row],[Sales_Achieved]]-Employee[[#This Row],[Sales_Target]]</f>
        <v>-1738</v>
      </c>
    </row>
    <row r="488" spans="1:8" x14ac:dyDescent="0.3">
      <c r="A488" s="4" t="s">
        <v>2514</v>
      </c>
      <c r="B488" s="2" t="s">
        <v>3306</v>
      </c>
      <c r="C488" s="2" t="s">
        <v>3394</v>
      </c>
      <c r="D488" s="2" t="s">
        <v>1016</v>
      </c>
      <c r="E488" s="30">
        <v>4159</v>
      </c>
      <c r="F488" s="34">
        <v>1245</v>
      </c>
      <c r="G488" s="2" t="str">
        <f>IF(AND(Employee[[#This Row],[Sales_Target]]=Employee[[#This Row],[Sales_Target]],Employee[[#This Row],[Sales_Achieved]]&gt;=Employee[[#This Row],[Sales_Target]]),"Above Target", "Below Target")</f>
        <v>Below Target</v>
      </c>
      <c r="H488" s="43">
        <f>Employee[[#This Row],[Sales_Achieved]]-Employee[[#This Row],[Sales_Target]]</f>
        <v>-2914</v>
      </c>
    </row>
    <row r="489" spans="1:8" x14ac:dyDescent="0.3">
      <c r="A489" s="4" t="s">
        <v>2515</v>
      </c>
      <c r="B489" s="2" t="s">
        <v>3161</v>
      </c>
      <c r="C489" s="2" t="s">
        <v>3395</v>
      </c>
      <c r="D489" s="2" t="s">
        <v>1013</v>
      </c>
      <c r="E489" s="30">
        <v>4509</v>
      </c>
      <c r="F489" s="34">
        <v>2265</v>
      </c>
      <c r="G489" s="2" t="str">
        <f>IF(AND(Employee[[#This Row],[Sales_Target]]=Employee[[#This Row],[Sales_Target]],Employee[[#This Row],[Sales_Achieved]]&gt;=Employee[[#This Row],[Sales_Target]]),"Above Target", "Below Target")</f>
        <v>Below Target</v>
      </c>
      <c r="H489" s="43">
        <f>Employee[[#This Row],[Sales_Achieved]]-Employee[[#This Row],[Sales_Target]]</f>
        <v>-2244</v>
      </c>
    </row>
    <row r="490" spans="1:8" x14ac:dyDescent="0.3">
      <c r="A490" s="4" t="s">
        <v>2516</v>
      </c>
      <c r="B490" s="2" t="s">
        <v>3307</v>
      </c>
      <c r="C490" s="2" t="s">
        <v>3395</v>
      </c>
      <c r="D490" s="2" t="s">
        <v>1013</v>
      </c>
      <c r="E490" s="30">
        <v>4558</v>
      </c>
      <c r="F490" s="34">
        <v>1296</v>
      </c>
      <c r="G490" s="2" t="str">
        <f>IF(AND(Employee[[#This Row],[Sales_Target]]=Employee[[#This Row],[Sales_Target]],Employee[[#This Row],[Sales_Achieved]]&gt;=Employee[[#This Row],[Sales_Target]]),"Above Target", "Below Target")</f>
        <v>Below Target</v>
      </c>
      <c r="H490" s="43">
        <f>Employee[[#This Row],[Sales_Achieved]]-Employee[[#This Row],[Sales_Target]]</f>
        <v>-3262</v>
      </c>
    </row>
    <row r="491" spans="1:8" x14ac:dyDescent="0.3">
      <c r="A491" s="4" t="s">
        <v>2517</v>
      </c>
      <c r="B491" s="2" t="s">
        <v>3221</v>
      </c>
      <c r="C491" s="2" t="s">
        <v>3396</v>
      </c>
      <c r="D491" s="2" t="s">
        <v>1016</v>
      </c>
      <c r="E491" s="30">
        <v>4745</v>
      </c>
      <c r="F491" s="34">
        <v>4778</v>
      </c>
      <c r="G491" s="2" t="str">
        <f>IF(AND(Employee[[#This Row],[Sales_Target]]=Employee[[#This Row],[Sales_Target]],Employee[[#This Row],[Sales_Achieved]]&gt;=Employee[[#This Row],[Sales_Target]]),"Above Target", "Below Target")</f>
        <v>Above Target</v>
      </c>
      <c r="H491" s="43">
        <f>Employee[[#This Row],[Sales_Achieved]]-Employee[[#This Row],[Sales_Target]]</f>
        <v>33</v>
      </c>
    </row>
    <row r="492" spans="1:8" x14ac:dyDescent="0.3">
      <c r="A492" s="4" t="s">
        <v>2518</v>
      </c>
      <c r="B492" s="2" t="s">
        <v>3136</v>
      </c>
      <c r="C492" s="2" t="s">
        <v>3396</v>
      </c>
      <c r="D492" s="2" t="s">
        <v>1014</v>
      </c>
      <c r="E492" s="30">
        <v>3036</v>
      </c>
      <c r="F492" s="34">
        <v>1045</v>
      </c>
      <c r="G492" s="2" t="str">
        <f>IF(AND(Employee[[#This Row],[Sales_Target]]=Employee[[#This Row],[Sales_Target]],Employee[[#This Row],[Sales_Achieved]]&gt;=Employee[[#This Row],[Sales_Target]]),"Above Target", "Below Target")</f>
        <v>Below Target</v>
      </c>
      <c r="H492" s="43">
        <f>Employee[[#This Row],[Sales_Achieved]]-Employee[[#This Row],[Sales_Target]]</f>
        <v>-1991</v>
      </c>
    </row>
    <row r="493" spans="1:8" x14ac:dyDescent="0.3">
      <c r="A493" s="4" t="s">
        <v>2519</v>
      </c>
      <c r="B493" s="2" t="s">
        <v>3209</v>
      </c>
      <c r="C493" s="2" t="s">
        <v>3396</v>
      </c>
      <c r="D493" s="2" t="s">
        <v>1014</v>
      </c>
      <c r="E493" s="30">
        <v>3548</v>
      </c>
      <c r="F493" s="34">
        <v>1301</v>
      </c>
      <c r="G493" s="2" t="str">
        <f>IF(AND(Employee[[#This Row],[Sales_Target]]=Employee[[#This Row],[Sales_Target]],Employee[[#This Row],[Sales_Achieved]]&gt;=Employee[[#This Row],[Sales_Target]]),"Above Target", "Below Target")</f>
        <v>Below Target</v>
      </c>
      <c r="H493" s="43">
        <f>Employee[[#This Row],[Sales_Achieved]]-Employee[[#This Row],[Sales_Target]]</f>
        <v>-2247</v>
      </c>
    </row>
    <row r="494" spans="1:8" x14ac:dyDescent="0.3">
      <c r="A494" s="4" t="s">
        <v>2520</v>
      </c>
      <c r="B494" s="2" t="s">
        <v>3285</v>
      </c>
      <c r="C494" s="2" t="s">
        <v>3395</v>
      </c>
      <c r="D494" s="2" t="s">
        <v>1013</v>
      </c>
      <c r="E494" s="30">
        <v>2265</v>
      </c>
      <c r="F494" s="34">
        <v>5962</v>
      </c>
      <c r="G494" s="2" t="str">
        <f>IF(AND(Employee[[#This Row],[Sales_Target]]=Employee[[#This Row],[Sales_Target]],Employee[[#This Row],[Sales_Achieved]]&gt;=Employee[[#This Row],[Sales_Target]]),"Above Target", "Below Target")</f>
        <v>Above Target</v>
      </c>
      <c r="H494" s="43">
        <f>Employee[[#This Row],[Sales_Achieved]]-Employee[[#This Row],[Sales_Target]]</f>
        <v>3697</v>
      </c>
    </row>
    <row r="495" spans="1:8" x14ac:dyDescent="0.3">
      <c r="A495" s="4" t="s">
        <v>2521</v>
      </c>
      <c r="B495" s="2" t="s">
        <v>3214</v>
      </c>
      <c r="C495" s="2" t="s">
        <v>3395</v>
      </c>
      <c r="D495" s="2" t="s">
        <v>1013</v>
      </c>
      <c r="E495" s="30">
        <v>2994</v>
      </c>
      <c r="F495" s="34">
        <v>2386</v>
      </c>
      <c r="G495" s="2" t="str">
        <f>IF(AND(Employee[[#This Row],[Sales_Target]]=Employee[[#This Row],[Sales_Target]],Employee[[#This Row],[Sales_Achieved]]&gt;=Employee[[#This Row],[Sales_Target]]),"Above Target", "Below Target")</f>
        <v>Below Target</v>
      </c>
      <c r="H495" s="43">
        <f>Employee[[#This Row],[Sales_Achieved]]-Employee[[#This Row],[Sales_Target]]</f>
        <v>-608</v>
      </c>
    </row>
    <row r="496" spans="1:8" x14ac:dyDescent="0.3">
      <c r="A496" s="4" t="s">
        <v>2522</v>
      </c>
      <c r="B496" s="2" t="s">
        <v>3308</v>
      </c>
      <c r="C496" s="2" t="s">
        <v>3395</v>
      </c>
      <c r="D496" s="2" t="s">
        <v>1016</v>
      </c>
      <c r="E496" s="30">
        <v>2194</v>
      </c>
      <c r="F496" s="34">
        <v>5305</v>
      </c>
      <c r="G496" s="2" t="str">
        <f>IF(AND(Employee[[#This Row],[Sales_Target]]=Employee[[#This Row],[Sales_Target]],Employee[[#This Row],[Sales_Achieved]]&gt;=Employee[[#This Row],[Sales_Target]]),"Above Target", "Below Target")</f>
        <v>Above Target</v>
      </c>
      <c r="H496" s="43">
        <f>Employee[[#This Row],[Sales_Achieved]]-Employee[[#This Row],[Sales_Target]]</f>
        <v>3111</v>
      </c>
    </row>
    <row r="497" spans="1:8" x14ac:dyDescent="0.3">
      <c r="A497" s="4" t="s">
        <v>2523</v>
      </c>
      <c r="B497" s="2" t="s">
        <v>3054</v>
      </c>
      <c r="C497" s="2" t="s">
        <v>3395</v>
      </c>
      <c r="D497" s="2" t="s">
        <v>1015</v>
      </c>
      <c r="E497" s="30">
        <v>1880</v>
      </c>
      <c r="F497" s="34">
        <v>1138</v>
      </c>
      <c r="G497" s="2" t="str">
        <f>IF(AND(Employee[[#This Row],[Sales_Target]]=Employee[[#This Row],[Sales_Target]],Employee[[#This Row],[Sales_Achieved]]&gt;=Employee[[#This Row],[Sales_Target]]),"Above Target", "Below Target")</f>
        <v>Below Target</v>
      </c>
      <c r="H497" s="43">
        <f>Employee[[#This Row],[Sales_Achieved]]-Employee[[#This Row],[Sales_Target]]</f>
        <v>-742</v>
      </c>
    </row>
    <row r="498" spans="1:8" x14ac:dyDescent="0.3">
      <c r="A498" s="4" t="s">
        <v>2524</v>
      </c>
      <c r="B498" s="2" t="s">
        <v>3036</v>
      </c>
      <c r="C498" s="2" t="s">
        <v>3396</v>
      </c>
      <c r="D498" s="2" t="s">
        <v>1014</v>
      </c>
      <c r="E498" s="30">
        <v>2500</v>
      </c>
      <c r="F498" s="34">
        <v>5703</v>
      </c>
      <c r="G498" s="2" t="str">
        <f>IF(AND(Employee[[#This Row],[Sales_Target]]=Employee[[#This Row],[Sales_Target]],Employee[[#This Row],[Sales_Achieved]]&gt;=Employee[[#This Row],[Sales_Target]]),"Above Target", "Below Target")</f>
        <v>Above Target</v>
      </c>
      <c r="H498" s="43">
        <f>Employee[[#This Row],[Sales_Achieved]]-Employee[[#This Row],[Sales_Target]]</f>
        <v>3203</v>
      </c>
    </row>
    <row r="499" spans="1:8" x14ac:dyDescent="0.3">
      <c r="A499" s="4" t="s">
        <v>2525</v>
      </c>
      <c r="B499" s="2" t="s">
        <v>3195</v>
      </c>
      <c r="C499" s="2" t="s">
        <v>3396</v>
      </c>
      <c r="D499" s="2" t="s">
        <v>1015</v>
      </c>
      <c r="E499" s="30">
        <v>2997</v>
      </c>
      <c r="F499" s="34">
        <v>4351</v>
      </c>
      <c r="G499" s="2" t="str">
        <f>IF(AND(Employee[[#This Row],[Sales_Target]]=Employee[[#This Row],[Sales_Target]],Employee[[#This Row],[Sales_Achieved]]&gt;=Employee[[#This Row],[Sales_Target]]),"Above Target", "Below Target")</f>
        <v>Above Target</v>
      </c>
      <c r="H499" s="43">
        <f>Employee[[#This Row],[Sales_Achieved]]-Employee[[#This Row],[Sales_Target]]</f>
        <v>1354</v>
      </c>
    </row>
    <row r="500" spans="1:8" x14ac:dyDescent="0.3">
      <c r="A500" s="4" t="s">
        <v>2526</v>
      </c>
      <c r="B500" s="2" t="s">
        <v>3185</v>
      </c>
      <c r="C500" s="2" t="s">
        <v>3394</v>
      </c>
      <c r="D500" s="2" t="s">
        <v>1015</v>
      </c>
      <c r="E500" s="30">
        <v>2046</v>
      </c>
      <c r="F500" s="34">
        <v>5837</v>
      </c>
      <c r="G500" s="2" t="str">
        <f>IF(AND(Employee[[#This Row],[Sales_Target]]=Employee[[#This Row],[Sales_Target]],Employee[[#This Row],[Sales_Achieved]]&gt;=Employee[[#This Row],[Sales_Target]]),"Above Target", "Below Target")</f>
        <v>Above Target</v>
      </c>
      <c r="H500" s="43">
        <f>Employee[[#This Row],[Sales_Achieved]]-Employee[[#This Row],[Sales_Target]]</f>
        <v>3791</v>
      </c>
    </row>
    <row r="501" spans="1:8" x14ac:dyDescent="0.3">
      <c r="A501" s="4" t="s">
        <v>2527</v>
      </c>
      <c r="B501" s="2" t="s">
        <v>3309</v>
      </c>
      <c r="C501" s="2" t="s">
        <v>3394</v>
      </c>
      <c r="D501" s="2" t="s">
        <v>1014</v>
      </c>
      <c r="E501" s="30">
        <v>1799</v>
      </c>
      <c r="F501" s="34">
        <v>2538</v>
      </c>
      <c r="G501" s="2" t="str">
        <f>IF(AND(Employee[[#This Row],[Sales_Target]]=Employee[[#This Row],[Sales_Target]],Employee[[#This Row],[Sales_Achieved]]&gt;=Employee[[#This Row],[Sales_Target]]),"Above Target", "Below Target")</f>
        <v>Above Target</v>
      </c>
      <c r="H501" s="43">
        <f>Employee[[#This Row],[Sales_Achieved]]-Employee[[#This Row],[Sales_Target]]</f>
        <v>739</v>
      </c>
    </row>
    <row r="502" spans="1:8" x14ac:dyDescent="0.3">
      <c r="A502" s="4" t="s">
        <v>2528</v>
      </c>
      <c r="B502" s="2" t="s">
        <v>3061</v>
      </c>
      <c r="C502" s="2" t="s">
        <v>3396</v>
      </c>
      <c r="D502" s="2" t="s">
        <v>1016</v>
      </c>
      <c r="E502" s="30">
        <v>2517</v>
      </c>
      <c r="F502" s="34">
        <v>4412</v>
      </c>
      <c r="G502" s="2" t="str">
        <f>IF(AND(Employee[[#This Row],[Sales_Target]]=Employee[[#This Row],[Sales_Target]],Employee[[#This Row],[Sales_Achieved]]&gt;=Employee[[#This Row],[Sales_Target]]),"Above Target", "Below Target")</f>
        <v>Above Target</v>
      </c>
      <c r="H502" s="43">
        <f>Employee[[#This Row],[Sales_Achieved]]-Employee[[#This Row],[Sales_Target]]</f>
        <v>1895</v>
      </c>
    </row>
    <row r="503" spans="1:8" x14ac:dyDescent="0.3">
      <c r="A503" s="4" t="s">
        <v>2529</v>
      </c>
      <c r="B503" s="2" t="s">
        <v>3076</v>
      </c>
      <c r="C503" s="2" t="s">
        <v>3395</v>
      </c>
      <c r="D503" s="2" t="s">
        <v>1016</v>
      </c>
      <c r="E503" s="30">
        <v>3124</v>
      </c>
      <c r="F503" s="34">
        <v>5617</v>
      </c>
      <c r="G503" s="2" t="str">
        <f>IF(AND(Employee[[#This Row],[Sales_Target]]=Employee[[#This Row],[Sales_Target]],Employee[[#This Row],[Sales_Achieved]]&gt;=Employee[[#This Row],[Sales_Target]]),"Above Target", "Below Target")</f>
        <v>Above Target</v>
      </c>
      <c r="H503" s="43">
        <f>Employee[[#This Row],[Sales_Achieved]]-Employee[[#This Row],[Sales_Target]]</f>
        <v>2493</v>
      </c>
    </row>
    <row r="504" spans="1:8" x14ac:dyDescent="0.3">
      <c r="A504" s="4" t="s">
        <v>2530</v>
      </c>
      <c r="B504" s="2" t="s">
        <v>3161</v>
      </c>
      <c r="C504" s="2" t="s">
        <v>3395</v>
      </c>
      <c r="D504" s="2" t="s">
        <v>1016</v>
      </c>
      <c r="E504" s="30">
        <v>2161</v>
      </c>
      <c r="F504" s="34">
        <v>4326</v>
      </c>
      <c r="G504" s="2" t="str">
        <f>IF(AND(Employee[[#This Row],[Sales_Target]]=Employee[[#This Row],[Sales_Target]],Employee[[#This Row],[Sales_Achieved]]&gt;=Employee[[#This Row],[Sales_Target]]),"Above Target", "Below Target")</f>
        <v>Above Target</v>
      </c>
      <c r="H504" s="43">
        <f>Employee[[#This Row],[Sales_Achieved]]-Employee[[#This Row],[Sales_Target]]</f>
        <v>2165</v>
      </c>
    </row>
    <row r="505" spans="1:8" x14ac:dyDescent="0.3">
      <c r="A505" s="4" t="s">
        <v>2531</v>
      </c>
      <c r="B505" s="2" t="s">
        <v>3310</v>
      </c>
      <c r="C505" s="2" t="s">
        <v>3394</v>
      </c>
      <c r="D505" s="2" t="s">
        <v>1016</v>
      </c>
      <c r="E505" s="30">
        <v>1383</v>
      </c>
      <c r="F505" s="34">
        <v>2667</v>
      </c>
      <c r="G505" s="2" t="str">
        <f>IF(AND(Employee[[#This Row],[Sales_Target]]=Employee[[#This Row],[Sales_Target]],Employee[[#This Row],[Sales_Achieved]]&gt;=Employee[[#This Row],[Sales_Target]]),"Above Target", "Below Target")</f>
        <v>Above Target</v>
      </c>
      <c r="H505" s="43">
        <f>Employee[[#This Row],[Sales_Achieved]]-Employee[[#This Row],[Sales_Target]]</f>
        <v>1284</v>
      </c>
    </row>
    <row r="506" spans="1:8" x14ac:dyDescent="0.3">
      <c r="A506" s="4" t="s">
        <v>2532</v>
      </c>
      <c r="B506" s="2" t="s">
        <v>3210</v>
      </c>
      <c r="C506" s="2" t="s">
        <v>3395</v>
      </c>
      <c r="D506" s="2" t="s">
        <v>1015</v>
      </c>
      <c r="E506" s="30">
        <v>2043</v>
      </c>
      <c r="F506" s="34">
        <v>2255</v>
      </c>
      <c r="G506" s="2" t="str">
        <f>IF(AND(Employee[[#This Row],[Sales_Target]]=Employee[[#This Row],[Sales_Target]],Employee[[#This Row],[Sales_Achieved]]&gt;=Employee[[#This Row],[Sales_Target]]),"Above Target", "Below Target")</f>
        <v>Above Target</v>
      </c>
      <c r="H506" s="43">
        <f>Employee[[#This Row],[Sales_Achieved]]-Employee[[#This Row],[Sales_Target]]</f>
        <v>212</v>
      </c>
    </row>
    <row r="507" spans="1:8" x14ac:dyDescent="0.3">
      <c r="A507" s="4" t="s">
        <v>2533</v>
      </c>
      <c r="B507" s="2" t="s">
        <v>3311</v>
      </c>
      <c r="C507" s="2" t="s">
        <v>3394</v>
      </c>
      <c r="D507" s="2" t="s">
        <v>1014</v>
      </c>
      <c r="E507" s="30">
        <v>3406</v>
      </c>
      <c r="F507" s="34">
        <v>3323</v>
      </c>
      <c r="G507" s="2" t="str">
        <f>IF(AND(Employee[[#This Row],[Sales_Target]]=Employee[[#This Row],[Sales_Target]],Employee[[#This Row],[Sales_Achieved]]&gt;=Employee[[#This Row],[Sales_Target]]),"Above Target", "Below Target")</f>
        <v>Below Target</v>
      </c>
      <c r="H507" s="43">
        <f>Employee[[#This Row],[Sales_Achieved]]-Employee[[#This Row],[Sales_Target]]</f>
        <v>-83</v>
      </c>
    </row>
    <row r="508" spans="1:8" x14ac:dyDescent="0.3">
      <c r="A508" s="4" t="s">
        <v>2534</v>
      </c>
      <c r="B508" s="2" t="s">
        <v>3308</v>
      </c>
      <c r="C508" s="2" t="s">
        <v>3396</v>
      </c>
      <c r="D508" s="2" t="s">
        <v>1013</v>
      </c>
      <c r="E508" s="30">
        <v>1742</v>
      </c>
      <c r="F508" s="34">
        <v>2104</v>
      </c>
      <c r="G508" s="2" t="str">
        <f>IF(AND(Employee[[#This Row],[Sales_Target]]=Employee[[#This Row],[Sales_Target]],Employee[[#This Row],[Sales_Achieved]]&gt;=Employee[[#This Row],[Sales_Target]]),"Above Target", "Below Target")</f>
        <v>Above Target</v>
      </c>
      <c r="H508" s="43">
        <f>Employee[[#This Row],[Sales_Achieved]]-Employee[[#This Row],[Sales_Target]]</f>
        <v>362</v>
      </c>
    </row>
    <row r="509" spans="1:8" x14ac:dyDescent="0.3">
      <c r="A509" s="4" t="s">
        <v>2535</v>
      </c>
      <c r="B509" s="2" t="s">
        <v>3312</v>
      </c>
      <c r="C509" s="2" t="s">
        <v>3394</v>
      </c>
      <c r="D509" s="2" t="s">
        <v>1015</v>
      </c>
      <c r="E509" s="30">
        <v>1216</v>
      </c>
      <c r="F509" s="34">
        <v>3991</v>
      </c>
      <c r="G509" s="2" t="str">
        <f>IF(AND(Employee[[#This Row],[Sales_Target]]=Employee[[#This Row],[Sales_Target]],Employee[[#This Row],[Sales_Achieved]]&gt;=Employee[[#This Row],[Sales_Target]]),"Above Target", "Below Target")</f>
        <v>Above Target</v>
      </c>
      <c r="H509" s="43">
        <f>Employee[[#This Row],[Sales_Achieved]]-Employee[[#This Row],[Sales_Target]]</f>
        <v>2775</v>
      </c>
    </row>
    <row r="510" spans="1:8" x14ac:dyDescent="0.3">
      <c r="A510" s="4" t="s">
        <v>2536</v>
      </c>
      <c r="B510" s="2" t="s">
        <v>3313</v>
      </c>
      <c r="C510" s="2" t="s">
        <v>3396</v>
      </c>
      <c r="D510" s="2" t="s">
        <v>1014</v>
      </c>
      <c r="E510" s="30">
        <v>2969</v>
      </c>
      <c r="F510" s="34">
        <v>3007</v>
      </c>
      <c r="G510" s="2" t="str">
        <f>IF(AND(Employee[[#This Row],[Sales_Target]]=Employee[[#This Row],[Sales_Target]],Employee[[#This Row],[Sales_Achieved]]&gt;=Employee[[#This Row],[Sales_Target]]),"Above Target", "Below Target")</f>
        <v>Above Target</v>
      </c>
      <c r="H510" s="43">
        <f>Employee[[#This Row],[Sales_Achieved]]-Employee[[#This Row],[Sales_Target]]</f>
        <v>38</v>
      </c>
    </row>
    <row r="511" spans="1:8" x14ac:dyDescent="0.3">
      <c r="A511" s="4" t="s">
        <v>2537</v>
      </c>
      <c r="B511" s="2" t="s">
        <v>3314</v>
      </c>
      <c r="C511" s="2" t="s">
        <v>3394</v>
      </c>
      <c r="D511" s="2" t="s">
        <v>1016</v>
      </c>
      <c r="E511" s="30">
        <v>2059</v>
      </c>
      <c r="F511" s="34">
        <v>2757</v>
      </c>
      <c r="G511" s="2" t="str">
        <f>IF(AND(Employee[[#This Row],[Sales_Target]]=Employee[[#This Row],[Sales_Target]],Employee[[#This Row],[Sales_Achieved]]&gt;=Employee[[#This Row],[Sales_Target]]),"Above Target", "Below Target")</f>
        <v>Above Target</v>
      </c>
      <c r="H511" s="43">
        <f>Employee[[#This Row],[Sales_Achieved]]-Employee[[#This Row],[Sales_Target]]</f>
        <v>698</v>
      </c>
    </row>
    <row r="512" spans="1:8" x14ac:dyDescent="0.3">
      <c r="A512" s="4" t="s">
        <v>2538</v>
      </c>
      <c r="B512" s="2" t="s">
        <v>3265</v>
      </c>
      <c r="C512" s="2" t="s">
        <v>3394</v>
      </c>
      <c r="D512" s="2" t="s">
        <v>1013</v>
      </c>
      <c r="E512" s="30">
        <v>1630</v>
      </c>
      <c r="F512" s="34">
        <v>1293</v>
      </c>
      <c r="G512" s="2" t="str">
        <f>IF(AND(Employee[[#This Row],[Sales_Target]]=Employee[[#This Row],[Sales_Target]],Employee[[#This Row],[Sales_Achieved]]&gt;=Employee[[#This Row],[Sales_Target]]),"Above Target", "Below Target")</f>
        <v>Below Target</v>
      </c>
      <c r="H512" s="43">
        <f>Employee[[#This Row],[Sales_Achieved]]-Employee[[#This Row],[Sales_Target]]</f>
        <v>-337</v>
      </c>
    </row>
    <row r="513" spans="1:8" x14ac:dyDescent="0.3">
      <c r="A513" s="4" t="s">
        <v>2539</v>
      </c>
      <c r="B513" s="2" t="s">
        <v>3315</v>
      </c>
      <c r="C513" s="2" t="s">
        <v>3396</v>
      </c>
      <c r="D513" s="2" t="s">
        <v>1016</v>
      </c>
      <c r="E513" s="30">
        <v>3530</v>
      </c>
      <c r="F513" s="34">
        <v>5957</v>
      </c>
      <c r="G513" s="2" t="str">
        <f>IF(AND(Employee[[#This Row],[Sales_Target]]=Employee[[#This Row],[Sales_Target]],Employee[[#This Row],[Sales_Achieved]]&gt;=Employee[[#This Row],[Sales_Target]]),"Above Target", "Below Target")</f>
        <v>Above Target</v>
      </c>
      <c r="H513" s="43">
        <f>Employee[[#This Row],[Sales_Achieved]]-Employee[[#This Row],[Sales_Target]]</f>
        <v>2427</v>
      </c>
    </row>
    <row r="514" spans="1:8" x14ac:dyDescent="0.3">
      <c r="A514" s="4" t="s">
        <v>2540</v>
      </c>
      <c r="B514" s="2" t="s">
        <v>3076</v>
      </c>
      <c r="C514" s="2" t="s">
        <v>3396</v>
      </c>
      <c r="D514" s="2" t="s">
        <v>1014</v>
      </c>
      <c r="E514" s="30">
        <v>2414</v>
      </c>
      <c r="F514" s="34">
        <v>5230</v>
      </c>
      <c r="G514" s="2" t="str">
        <f>IF(AND(Employee[[#This Row],[Sales_Target]]=Employee[[#This Row],[Sales_Target]],Employee[[#This Row],[Sales_Achieved]]&gt;=Employee[[#This Row],[Sales_Target]]),"Above Target", "Below Target")</f>
        <v>Above Target</v>
      </c>
      <c r="H514" s="43">
        <f>Employee[[#This Row],[Sales_Achieved]]-Employee[[#This Row],[Sales_Target]]</f>
        <v>2816</v>
      </c>
    </row>
    <row r="515" spans="1:8" x14ac:dyDescent="0.3">
      <c r="A515" s="4" t="s">
        <v>2541</v>
      </c>
      <c r="B515" s="2" t="s">
        <v>3135</v>
      </c>
      <c r="C515" s="2" t="s">
        <v>3396</v>
      </c>
      <c r="D515" s="2" t="s">
        <v>1015</v>
      </c>
      <c r="E515" s="30">
        <v>1974</v>
      </c>
      <c r="F515" s="34">
        <v>3540</v>
      </c>
      <c r="G515" s="2" t="str">
        <f>IF(AND(Employee[[#This Row],[Sales_Target]]=Employee[[#This Row],[Sales_Target]],Employee[[#This Row],[Sales_Achieved]]&gt;=Employee[[#This Row],[Sales_Target]]),"Above Target", "Below Target")</f>
        <v>Above Target</v>
      </c>
      <c r="H515" s="43">
        <f>Employee[[#This Row],[Sales_Achieved]]-Employee[[#This Row],[Sales_Target]]</f>
        <v>1566</v>
      </c>
    </row>
    <row r="516" spans="1:8" x14ac:dyDescent="0.3">
      <c r="A516" s="4" t="s">
        <v>2542</v>
      </c>
      <c r="B516" s="2" t="s">
        <v>3064</v>
      </c>
      <c r="C516" s="2" t="s">
        <v>3394</v>
      </c>
      <c r="D516" s="2" t="s">
        <v>1015</v>
      </c>
      <c r="E516" s="30">
        <v>4889</v>
      </c>
      <c r="F516" s="34">
        <v>5572</v>
      </c>
      <c r="G516" s="2" t="str">
        <f>IF(AND(Employee[[#This Row],[Sales_Target]]=Employee[[#This Row],[Sales_Target]],Employee[[#This Row],[Sales_Achieved]]&gt;=Employee[[#This Row],[Sales_Target]]),"Above Target", "Below Target")</f>
        <v>Above Target</v>
      </c>
      <c r="H516" s="43">
        <f>Employee[[#This Row],[Sales_Achieved]]-Employee[[#This Row],[Sales_Target]]</f>
        <v>683</v>
      </c>
    </row>
    <row r="517" spans="1:8" x14ac:dyDescent="0.3">
      <c r="A517" s="4" t="s">
        <v>2543</v>
      </c>
      <c r="B517" s="2" t="s">
        <v>3087</v>
      </c>
      <c r="C517" s="2" t="s">
        <v>3395</v>
      </c>
      <c r="D517" s="2" t="s">
        <v>1013</v>
      </c>
      <c r="E517" s="30">
        <v>1667</v>
      </c>
      <c r="F517" s="34">
        <v>1336</v>
      </c>
      <c r="G517" s="2" t="str">
        <f>IF(AND(Employee[[#This Row],[Sales_Target]]=Employee[[#This Row],[Sales_Target]],Employee[[#This Row],[Sales_Achieved]]&gt;=Employee[[#This Row],[Sales_Target]]),"Above Target", "Below Target")</f>
        <v>Below Target</v>
      </c>
      <c r="H517" s="43">
        <f>Employee[[#This Row],[Sales_Achieved]]-Employee[[#This Row],[Sales_Target]]</f>
        <v>-331</v>
      </c>
    </row>
    <row r="518" spans="1:8" x14ac:dyDescent="0.3">
      <c r="A518" s="4" t="s">
        <v>2544</v>
      </c>
      <c r="B518" s="2" t="s">
        <v>3036</v>
      </c>
      <c r="C518" s="2" t="s">
        <v>3394</v>
      </c>
      <c r="D518" s="2" t="s">
        <v>1015</v>
      </c>
      <c r="E518" s="30">
        <v>3048</v>
      </c>
      <c r="F518" s="34">
        <v>4174</v>
      </c>
      <c r="G518" s="2" t="str">
        <f>IF(AND(Employee[[#This Row],[Sales_Target]]=Employee[[#This Row],[Sales_Target]],Employee[[#This Row],[Sales_Achieved]]&gt;=Employee[[#This Row],[Sales_Target]]),"Above Target", "Below Target")</f>
        <v>Above Target</v>
      </c>
      <c r="H518" s="43">
        <f>Employee[[#This Row],[Sales_Achieved]]-Employee[[#This Row],[Sales_Target]]</f>
        <v>1126</v>
      </c>
    </row>
    <row r="519" spans="1:8" x14ac:dyDescent="0.3">
      <c r="A519" s="4" t="s">
        <v>2545</v>
      </c>
      <c r="B519" s="2" t="s">
        <v>3141</v>
      </c>
      <c r="C519" s="2" t="s">
        <v>3394</v>
      </c>
      <c r="D519" s="2" t="s">
        <v>1015</v>
      </c>
      <c r="E519" s="30">
        <v>1411</v>
      </c>
      <c r="F519" s="34">
        <v>4863</v>
      </c>
      <c r="G519" s="2" t="str">
        <f>IF(AND(Employee[[#This Row],[Sales_Target]]=Employee[[#This Row],[Sales_Target]],Employee[[#This Row],[Sales_Achieved]]&gt;=Employee[[#This Row],[Sales_Target]]),"Above Target", "Below Target")</f>
        <v>Above Target</v>
      </c>
      <c r="H519" s="43">
        <f>Employee[[#This Row],[Sales_Achieved]]-Employee[[#This Row],[Sales_Target]]</f>
        <v>3452</v>
      </c>
    </row>
    <row r="520" spans="1:8" x14ac:dyDescent="0.3">
      <c r="A520" s="4" t="s">
        <v>2546</v>
      </c>
      <c r="B520" s="2" t="s">
        <v>3089</v>
      </c>
      <c r="C520" s="2" t="s">
        <v>3394</v>
      </c>
      <c r="D520" s="2" t="s">
        <v>1016</v>
      </c>
      <c r="E520" s="30">
        <v>2203</v>
      </c>
      <c r="F520" s="34">
        <v>3403</v>
      </c>
      <c r="G520" s="2" t="str">
        <f>IF(AND(Employee[[#This Row],[Sales_Target]]=Employee[[#This Row],[Sales_Target]],Employee[[#This Row],[Sales_Achieved]]&gt;=Employee[[#This Row],[Sales_Target]]),"Above Target", "Below Target")</f>
        <v>Above Target</v>
      </c>
      <c r="H520" s="43">
        <f>Employee[[#This Row],[Sales_Achieved]]-Employee[[#This Row],[Sales_Target]]</f>
        <v>1200</v>
      </c>
    </row>
    <row r="521" spans="1:8" x14ac:dyDescent="0.3">
      <c r="A521" s="4" t="s">
        <v>2547</v>
      </c>
      <c r="B521" s="2" t="s">
        <v>3316</v>
      </c>
      <c r="C521" s="2" t="s">
        <v>3396</v>
      </c>
      <c r="D521" s="2" t="s">
        <v>1013</v>
      </c>
      <c r="E521" s="30">
        <v>1754</v>
      </c>
      <c r="F521" s="34">
        <v>5769</v>
      </c>
      <c r="G521" s="2" t="str">
        <f>IF(AND(Employee[[#This Row],[Sales_Target]]=Employee[[#This Row],[Sales_Target]],Employee[[#This Row],[Sales_Achieved]]&gt;=Employee[[#This Row],[Sales_Target]]),"Above Target", "Below Target")</f>
        <v>Above Target</v>
      </c>
      <c r="H521" s="43">
        <f>Employee[[#This Row],[Sales_Achieved]]-Employee[[#This Row],[Sales_Target]]</f>
        <v>4015</v>
      </c>
    </row>
    <row r="522" spans="1:8" x14ac:dyDescent="0.3">
      <c r="A522" s="4" t="s">
        <v>2548</v>
      </c>
      <c r="B522" s="2" t="s">
        <v>3186</v>
      </c>
      <c r="C522" s="2" t="s">
        <v>3396</v>
      </c>
      <c r="D522" s="2" t="s">
        <v>1013</v>
      </c>
      <c r="E522" s="30">
        <v>4498</v>
      </c>
      <c r="F522" s="34">
        <v>4201</v>
      </c>
      <c r="G522" s="2" t="str">
        <f>IF(AND(Employee[[#This Row],[Sales_Target]]=Employee[[#This Row],[Sales_Target]],Employee[[#This Row],[Sales_Achieved]]&gt;=Employee[[#This Row],[Sales_Target]]),"Above Target", "Below Target")</f>
        <v>Below Target</v>
      </c>
      <c r="H522" s="43">
        <f>Employee[[#This Row],[Sales_Achieved]]-Employee[[#This Row],[Sales_Target]]</f>
        <v>-297</v>
      </c>
    </row>
    <row r="523" spans="1:8" x14ac:dyDescent="0.3">
      <c r="A523" s="4" t="s">
        <v>2549</v>
      </c>
      <c r="B523" s="2" t="s">
        <v>3317</v>
      </c>
      <c r="C523" s="2" t="s">
        <v>3394</v>
      </c>
      <c r="D523" s="2" t="s">
        <v>1014</v>
      </c>
      <c r="E523" s="30">
        <v>2087</v>
      </c>
      <c r="F523" s="34">
        <v>1557</v>
      </c>
      <c r="G523" s="2" t="str">
        <f>IF(AND(Employee[[#This Row],[Sales_Target]]=Employee[[#This Row],[Sales_Target]],Employee[[#This Row],[Sales_Achieved]]&gt;=Employee[[#This Row],[Sales_Target]]),"Above Target", "Below Target")</f>
        <v>Below Target</v>
      </c>
      <c r="H523" s="43">
        <f>Employee[[#This Row],[Sales_Achieved]]-Employee[[#This Row],[Sales_Target]]</f>
        <v>-530</v>
      </c>
    </row>
    <row r="524" spans="1:8" x14ac:dyDescent="0.3">
      <c r="A524" s="4" t="s">
        <v>2550</v>
      </c>
      <c r="B524" s="2" t="s">
        <v>3119</v>
      </c>
      <c r="C524" s="2" t="s">
        <v>3395</v>
      </c>
      <c r="D524" s="2" t="s">
        <v>1013</v>
      </c>
      <c r="E524" s="30">
        <v>1019</v>
      </c>
      <c r="F524" s="34">
        <v>4424</v>
      </c>
      <c r="G524" s="2" t="str">
        <f>IF(AND(Employee[[#This Row],[Sales_Target]]=Employee[[#This Row],[Sales_Target]],Employee[[#This Row],[Sales_Achieved]]&gt;=Employee[[#This Row],[Sales_Target]]),"Above Target", "Below Target")</f>
        <v>Above Target</v>
      </c>
      <c r="H524" s="43">
        <f>Employee[[#This Row],[Sales_Achieved]]-Employee[[#This Row],[Sales_Target]]</f>
        <v>3405</v>
      </c>
    </row>
    <row r="525" spans="1:8" x14ac:dyDescent="0.3">
      <c r="A525" s="4" t="s">
        <v>2551</v>
      </c>
      <c r="B525" s="2" t="s">
        <v>3318</v>
      </c>
      <c r="C525" s="2" t="s">
        <v>3396</v>
      </c>
      <c r="D525" s="2" t="s">
        <v>1015</v>
      </c>
      <c r="E525" s="30">
        <v>2717</v>
      </c>
      <c r="F525" s="34">
        <v>4806</v>
      </c>
      <c r="G525" s="2" t="str">
        <f>IF(AND(Employee[[#This Row],[Sales_Target]]=Employee[[#This Row],[Sales_Target]],Employee[[#This Row],[Sales_Achieved]]&gt;=Employee[[#This Row],[Sales_Target]]),"Above Target", "Below Target")</f>
        <v>Above Target</v>
      </c>
      <c r="H525" s="43">
        <f>Employee[[#This Row],[Sales_Achieved]]-Employee[[#This Row],[Sales_Target]]</f>
        <v>2089</v>
      </c>
    </row>
    <row r="526" spans="1:8" x14ac:dyDescent="0.3">
      <c r="A526" s="4" t="s">
        <v>2552</v>
      </c>
      <c r="B526" s="2" t="s">
        <v>3133</v>
      </c>
      <c r="C526" s="2" t="s">
        <v>3395</v>
      </c>
      <c r="D526" s="2" t="s">
        <v>1014</v>
      </c>
      <c r="E526" s="30">
        <v>1018</v>
      </c>
      <c r="F526" s="34">
        <v>4110</v>
      </c>
      <c r="G526" s="2" t="str">
        <f>IF(AND(Employee[[#This Row],[Sales_Target]]=Employee[[#This Row],[Sales_Target]],Employee[[#This Row],[Sales_Achieved]]&gt;=Employee[[#This Row],[Sales_Target]]),"Above Target", "Below Target")</f>
        <v>Above Target</v>
      </c>
      <c r="H526" s="43">
        <f>Employee[[#This Row],[Sales_Achieved]]-Employee[[#This Row],[Sales_Target]]</f>
        <v>3092</v>
      </c>
    </row>
    <row r="527" spans="1:8" x14ac:dyDescent="0.3">
      <c r="A527" s="4" t="s">
        <v>2553</v>
      </c>
      <c r="B527" s="2" t="s">
        <v>3039</v>
      </c>
      <c r="C527" s="2" t="s">
        <v>3395</v>
      </c>
      <c r="D527" s="2" t="s">
        <v>1016</v>
      </c>
      <c r="E527" s="30">
        <v>4894</v>
      </c>
      <c r="F527" s="34">
        <v>5063</v>
      </c>
      <c r="G527" s="2" t="str">
        <f>IF(AND(Employee[[#This Row],[Sales_Target]]=Employee[[#This Row],[Sales_Target]],Employee[[#This Row],[Sales_Achieved]]&gt;=Employee[[#This Row],[Sales_Target]]),"Above Target", "Below Target")</f>
        <v>Above Target</v>
      </c>
      <c r="H527" s="43">
        <f>Employee[[#This Row],[Sales_Achieved]]-Employee[[#This Row],[Sales_Target]]</f>
        <v>169</v>
      </c>
    </row>
    <row r="528" spans="1:8" x14ac:dyDescent="0.3">
      <c r="A528" s="4" t="s">
        <v>2554</v>
      </c>
      <c r="B528" s="2" t="s">
        <v>3120</v>
      </c>
      <c r="C528" s="2" t="s">
        <v>3396</v>
      </c>
      <c r="D528" s="2" t="s">
        <v>1014</v>
      </c>
      <c r="E528" s="30">
        <v>1314</v>
      </c>
      <c r="F528" s="34">
        <v>1287</v>
      </c>
      <c r="G528" s="2" t="str">
        <f>IF(AND(Employee[[#This Row],[Sales_Target]]=Employee[[#This Row],[Sales_Target]],Employee[[#This Row],[Sales_Achieved]]&gt;=Employee[[#This Row],[Sales_Target]]),"Above Target", "Below Target")</f>
        <v>Below Target</v>
      </c>
      <c r="H528" s="43">
        <f>Employee[[#This Row],[Sales_Achieved]]-Employee[[#This Row],[Sales_Target]]</f>
        <v>-27</v>
      </c>
    </row>
    <row r="529" spans="1:8" x14ac:dyDescent="0.3">
      <c r="A529" s="4" t="s">
        <v>2555</v>
      </c>
      <c r="B529" s="2" t="s">
        <v>3319</v>
      </c>
      <c r="C529" s="2" t="s">
        <v>3394</v>
      </c>
      <c r="D529" s="2" t="s">
        <v>1013</v>
      </c>
      <c r="E529" s="30">
        <v>4652</v>
      </c>
      <c r="F529" s="34">
        <v>3007</v>
      </c>
      <c r="G529" s="2" t="str">
        <f>IF(AND(Employee[[#This Row],[Sales_Target]]=Employee[[#This Row],[Sales_Target]],Employee[[#This Row],[Sales_Achieved]]&gt;=Employee[[#This Row],[Sales_Target]]),"Above Target", "Below Target")</f>
        <v>Below Target</v>
      </c>
      <c r="H529" s="43">
        <f>Employee[[#This Row],[Sales_Achieved]]-Employee[[#This Row],[Sales_Target]]</f>
        <v>-1645</v>
      </c>
    </row>
    <row r="530" spans="1:8" x14ac:dyDescent="0.3">
      <c r="A530" s="4" t="s">
        <v>2556</v>
      </c>
      <c r="B530" s="2" t="s">
        <v>3221</v>
      </c>
      <c r="C530" s="2" t="s">
        <v>3395</v>
      </c>
      <c r="D530" s="2" t="s">
        <v>1014</v>
      </c>
      <c r="E530" s="30">
        <v>4502</v>
      </c>
      <c r="F530" s="34">
        <v>3370</v>
      </c>
      <c r="G530" s="2" t="str">
        <f>IF(AND(Employee[[#This Row],[Sales_Target]]=Employee[[#This Row],[Sales_Target]],Employee[[#This Row],[Sales_Achieved]]&gt;=Employee[[#This Row],[Sales_Target]]),"Above Target", "Below Target")</f>
        <v>Below Target</v>
      </c>
      <c r="H530" s="43">
        <f>Employee[[#This Row],[Sales_Achieved]]-Employee[[#This Row],[Sales_Target]]</f>
        <v>-1132</v>
      </c>
    </row>
    <row r="531" spans="1:8" x14ac:dyDescent="0.3">
      <c r="A531" s="4" t="s">
        <v>2557</v>
      </c>
      <c r="B531" s="2" t="s">
        <v>3266</v>
      </c>
      <c r="C531" s="2" t="s">
        <v>3395</v>
      </c>
      <c r="D531" s="2" t="s">
        <v>1014</v>
      </c>
      <c r="E531" s="30">
        <v>2575</v>
      </c>
      <c r="F531" s="34">
        <v>3969</v>
      </c>
      <c r="G531" s="2" t="str">
        <f>IF(AND(Employee[[#This Row],[Sales_Target]]=Employee[[#This Row],[Sales_Target]],Employee[[#This Row],[Sales_Achieved]]&gt;=Employee[[#This Row],[Sales_Target]]),"Above Target", "Below Target")</f>
        <v>Above Target</v>
      </c>
      <c r="H531" s="43">
        <f>Employee[[#This Row],[Sales_Achieved]]-Employee[[#This Row],[Sales_Target]]</f>
        <v>1394</v>
      </c>
    </row>
    <row r="532" spans="1:8" x14ac:dyDescent="0.3">
      <c r="A532" s="4" t="s">
        <v>2558</v>
      </c>
      <c r="B532" s="2" t="s">
        <v>3320</v>
      </c>
      <c r="C532" s="2" t="s">
        <v>3394</v>
      </c>
      <c r="D532" s="2" t="s">
        <v>1016</v>
      </c>
      <c r="E532" s="30">
        <v>3742</v>
      </c>
      <c r="F532" s="34">
        <v>3279</v>
      </c>
      <c r="G532" s="2" t="str">
        <f>IF(AND(Employee[[#This Row],[Sales_Target]]=Employee[[#This Row],[Sales_Target]],Employee[[#This Row],[Sales_Achieved]]&gt;=Employee[[#This Row],[Sales_Target]]),"Above Target", "Below Target")</f>
        <v>Below Target</v>
      </c>
      <c r="H532" s="43">
        <f>Employee[[#This Row],[Sales_Achieved]]-Employee[[#This Row],[Sales_Target]]</f>
        <v>-463</v>
      </c>
    </row>
    <row r="533" spans="1:8" x14ac:dyDescent="0.3">
      <c r="A533" s="4" t="s">
        <v>2560</v>
      </c>
      <c r="B533" s="2" t="s">
        <v>3203</v>
      </c>
      <c r="C533" s="2" t="s">
        <v>3396</v>
      </c>
      <c r="D533" s="2" t="s">
        <v>1014</v>
      </c>
      <c r="E533" s="30">
        <v>3489</v>
      </c>
      <c r="F533" s="34">
        <v>3317</v>
      </c>
      <c r="G533" s="2" t="str">
        <f>IF(AND(Employee[[#This Row],[Sales_Target]]=Employee[[#This Row],[Sales_Target]],Employee[[#This Row],[Sales_Achieved]]&gt;=Employee[[#This Row],[Sales_Target]]),"Above Target", "Below Target")</f>
        <v>Below Target</v>
      </c>
      <c r="H533" s="43">
        <f>Employee[[#This Row],[Sales_Achieved]]-Employee[[#This Row],[Sales_Target]]</f>
        <v>-172</v>
      </c>
    </row>
    <row r="534" spans="1:8" x14ac:dyDescent="0.3">
      <c r="A534" s="4" t="s">
        <v>2559</v>
      </c>
      <c r="B534" s="2" t="s">
        <v>3185</v>
      </c>
      <c r="C534" s="2" t="s">
        <v>3396</v>
      </c>
      <c r="D534" s="2" t="s">
        <v>1016</v>
      </c>
      <c r="E534" s="30">
        <v>4647</v>
      </c>
      <c r="F534" s="34">
        <v>1993</v>
      </c>
      <c r="G534" s="2" t="str">
        <f>IF(AND(Employee[[#This Row],[Sales_Target]]=Employee[[#This Row],[Sales_Target]],Employee[[#This Row],[Sales_Achieved]]&gt;=Employee[[#This Row],[Sales_Target]]),"Above Target", "Below Target")</f>
        <v>Below Target</v>
      </c>
      <c r="H534" s="43">
        <f>Employee[[#This Row],[Sales_Achieved]]-Employee[[#This Row],[Sales_Target]]</f>
        <v>-2654</v>
      </c>
    </row>
    <row r="535" spans="1:8" x14ac:dyDescent="0.3">
      <c r="A535" s="4" t="s">
        <v>2561</v>
      </c>
      <c r="B535" s="2" t="s">
        <v>3126</v>
      </c>
      <c r="C535" s="2" t="s">
        <v>3396</v>
      </c>
      <c r="D535" s="2" t="s">
        <v>1016</v>
      </c>
      <c r="E535" s="30">
        <v>1228</v>
      </c>
      <c r="F535" s="34">
        <v>2756</v>
      </c>
      <c r="G535" s="2" t="str">
        <f>IF(AND(Employee[[#This Row],[Sales_Target]]=Employee[[#This Row],[Sales_Target]],Employee[[#This Row],[Sales_Achieved]]&gt;=Employee[[#This Row],[Sales_Target]]),"Above Target", "Below Target")</f>
        <v>Above Target</v>
      </c>
      <c r="H535" s="43">
        <f>Employee[[#This Row],[Sales_Achieved]]-Employee[[#This Row],[Sales_Target]]</f>
        <v>1528</v>
      </c>
    </row>
    <row r="536" spans="1:8" x14ac:dyDescent="0.3">
      <c r="A536" s="4" t="s">
        <v>2562</v>
      </c>
      <c r="B536" s="2" t="s">
        <v>3079</v>
      </c>
      <c r="C536" s="2" t="s">
        <v>3395</v>
      </c>
      <c r="D536" s="2" t="s">
        <v>1016</v>
      </c>
      <c r="E536" s="30">
        <v>2001</v>
      </c>
      <c r="F536" s="34">
        <v>2740</v>
      </c>
      <c r="G536" s="2" t="str">
        <f>IF(AND(Employee[[#This Row],[Sales_Target]]=Employee[[#This Row],[Sales_Target]],Employee[[#This Row],[Sales_Achieved]]&gt;=Employee[[#This Row],[Sales_Target]]),"Above Target", "Below Target")</f>
        <v>Above Target</v>
      </c>
      <c r="H536" s="43">
        <f>Employee[[#This Row],[Sales_Achieved]]-Employee[[#This Row],[Sales_Target]]</f>
        <v>739</v>
      </c>
    </row>
    <row r="537" spans="1:8" x14ac:dyDescent="0.3">
      <c r="A537" s="4" t="s">
        <v>2563</v>
      </c>
      <c r="B537" s="2" t="s">
        <v>3044</v>
      </c>
      <c r="C537" s="2" t="s">
        <v>3395</v>
      </c>
      <c r="D537" s="2" t="s">
        <v>1013</v>
      </c>
      <c r="E537" s="30">
        <v>2531</v>
      </c>
      <c r="F537" s="34">
        <v>3015</v>
      </c>
      <c r="G537" s="2" t="str">
        <f>IF(AND(Employee[[#This Row],[Sales_Target]]=Employee[[#This Row],[Sales_Target]],Employee[[#This Row],[Sales_Achieved]]&gt;=Employee[[#This Row],[Sales_Target]]),"Above Target", "Below Target")</f>
        <v>Above Target</v>
      </c>
      <c r="H537" s="43">
        <f>Employee[[#This Row],[Sales_Achieved]]-Employee[[#This Row],[Sales_Target]]</f>
        <v>484</v>
      </c>
    </row>
    <row r="538" spans="1:8" x14ac:dyDescent="0.3">
      <c r="A538" s="4" t="s">
        <v>2564</v>
      </c>
      <c r="B538" s="2" t="s">
        <v>3321</v>
      </c>
      <c r="C538" s="2" t="s">
        <v>3396</v>
      </c>
      <c r="D538" s="2" t="s">
        <v>1014</v>
      </c>
      <c r="E538" s="30">
        <v>2097</v>
      </c>
      <c r="F538" s="34">
        <v>5769</v>
      </c>
      <c r="G538" s="2" t="str">
        <f>IF(AND(Employee[[#This Row],[Sales_Target]]=Employee[[#This Row],[Sales_Target]],Employee[[#This Row],[Sales_Achieved]]&gt;=Employee[[#This Row],[Sales_Target]]),"Above Target", "Below Target")</f>
        <v>Above Target</v>
      </c>
      <c r="H538" s="43">
        <f>Employee[[#This Row],[Sales_Achieved]]-Employee[[#This Row],[Sales_Target]]</f>
        <v>3672</v>
      </c>
    </row>
    <row r="539" spans="1:8" x14ac:dyDescent="0.3">
      <c r="A539" s="4" t="s">
        <v>2565</v>
      </c>
      <c r="B539" s="2" t="s">
        <v>3038</v>
      </c>
      <c r="C539" s="2" t="s">
        <v>3395</v>
      </c>
      <c r="D539" s="2" t="s">
        <v>1015</v>
      </c>
      <c r="E539" s="30">
        <v>2034</v>
      </c>
      <c r="F539" s="34">
        <v>2963</v>
      </c>
      <c r="G539" s="2" t="str">
        <f>IF(AND(Employee[[#This Row],[Sales_Target]]=Employee[[#This Row],[Sales_Target]],Employee[[#This Row],[Sales_Achieved]]&gt;=Employee[[#This Row],[Sales_Target]]),"Above Target", "Below Target")</f>
        <v>Above Target</v>
      </c>
      <c r="H539" s="43">
        <f>Employee[[#This Row],[Sales_Achieved]]-Employee[[#This Row],[Sales_Target]]</f>
        <v>929</v>
      </c>
    </row>
    <row r="540" spans="1:8" x14ac:dyDescent="0.3">
      <c r="A540" s="4" t="s">
        <v>2566</v>
      </c>
      <c r="B540" s="2" t="s">
        <v>3322</v>
      </c>
      <c r="C540" s="2" t="s">
        <v>3396</v>
      </c>
      <c r="D540" s="2" t="s">
        <v>1013</v>
      </c>
      <c r="E540" s="30">
        <v>1920</v>
      </c>
      <c r="F540" s="34">
        <v>4700</v>
      </c>
      <c r="G540" s="2" t="str">
        <f>IF(AND(Employee[[#This Row],[Sales_Target]]=Employee[[#This Row],[Sales_Target]],Employee[[#This Row],[Sales_Achieved]]&gt;=Employee[[#This Row],[Sales_Target]]),"Above Target", "Below Target")</f>
        <v>Above Target</v>
      </c>
      <c r="H540" s="43">
        <f>Employee[[#This Row],[Sales_Achieved]]-Employee[[#This Row],[Sales_Target]]</f>
        <v>2780</v>
      </c>
    </row>
    <row r="541" spans="1:8" x14ac:dyDescent="0.3">
      <c r="A541" s="4" t="s">
        <v>2567</v>
      </c>
      <c r="B541" s="2" t="s">
        <v>3198</v>
      </c>
      <c r="C541" s="2" t="s">
        <v>3396</v>
      </c>
      <c r="D541" s="2" t="s">
        <v>1016</v>
      </c>
      <c r="E541" s="30">
        <v>4013</v>
      </c>
      <c r="F541" s="34">
        <v>3632</v>
      </c>
      <c r="G541" s="2" t="str">
        <f>IF(AND(Employee[[#This Row],[Sales_Target]]=Employee[[#This Row],[Sales_Target]],Employee[[#This Row],[Sales_Achieved]]&gt;=Employee[[#This Row],[Sales_Target]]),"Above Target", "Below Target")</f>
        <v>Below Target</v>
      </c>
      <c r="H541" s="43">
        <f>Employee[[#This Row],[Sales_Achieved]]-Employee[[#This Row],[Sales_Target]]</f>
        <v>-381</v>
      </c>
    </row>
    <row r="542" spans="1:8" x14ac:dyDescent="0.3">
      <c r="A542" s="4" t="s">
        <v>2568</v>
      </c>
      <c r="B542" s="2" t="s">
        <v>3323</v>
      </c>
      <c r="C542" s="2" t="s">
        <v>3395</v>
      </c>
      <c r="D542" s="2" t="s">
        <v>1013</v>
      </c>
      <c r="E542" s="30">
        <v>1809</v>
      </c>
      <c r="F542" s="34">
        <v>5502</v>
      </c>
      <c r="G542" s="2" t="str">
        <f>IF(AND(Employee[[#This Row],[Sales_Target]]=Employee[[#This Row],[Sales_Target]],Employee[[#This Row],[Sales_Achieved]]&gt;=Employee[[#This Row],[Sales_Target]]),"Above Target", "Below Target")</f>
        <v>Above Target</v>
      </c>
      <c r="H542" s="43">
        <f>Employee[[#This Row],[Sales_Achieved]]-Employee[[#This Row],[Sales_Target]]</f>
        <v>3693</v>
      </c>
    </row>
    <row r="543" spans="1:8" x14ac:dyDescent="0.3">
      <c r="A543" s="4" t="s">
        <v>2569</v>
      </c>
      <c r="B543" s="2" t="s">
        <v>3254</v>
      </c>
      <c r="C543" s="2" t="s">
        <v>3396</v>
      </c>
      <c r="D543" s="2" t="s">
        <v>1015</v>
      </c>
      <c r="E543" s="30">
        <v>1044</v>
      </c>
      <c r="F543" s="34">
        <v>4942</v>
      </c>
      <c r="G543" s="2" t="str">
        <f>IF(AND(Employee[[#This Row],[Sales_Target]]=Employee[[#This Row],[Sales_Target]],Employee[[#This Row],[Sales_Achieved]]&gt;=Employee[[#This Row],[Sales_Target]]),"Above Target", "Below Target")</f>
        <v>Above Target</v>
      </c>
      <c r="H543" s="43">
        <f>Employee[[#This Row],[Sales_Achieved]]-Employee[[#This Row],[Sales_Target]]</f>
        <v>3898</v>
      </c>
    </row>
    <row r="544" spans="1:8" x14ac:dyDescent="0.3">
      <c r="A544" s="4" t="s">
        <v>2570</v>
      </c>
      <c r="B544" s="2" t="s">
        <v>3104</v>
      </c>
      <c r="C544" s="2" t="s">
        <v>3396</v>
      </c>
      <c r="D544" s="2" t="s">
        <v>1014</v>
      </c>
      <c r="E544" s="30">
        <v>4581</v>
      </c>
      <c r="F544" s="34">
        <v>4758</v>
      </c>
      <c r="G544" s="2" t="str">
        <f>IF(AND(Employee[[#This Row],[Sales_Target]]=Employee[[#This Row],[Sales_Target]],Employee[[#This Row],[Sales_Achieved]]&gt;=Employee[[#This Row],[Sales_Target]]),"Above Target", "Below Target")</f>
        <v>Above Target</v>
      </c>
      <c r="H544" s="43">
        <f>Employee[[#This Row],[Sales_Achieved]]-Employee[[#This Row],[Sales_Target]]</f>
        <v>177</v>
      </c>
    </row>
    <row r="545" spans="1:8" x14ac:dyDescent="0.3">
      <c r="A545" s="4" t="s">
        <v>2571</v>
      </c>
      <c r="B545" s="2" t="s">
        <v>3203</v>
      </c>
      <c r="C545" s="2" t="s">
        <v>3396</v>
      </c>
      <c r="D545" s="2" t="s">
        <v>1016</v>
      </c>
      <c r="E545" s="30">
        <v>1066</v>
      </c>
      <c r="F545" s="34">
        <v>4083</v>
      </c>
      <c r="G545" s="2" t="str">
        <f>IF(AND(Employee[[#This Row],[Sales_Target]]=Employee[[#This Row],[Sales_Target]],Employee[[#This Row],[Sales_Achieved]]&gt;=Employee[[#This Row],[Sales_Target]]),"Above Target", "Below Target")</f>
        <v>Above Target</v>
      </c>
      <c r="H545" s="43">
        <f>Employee[[#This Row],[Sales_Achieved]]-Employee[[#This Row],[Sales_Target]]</f>
        <v>3017</v>
      </c>
    </row>
    <row r="546" spans="1:8" x14ac:dyDescent="0.3">
      <c r="A546" s="4" t="s">
        <v>2572</v>
      </c>
      <c r="B546" s="2" t="s">
        <v>3324</v>
      </c>
      <c r="C546" s="2" t="s">
        <v>3395</v>
      </c>
      <c r="D546" s="2" t="s">
        <v>1016</v>
      </c>
      <c r="E546" s="30">
        <v>4489</v>
      </c>
      <c r="F546" s="34">
        <v>2650</v>
      </c>
      <c r="G546" s="2" t="str">
        <f>IF(AND(Employee[[#This Row],[Sales_Target]]=Employee[[#This Row],[Sales_Target]],Employee[[#This Row],[Sales_Achieved]]&gt;=Employee[[#This Row],[Sales_Target]]),"Above Target", "Below Target")</f>
        <v>Below Target</v>
      </c>
      <c r="H546" s="43">
        <f>Employee[[#This Row],[Sales_Achieved]]-Employee[[#This Row],[Sales_Target]]</f>
        <v>-1839</v>
      </c>
    </row>
    <row r="547" spans="1:8" x14ac:dyDescent="0.3">
      <c r="A547" s="4" t="s">
        <v>2573</v>
      </c>
      <c r="B547" s="2" t="s">
        <v>3325</v>
      </c>
      <c r="C547" s="2" t="s">
        <v>3395</v>
      </c>
      <c r="D547" s="2" t="s">
        <v>1015</v>
      </c>
      <c r="E547" s="30">
        <v>2582</v>
      </c>
      <c r="F547" s="34">
        <v>1405</v>
      </c>
      <c r="G547" s="2" t="str">
        <f>IF(AND(Employee[[#This Row],[Sales_Target]]=Employee[[#This Row],[Sales_Target]],Employee[[#This Row],[Sales_Achieved]]&gt;=Employee[[#This Row],[Sales_Target]]),"Above Target", "Below Target")</f>
        <v>Below Target</v>
      </c>
      <c r="H547" s="43">
        <f>Employee[[#This Row],[Sales_Achieved]]-Employee[[#This Row],[Sales_Target]]</f>
        <v>-1177</v>
      </c>
    </row>
    <row r="548" spans="1:8" x14ac:dyDescent="0.3">
      <c r="A548" s="4" t="s">
        <v>2574</v>
      </c>
      <c r="B548" s="2" t="s">
        <v>3314</v>
      </c>
      <c r="C548" s="2" t="s">
        <v>3396</v>
      </c>
      <c r="D548" s="2" t="s">
        <v>1014</v>
      </c>
      <c r="E548" s="30">
        <v>2779</v>
      </c>
      <c r="F548" s="34">
        <v>4057</v>
      </c>
      <c r="G548" s="2" t="str">
        <f>IF(AND(Employee[[#This Row],[Sales_Target]]=Employee[[#This Row],[Sales_Target]],Employee[[#This Row],[Sales_Achieved]]&gt;=Employee[[#This Row],[Sales_Target]]),"Above Target", "Below Target")</f>
        <v>Above Target</v>
      </c>
      <c r="H548" s="43">
        <f>Employee[[#This Row],[Sales_Achieved]]-Employee[[#This Row],[Sales_Target]]</f>
        <v>1278</v>
      </c>
    </row>
    <row r="549" spans="1:8" x14ac:dyDescent="0.3">
      <c r="A549" s="4" t="s">
        <v>2575</v>
      </c>
      <c r="B549" s="2" t="s">
        <v>3326</v>
      </c>
      <c r="C549" s="2" t="s">
        <v>3394</v>
      </c>
      <c r="D549" s="2" t="s">
        <v>1016</v>
      </c>
      <c r="E549" s="30">
        <v>4024</v>
      </c>
      <c r="F549" s="34">
        <v>5163</v>
      </c>
      <c r="G549" s="2" t="str">
        <f>IF(AND(Employee[[#This Row],[Sales_Target]]=Employee[[#This Row],[Sales_Target]],Employee[[#This Row],[Sales_Achieved]]&gt;=Employee[[#This Row],[Sales_Target]]),"Above Target", "Below Target")</f>
        <v>Above Target</v>
      </c>
      <c r="H549" s="43">
        <f>Employee[[#This Row],[Sales_Achieved]]-Employee[[#This Row],[Sales_Target]]</f>
        <v>1139</v>
      </c>
    </row>
    <row r="550" spans="1:8" x14ac:dyDescent="0.3">
      <c r="A550" s="4" t="s">
        <v>2576</v>
      </c>
      <c r="B550" s="2" t="s">
        <v>3204</v>
      </c>
      <c r="C550" s="2" t="s">
        <v>3396</v>
      </c>
      <c r="D550" s="2" t="s">
        <v>1014</v>
      </c>
      <c r="E550" s="30">
        <v>1789</v>
      </c>
      <c r="F550" s="34">
        <v>5831</v>
      </c>
      <c r="G550" s="2" t="str">
        <f>IF(AND(Employee[[#This Row],[Sales_Target]]=Employee[[#This Row],[Sales_Target]],Employee[[#This Row],[Sales_Achieved]]&gt;=Employee[[#This Row],[Sales_Target]]),"Above Target", "Below Target")</f>
        <v>Above Target</v>
      </c>
      <c r="H550" s="43">
        <f>Employee[[#This Row],[Sales_Achieved]]-Employee[[#This Row],[Sales_Target]]</f>
        <v>4042</v>
      </c>
    </row>
    <row r="551" spans="1:8" x14ac:dyDescent="0.3">
      <c r="A551" s="4" t="s">
        <v>2577</v>
      </c>
      <c r="B551" s="2" t="s">
        <v>3213</v>
      </c>
      <c r="C551" s="2" t="s">
        <v>3394</v>
      </c>
      <c r="D551" s="2" t="s">
        <v>1016</v>
      </c>
      <c r="E551" s="30">
        <v>1016</v>
      </c>
      <c r="F551" s="34">
        <v>4701</v>
      </c>
      <c r="G551" s="2" t="str">
        <f>IF(AND(Employee[[#This Row],[Sales_Target]]=Employee[[#This Row],[Sales_Target]],Employee[[#This Row],[Sales_Achieved]]&gt;=Employee[[#This Row],[Sales_Target]]),"Above Target", "Below Target")</f>
        <v>Above Target</v>
      </c>
      <c r="H551" s="43">
        <f>Employee[[#This Row],[Sales_Achieved]]-Employee[[#This Row],[Sales_Target]]</f>
        <v>3685</v>
      </c>
    </row>
    <row r="552" spans="1:8" x14ac:dyDescent="0.3">
      <c r="A552" s="4" t="s">
        <v>2578</v>
      </c>
      <c r="B552" s="2" t="s">
        <v>3285</v>
      </c>
      <c r="C552" s="2" t="s">
        <v>3395</v>
      </c>
      <c r="D552" s="2" t="s">
        <v>1014</v>
      </c>
      <c r="E552" s="30">
        <v>1537</v>
      </c>
      <c r="F552" s="34">
        <v>2894</v>
      </c>
      <c r="G552" s="2" t="str">
        <f>IF(AND(Employee[[#This Row],[Sales_Target]]=Employee[[#This Row],[Sales_Target]],Employee[[#This Row],[Sales_Achieved]]&gt;=Employee[[#This Row],[Sales_Target]]),"Above Target", "Below Target")</f>
        <v>Above Target</v>
      </c>
      <c r="H552" s="43">
        <f>Employee[[#This Row],[Sales_Achieved]]-Employee[[#This Row],[Sales_Target]]</f>
        <v>1357</v>
      </c>
    </row>
    <row r="553" spans="1:8" x14ac:dyDescent="0.3">
      <c r="A553" s="4" t="s">
        <v>2579</v>
      </c>
      <c r="B553" s="2" t="s">
        <v>3089</v>
      </c>
      <c r="C553" s="2" t="s">
        <v>3395</v>
      </c>
      <c r="D553" s="2" t="s">
        <v>1014</v>
      </c>
      <c r="E553" s="30">
        <v>1981</v>
      </c>
      <c r="F553" s="34">
        <v>3428</v>
      </c>
      <c r="G553" s="2" t="str">
        <f>IF(AND(Employee[[#This Row],[Sales_Target]]=Employee[[#This Row],[Sales_Target]],Employee[[#This Row],[Sales_Achieved]]&gt;=Employee[[#This Row],[Sales_Target]]),"Above Target", "Below Target")</f>
        <v>Above Target</v>
      </c>
      <c r="H553" s="43">
        <f>Employee[[#This Row],[Sales_Achieved]]-Employee[[#This Row],[Sales_Target]]</f>
        <v>1447</v>
      </c>
    </row>
    <row r="554" spans="1:8" x14ac:dyDescent="0.3">
      <c r="A554" s="4" t="s">
        <v>2580</v>
      </c>
      <c r="B554" s="2" t="s">
        <v>3108</v>
      </c>
      <c r="C554" s="2" t="s">
        <v>3396</v>
      </c>
      <c r="D554" s="2" t="s">
        <v>1015</v>
      </c>
      <c r="E554" s="30">
        <v>3730</v>
      </c>
      <c r="F554" s="34">
        <v>5929</v>
      </c>
      <c r="G554" s="2" t="str">
        <f>IF(AND(Employee[[#This Row],[Sales_Target]]=Employee[[#This Row],[Sales_Target]],Employee[[#This Row],[Sales_Achieved]]&gt;=Employee[[#This Row],[Sales_Target]]),"Above Target", "Below Target")</f>
        <v>Above Target</v>
      </c>
      <c r="H554" s="43">
        <f>Employee[[#This Row],[Sales_Achieved]]-Employee[[#This Row],[Sales_Target]]</f>
        <v>2199</v>
      </c>
    </row>
    <row r="555" spans="1:8" x14ac:dyDescent="0.3">
      <c r="A555" s="4" t="s">
        <v>2581</v>
      </c>
      <c r="B555" s="2" t="s">
        <v>3144</v>
      </c>
      <c r="C555" s="2" t="s">
        <v>3395</v>
      </c>
      <c r="D555" s="2" t="s">
        <v>1013</v>
      </c>
      <c r="E555" s="30">
        <v>4912</v>
      </c>
      <c r="F555" s="34">
        <v>1878</v>
      </c>
      <c r="G555" s="2" t="str">
        <f>IF(AND(Employee[[#This Row],[Sales_Target]]=Employee[[#This Row],[Sales_Target]],Employee[[#This Row],[Sales_Achieved]]&gt;=Employee[[#This Row],[Sales_Target]]),"Above Target", "Below Target")</f>
        <v>Below Target</v>
      </c>
      <c r="H555" s="43">
        <f>Employee[[#This Row],[Sales_Achieved]]-Employee[[#This Row],[Sales_Target]]</f>
        <v>-3034</v>
      </c>
    </row>
    <row r="556" spans="1:8" x14ac:dyDescent="0.3">
      <c r="A556" s="4" t="s">
        <v>2582</v>
      </c>
      <c r="B556" s="2" t="s">
        <v>3069</v>
      </c>
      <c r="C556" s="2" t="s">
        <v>3396</v>
      </c>
      <c r="D556" s="2" t="s">
        <v>1016</v>
      </c>
      <c r="E556" s="30">
        <v>1194</v>
      </c>
      <c r="F556" s="34">
        <v>894</v>
      </c>
      <c r="G556" s="2" t="str">
        <f>IF(AND(Employee[[#This Row],[Sales_Target]]=Employee[[#This Row],[Sales_Target]],Employee[[#This Row],[Sales_Achieved]]&gt;=Employee[[#This Row],[Sales_Target]]),"Above Target", "Below Target")</f>
        <v>Below Target</v>
      </c>
      <c r="H556" s="43">
        <f>Employee[[#This Row],[Sales_Achieved]]-Employee[[#This Row],[Sales_Target]]</f>
        <v>-300</v>
      </c>
    </row>
    <row r="557" spans="1:8" x14ac:dyDescent="0.3">
      <c r="A557" s="4" t="s">
        <v>2583</v>
      </c>
      <c r="B557" s="2" t="s">
        <v>3319</v>
      </c>
      <c r="C557" s="2" t="s">
        <v>3395</v>
      </c>
      <c r="D557" s="2" t="s">
        <v>1014</v>
      </c>
      <c r="E557" s="30">
        <v>4554</v>
      </c>
      <c r="F557" s="34">
        <v>3547</v>
      </c>
      <c r="G557" s="2" t="str">
        <f>IF(AND(Employee[[#This Row],[Sales_Target]]=Employee[[#This Row],[Sales_Target]],Employee[[#This Row],[Sales_Achieved]]&gt;=Employee[[#This Row],[Sales_Target]]),"Above Target", "Below Target")</f>
        <v>Below Target</v>
      </c>
      <c r="H557" s="43">
        <f>Employee[[#This Row],[Sales_Achieved]]-Employee[[#This Row],[Sales_Target]]</f>
        <v>-1007</v>
      </c>
    </row>
    <row r="558" spans="1:8" x14ac:dyDescent="0.3">
      <c r="A558" s="4" t="s">
        <v>2584</v>
      </c>
      <c r="B558" s="2" t="s">
        <v>3171</v>
      </c>
      <c r="C558" s="2" t="s">
        <v>3395</v>
      </c>
      <c r="D558" s="2" t="s">
        <v>1014</v>
      </c>
      <c r="E558" s="30">
        <v>3224</v>
      </c>
      <c r="F558" s="34">
        <v>1918</v>
      </c>
      <c r="G558" s="2" t="str">
        <f>IF(AND(Employee[[#This Row],[Sales_Target]]=Employee[[#This Row],[Sales_Target]],Employee[[#This Row],[Sales_Achieved]]&gt;=Employee[[#This Row],[Sales_Target]]),"Above Target", "Below Target")</f>
        <v>Below Target</v>
      </c>
      <c r="H558" s="43">
        <f>Employee[[#This Row],[Sales_Achieved]]-Employee[[#This Row],[Sales_Target]]</f>
        <v>-1306</v>
      </c>
    </row>
    <row r="559" spans="1:8" x14ac:dyDescent="0.3">
      <c r="A559" s="4" t="s">
        <v>2585</v>
      </c>
      <c r="B559" s="2" t="s">
        <v>3234</v>
      </c>
      <c r="C559" s="2" t="s">
        <v>3395</v>
      </c>
      <c r="D559" s="2" t="s">
        <v>1014</v>
      </c>
      <c r="E559" s="30">
        <v>4336</v>
      </c>
      <c r="F559" s="34">
        <v>2824</v>
      </c>
      <c r="G559" s="2" t="str">
        <f>IF(AND(Employee[[#This Row],[Sales_Target]]=Employee[[#This Row],[Sales_Target]],Employee[[#This Row],[Sales_Achieved]]&gt;=Employee[[#This Row],[Sales_Target]]),"Above Target", "Below Target")</f>
        <v>Below Target</v>
      </c>
      <c r="H559" s="43">
        <f>Employee[[#This Row],[Sales_Achieved]]-Employee[[#This Row],[Sales_Target]]</f>
        <v>-1512</v>
      </c>
    </row>
    <row r="560" spans="1:8" x14ac:dyDescent="0.3">
      <c r="A560" s="4" t="s">
        <v>2586</v>
      </c>
      <c r="B560" s="2" t="s">
        <v>3327</v>
      </c>
      <c r="C560" s="2" t="s">
        <v>3394</v>
      </c>
      <c r="D560" s="2" t="s">
        <v>1013</v>
      </c>
      <c r="E560" s="30">
        <v>3170</v>
      </c>
      <c r="F560" s="34">
        <v>3101</v>
      </c>
      <c r="G560" s="2" t="str">
        <f>IF(AND(Employee[[#This Row],[Sales_Target]]=Employee[[#This Row],[Sales_Target]],Employee[[#This Row],[Sales_Achieved]]&gt;=Employee[[#This Row],[Sales_Target]]),"Above Target", "Below Target")</f>
        <v>Below Target</v>
      </c>
      <c r="H560" s="43">
        <f>Employee[[#This Row],[Sales_Achieved]]-Employee[[#This Row],[Sales_Target]]</f>
        <v>-69</v>
      </c>
    </row>
    <row r="561" spans="1:8" x14ac:dyDescent="0.3">
      <c r="A561" s="4" t="s">
        <v>2587</v>
      </c>
      <c r="B561" s="2" t="s">
        <v>3045</v>
      </c>
      <c r="C561" s="2" t="s">
        <v>3395</v>
      </c>
      <c r="D561" s="2" t="s">
        <v>1016</v>
      </c>
      <c r="E561" s="30">
        <v>1568</v>
      </c>
      <c r="F561" s="34">
        <v>3425</v>
      </c>
      <c r="G561" s="2" t="str">
        <f>IF(AND(Employee[[#This Row],[Sales_Target]]=Employee[[#This Row],[Sales_Target]],Employee[[#This Row],[Sales_Achieved]]&gt;=Employee[[#This Row],[Sales_Target]]),"Above Target", "Below Target")</f>
        <v>Above Target</v>
      </c>
      <c r="H561" s="43">
        <f>Employee[[#This Row],[Sales_Achieved]]-Employee[[#This Row],[Sales_Target]]</f>
        <v>1857</v>
      </c>
    </row>
    <row r="562" spans="1:8" x14ac:dyDescent="0.3">
      <c r="A562" s="4" t="s">
        <v>2588</v>
      </c>
      <c r="B562" s="2" t="s">
        <v>3295</v>
      </c>
      <c r="C562" s="2" t="s">
        <v>3395</v>
      </c>
      <c r="D562" s="2" t="s">
        <v>1013</v>
      </c>
      <c r="E562" s="30">
        <v>1084</v>
      </c>
      <c r="F562" s="34">
        <v>3230</v>
      </c>
      <c r="G562" s="2" t="str">
        <f>IF(AND(Employee[[#This Row],[Sales_Target]]=Employee[[#This Row],[Sales_Target]],Employee[[#This Row],[Sales_Achieved]]&gt;=Employee[[#This Row],[Sales_Target]]),"Above Target", "Below Target")</f>
        <v>Above Target</v>
      </c>
      <c r="H562" s="43">
        <f>Employee[[#This Row],[Sales_Achieved]]-Employee[[#This Row],[Sales_Target]]</f>
        <v>2146</v>
      </c>
    </row>
    <row r="563" spans="1:8" x14ac:dyDescent="0.3">
      <c r="A563" s="4" t="s">
        <v>2589</v>
      </c>
      <c r="B563" s="2" t="s">
        <v>3161</v>
      </c>
      <c r="C563" s="2" t="s">
        <v>3394</v>
      </c>
      <c r="D563" s="2" t="s">
        <v>1013</v>
      </c>
      <c r="E563" s="30">
        <v>2358</v>
      </c>
      <c r="F563" s="34">
        <v>1229</v>
      </c>
      <c r="G563" s="2" t="str">
        <f>IF(AND(Employee[[#This Row],[Sales_Target]]=Employee[[#This Row],[Sales_Target]],Employee[[#This Row],[Sales_Achieved]]&gt;=Employee[[#This Row],[Sales_Target]]),"Above Target", "Below Target")</f>
        <v>Below Target</v>
      </c>
      <c r="H563" s="43">
        <f>Employee[[#This Row],[Sales_Achieved]]-Employee[[#This Row],[Sales_Target]]</f>
        <v>-1129</v>
      </c>
    </row>
    <row r="564" spans="1:8" x14ac:dyDescent="0.3">
      <c r="A564" s="4" t="s">
        <v>2590</v>
      </c>
      <c r="B564" s="2" t="s">
        <v>3091</v>
      </c>
      <c r="C564" s="2" t="s">
        <v>3395</v>
      </c>
      <c r="D564" s="2" t="s">
        <v>1015</v>
      </c>
      <c r="E564" s="30">
        <v>4136</v>
      </c>
      <c r="F564" s="34">
        <v>1616</v>
      </c>
      <c r="G564" s="2" t="str">
        <f>IF(AND(Employee[[#This Row],[Sales_Target]]=Employee[[#This Row],[Sales_Target]],Employee[[#This Row],[Sales_Achieved]]&gt;=Employee[[#This Row],[Sales_Target]]),"Above Target", "Below Target")</f>
        <v>Below Target</v>
      </c>
      <c r="H564" s="43">
        <f>Employee[[#This Row],[Sales_Achieved]]-Employee[[#This Row],[Sales_Target]]</f>
        <v>-2520</v>
      </c>
    </row>
    <row r="565" spans="1:8" x14ac:dyDescent="0.3">
      <c r="A565" s="4" t="s">
        <v>2591</v>
      </c>
      <c r="B565" s="2" t="s">
        <v>3328</v>
      </c>
      <c r="C565" s="2" t="s">
        <v>3395</v>
      </c>
      <c r="D565" s="2" t="s">
        <v>1013</v>
      </c>
      <c r="E565" s="30">
        <v>2551</v>
      </c>
      <c r="F565" s="34">
        <v>1757</v>
      </c>
      <c r="G565" s="2" t="str">
        <f>IF(AND(Employee[[#This Row],[Sales_Target]]=Employee[[#This Row],[Sales_Target]],Employee[[#This Row],[Sales_Achieved]]&gt;=Employee[[#This Row],[Sales_Target]]),"Above Target", "Below Target")</f>
        <v>Below Target</v>
      </c>
      <c r="H565" s="43">
        <f>Employee[[#This Row],[Sales_Achieved]]-Employee[[#This Row],[Sales_Target]]</f>
        <v>-794</v>
      </c>
    </row>
    <row r="566" spans="1:8" x14ac:dyDescent="0.3">
      <c r="A566" s="4" t="s">
        <v>2592</v>
      </c>
      <c r="B566" s="2" t="s">
        <v>3072</v>
      </c>
      <c r="C566" s="2" t="s">
        <v>3394</v>
      </c>
      <c r="D566" s="2" t="s">
        <v>1013</v>
      </c>
      <c r="E566" s="30">
        <v>4194</v>
      </c>
      <c r="F566" s="34">
        <v>2294</v>
      </c>
      <c r="G566" s="2" t="str">
        <f>IF(AND(Employee[[#This Row],[Sales_Target]]=Employee[[#This Row],[Sales_Target]],Employee[[#This Row],[Sales_Achieved]]&gt;=Employee[[#This Row],[Sales_Target]]),"Above Target", "Below Target")</f>
        <v>Below Target</v>
      </c>
      <c r="H566" s="43">
        <f>Employee[[#This Row],[Sales_Achieved]]-Employee[[#This Row],[Sales_Target]]</f>
        <v>-1900</v>
      </c>
    </row>
    <row r="567" spans="1:8" x14ac:dyDescent="0.3">
      <c r="A567" s="4" t="s">
        <v>2593</v>
      </c>
      <c r="B567" s="2" t="s">
        <v>3220</v>
      </c>
      <c r="C567" s="2" t="s">
        <v>3396</v>
      </c>
      <c r="D567" s="2" t="s">
        <v>1015</v>
      </c>
      <c r="E567" s="30">
        <v>4494</v>
      </c>
      <c r="F567" s="34">
        <v>5482</v>
      </c>
      <c r="G567" s="2" t="str">
        <f>IF(AND(Employee[[#This Row],[Sales_Target]]=Employee[[#This Row],[Sales_Target]],Employee[[#This Row],[Sales_Achieved]]&gt;=Employee[[#This Row],[Sales_Target]]),"Above Target", "Below Target")</f>
        <v>Above Target</v>
      </c>
      <c r="H567" s="43">
        <f>Employee[[#This Row],[Sales_Achieved]]-Employee[[#This Row],[Sales_Target]]</f>
        <v>988</v>
      </c>
    </row>
    <row r="568" spans="1:8" x14ac:dyDescent="0.3">
      <c r="A568" s="4" t="s">
        <v>2594</v>
      </c>
      <c r="B568" s="2" t="s">
        <v>3150</v>
      </c>
      <c r="C568" s="2" t="s">
        <v>3396</v>
      </c>
      <c r="D568" s="2" t="s">
        <v>1013</v>
      </c>
      <c r="E568" s="30">
        <v>3468</v>
      </c>
      <c r="F568" s="34">
        <v>2334</v>
      </c>
      <c r="G568" s="2" t="str">
        <f>IF(AND(Employee[[#This Row],[Sales_Target]]=Employee[[#This Row],[Sales_Target]],Employee[[#This Row],[Sales_Achieved]]&gt;=Employee[[#This Row],[Sales_Target]]),"Above Target", "Below Target")</f>
        <v>Below Target</v>
      </c>
      <c r="H568" s="43">
        <f>Employee[[#This Row],[Sales_Achieved]]-Employee[[#This Row],[Sales_Target]]</f>
        <v>-1134</v>
      </c>
    </row>
    <row r="569" spans="1:8" x14ac:dyDescent="0.3">
      <c r="A569" s="4" t="s">
        <v>2595</v>
      </c>
      <c r="B569" s="2" t="s">
        <v>3291</v>
      </c>
      <c r="C569" s="2" t="s">
        <v>3394</v>
      </c>
      <c r="D569" s="2" t="s">
        <v>1016</v>
      </c>
      <c r="E569" s="30">
        <v>3313</v>
      </c>
      <c r="F569" s="34">
        <v>2598</v>
      </c>
      <c r="G569" s="2" t="str">
        <f>IF(AND(Employee[[#This Row],[Sales_Target]]=Employee[[#This Row],[Sales_Target]],Employee[[#This Row],[Sales_Achieved]]&gt;=Employee[[#This Row],[Sales_Target]]),"Above Target", "Below Target")</f>
        <v>Below Target</v>
      </c>
      <c r="H569" s="43">
        <f>Employee[[#This Row],[Sales_Achieved]]-Employee[[#This Row],[Sales_Target]]</f>
        <v>-715</v>
      </c>
    </row>
    <row r="570" spans="1:8" x14ac:dyDescent="0.3">
      <c r="A570" s="4" t="s">
        <v>2596</v>
      </c>
      <c r="B570" s="2" t="s">
        <v>3288</v>
      </c>
      <c r="C570" s="2" t="s">
        <v>3394</v>
      </c>
      <c r="D570" s="2" t="s">
        <v>1015</v>
      </c>
      <c r="E570" s="30">
        <v>1680</v>
      </c>
      <c r="F570" s="34">
        <v>2132</v>
      </c>
      <c r="G570" s="2" t="str">
        <f>IF(AND(Employee[[#This Row],[Sales_Target]]=Employee[[#This Row],[Sales_Target]],Employee[[#This Row],[Sales_Achieved]]&gt;=Employee[[#This Row],[Sales_Target]]),"Above Target", "Below Target")</f>
        <v>Above Target</v>
      </c>
      <c r="H570" s="43">
        <f>Employee[[#This Row],[Sales_Achieved]]-Employee[[#This Row],[Sales_Target]]</f>
        <v>452</v>
      </c>
    </row>
    <row r="571" spans="1:8" x14ac:dyDescent="0.3">
      <c r="A571" s="4" t="s">
        <v>2597</v>
      </c>
      <c r="B571" s="2" t="s">
        <v>3043</v>
      </c>
      <c r="C571" s="2" t="s">
        <v>3395</v>
      </c>
      <c r="D571" s="2" t="s">
        <v>1015</v>
      </c>
      <c r="E571" s="30">
        <v>1666</v>
      </c>
      <c r="F571" s="34">
        <v>3183</v>
      </c>
      <c r="G571" s="2" t="str">
        <f>IF(AND(Employee[[#This Row],[Sales_Target]]=Employee[[#This Row],[Sales_Target]],Employee[[#This Row],[Sales_Achieved]]&gt;=Employee[[#This Row],[Sales_Target]]),"Above Target", "Below Target")</f>
        <v>Above Target</v>
      </c>
      <c r="H571" s="43">
        <f>Employee[[#This Row],[Sales_Achieved]]-Employee[[#This Row],[Sales_Target]]</f>
        <v>1517</v>
      </c>
    </row>
    <row r="572" spans="1:8" x14ac:dyDescent="0.3">
      <c r="A572" s="4" t="s">
        <v>2598</v>
      </c>
      <c r="B572" s="2" t="s">
        <v>3329</v>
      </c>
      <c r="C572" s="2" t="s">
        <v>3396</v>
      </c>
      <c r="D572" s="2" t="s">
        <v>1013</v>
      </c>
      <c r="E572" s="30">
        <v>3493</v>
      </c>
      <c r="F572" s="34">
        <v>4304</v>
      </c>
      <c r="G572" s="2" t="str">
        <f>IF(AND(Employee[[#This Row],[Sales_Target]]=Employee[[#This Row],[Sales_Target]],Employee[[#This Row],[Sales_Achieved]]&gt;=Employee[[#This Row],[Sales_Target]]),"Above Target", "Below Target")</f>
        <v>Above Target</v>
      </c>
      <c r="H572" s="43">
        <f>Employee[[#This Row],[Sales_Achieved]]-Employee[[#This Row],[Sales_Target]]</f>
        <v>811</v>
      </c>
    </row>
    <row r="573" spans="1:8" x14ac:dyDescent="0.3">
      <c r="A573" s="4" t="s">
        <v>2599</v>
      </c>
      <c r="B573" s="2" t="s">
        <v>3330</v>
      </c>
      <c r="C573" s="2" t="s">
        <v>3395</v>
      </c>
      <c r="D573" s="2" t="s">
        <v>1016</v>
      </c>
      <c r="E573" s="30">
        <v>1269</v>
      </c>
      <c r="F573" s="34">
        <v>4502</v>
      </c>
      <c r="G573" s="2" t="str">
        <f>IF(AND(Employee[[#This Row],[Sales_Target]]=Employee[[#This Row],[Sales_Target]],Employee[[#This Row],[Sales_Achieved]]&gt;=Employee[[#This Row],[Sales_Target]]),"Above Target", "Below Target")</f>
        <v>Above Target</v>
      </c>
      <c r="H573" s="43">
        <f>Employee[[#This Row],[Sales_Achieved]]-Employee[[#This Row],[Sales_Target]]</f>
        <v>3233</v>
      </c>
    </row>
    <row r="574" spans="1:8" x14ac:dyDescent="0.3">
      <c r="A574" s="4" t="s">
        <v>2600</v>
      </c>
      <c r="B574" s="2" t="s">
        <v>3331</v>
      </c>
      <c r="C574" s="2" t="s">
        <v>3395</v>
      </c>
      <c r="D574" s="2" t="s">
        <v>1016</v>
      </c>
      <c r="E574" s="30">
        <v>3871</v>
      </c>
      <c r="F574" s="34">
        <v>2862</v>
      </c>
      <c r="G574" s="2" t="str">
        <f>IF(AND(Employee[[#This Row],[Sales_Target]]=Employee[[#This Row],[Sales_Target]],Employee[[#This Row],[Sales_Achieved]]&gt;=Employee[[#This Row],[Sales_Target]]),"Above Target", "Below Target")</f>
        <v>Below Target</v>
      </c>
      <c r="H574" s="43">
        <f>Employee[[#This Row],[Sales_Achieved]]-Employee[[#This Row],[Sales_Target]]</f>
        <v>-1009</v>
      </c>
    </row>
    <row r="575" spans="1:8" x14ac:dyDescent="0.3">
      <c r="A575" s="4" t="s">
        <v>2601</v>
      </c>
      <c r="B575" s="2" t="s">
        <v>3257</v>
      </c>
      <c r="C575" s="2" t="s">
        <v>3396</v>
      </c>
      <c r="D575" s="2" t="s">
        <v>1015</v>
      </c>
      <c r="E575" s="30">
        <v>4360</v>
      </c>
      <c r="F575" s="34">
        <v>2288</v>
      </c>
      <c r="G575" s="2" t="str">
        <f>IF(AND(Employee[[#This Row],[Sales_Target]]=Employee[[#This Row],[Sales_Target]],Employee[[#This Row],[Sales_Achieved]]&gt;=Employee[[#This Row],[Sales_Target]]),"Above Target", "Below Target")</f>
        <v>Below Target</v>
      </c>
      <c r="H575" s="43">
        <f>Employee[[#This Row],[Sales_Achieved]]-Employee[[#This Row],[Sales_Target]]</f>
        <v>-2072</v>
      </c>
    </row>
    <row r="576" spans="1:8" x14ac:dyDescent="0.3">
      <c r="A576" s="4" t="s">
        <v>2602</v>
      </c>
      <c r="B576" s="2" t="s">
        <v>3107</v>
      </c>
      <c r="C576" s="2" t="s">
        <v>3394</v>
      </c>
      <c r="D576" s="2" t="s">
        <v>1014</v>
      </c>
      <c r="E576" s="30">
        <v>4782</v>
      </c>
      <c r="F576" s="34">
        <v>2747</v>
      </c>
      <c r="G576" s="2" t="str">
        <f>IF(AND(Employee[[#This Row],[Sales_Target]]=Employee[[#This Row],[Sales_Target]],Employee[[#This Row],[Sales_Achieved]]&gt;=Employee[[#This Row],[Sales_Target]]),"Above Target", "Below Target")</f>
        <v>Below Target</v>
      </c>
      <c r="H576" s="43">
        <f>Employee[[#This Row],[Sales_Achieved]]-Employee[[#This Row],[Sales_Target]]</f>
        <v>-2035</v>
      </c>
    </row>
    <row r="577" spans="1:8" x14ac:dyDescent="0.3">
      <c r="A577" s="4" t="s">
        <v>2603</v>
      </c>
      <c r="B577" s="2" t="s">
        <v>3332</v>
      </c>
      <c r="C577" s="2" t="s">
        <v>3396</v>
      </c>
      <c r="D577" s="2" t="s">
        <v>1015</v>
      </c>
      <c r="E577" s="30">
        <v>3530</v>
      </c>
      <c r="F577" s="34">
        <v>1390</v>
      </c>
      <c r="G577" s="2" t="str">
        <f>IF(AND(Employee[[#This Row],[Sales_Target]]=Employee[[#This Row],[Sales_Target]],Employee[[#This Row],[Sales_Achieved]]&gt;=Employee[[#This Row],[Sales_Target]]),"Above Target", "Below Target")</f>
        <v>Below Target</v>
      </c>
      <c r="H577" s="43">
        <f>Employee[[#This Row],[Sales_Achieved]]-Employee[[#This Row],[Sales_Target]]</f>
        <v>-2140</v>
      </c>
    </row>
    <row r="578" spans="1:8" x14ac:dyDescent="0.3">
      <c r="A578" s="4" t="s">
        <v>2604</v>
      </c>
      <c r="B578" s="2" t="s">
        <v>3247</v>
      </c>
      <c r="C578" s="2" t="s">
        <v>3395</v>
      </c>
      <c r="D578" s="2" t="s">
        <v>1016</v>
      </c>
      <c r="E578" s="30">
        <v>3496</v>
      </c>
      <c r="F578" s="34">
        <v>2785</v>
      </c>
      <c r="G578" s="2" t="str">
        <f>IF(AND(Employee[[#This Row],[Sales_Target]]=Employee[[#This Row],[Sales_Target]],Employee[[#This Row],[Sales_Achieved]]&gt;=Employee[[#This Row],[Sales_Target]]),"Above Target", "Below Target")</f>
        <v>Below Target</v>
      </c>
      <c r="H578" s="43">
        <f>Employee[[#This Row],[Sales_Achieved]]-Employee[[#This Row],[Sales_Target]]</f>
        <v>-711</v>
      </c>
    </row>
    <row r="579" spans="1:8" x14ac:dyDescent="0.3">
      <c r="A579" s="4" t="s">
        <v>2605</v>
      </c>
      <c r="B579" s="2" t="s">
        <v>3228</v>
      </c>
      <c r="C579" s="2" t="s">
        <v>3396</v>
      </c>
      <c r="D579" s="2" t="s">
        <v>1016</v>
      </c>
      <c r="E579" s="30">
        <v>3568</v>
      </c>
      <c r="F579" s="34">
        <v>1164</v>
      </c>
      <c r="G579" s="2" t="str">
        <f>IF(AND(Employee[[#This Row],[Sales_Target]]=Employee[[#This Row],[Sales_Target]],Employee[[#This Row],[Sales_Achieved]]&gt;=Employee[[#This Row],[Sales_Target]]),"Above Target", "Below Target")</f>
        <v>Below Target</v>
      </c>
      <c r="H579" s="43">
        <f>Employee[[#This Row],[Sales_Achieved]]-Employee[[#This Row],[Sales_Target]]</f>
        <v>-2404</v>
      </c>
    </row>
    <row r="580" spans="1:8" x14ac:dyDescent="0.3">
      <c r="A580" s="4" t="s">
        <v>2606</v>
      </c>
      <c r="B580" s="2" t="s">
        <v>3164</v>
      </c>
      <c r="C580" s="2" t="s">
        <v>3396</v>
      </c>
      <c r="D580" s="2" t="s">
        <v>1016</v>
      </c>
      <c r="E580" s="30">
        <v>2496</v>
      </c>
      <c r="F580" s="34">
        <v>4112</v>
      </c>
      <c r="G580" s="2" t="str">
        <f>IF(AND(Employee[[#This Row],[Sales_Target]]=Employee[[#This Row],[Sales_Target]],Employee[[#This Row],[Sales_Achieved]]&gt;=Employee[[#This Row],[Sales_Target]]),"Above Target", "Below Target")</f>
        <v>Above Target</v>
      </c>
      <c r="H580" s="43">
        <f>Employee[[#This Row],[Sales_Achieved]]-Employee[[#This Row],[Sales_Target]]</f>
        <v>1616</v>
      </c>
    </row>
    <row r="581" spans="1:8" x14ac:dyDescent="0.3">
      <c r="A581" s="4" t="s">
        <v>2607</v>
      </c>
      <c r="B581" s="2" t="s">
        <v>3333</v>
      </c>
      <c r="C581" s="2" t="s">
        <v>3396</v>
      </c>
      <c r="D581" s="2" t="s">
        <v>1016</v>
      </c>
      <c r="E581" s="30">
        <v>1794</v>
      </c>
      <c r="F581" s="34">
        <v>5228</v>
      </c>
      <c r="G581" s="2" t="str">
        <f>IF(AND(Employee[[#This Row],[Sales_Target]]=Employee[[#This Row],[Sales_Target]],Employee[[#This Row],[Sales_Achieved]]&gt;=Employee[[#This Row],[Sales_Target]]),"Above Target", "Below Target")</f>
        <v>Above Target</v>
      </c>
      <c r="H581" s="43">
        <f>Employee[[#This Row],[Sales_Achieved]]-Employee[[#This Row],[Sales_Target]]</f>
        <v>3434</v>
      </c>
    </row>
    <row r="582" spans="1:8" x14ac:dyDescent="0.3">
      <c r="A582" s="4" t="s">
        <v>2608</v>
      </c>
      <c r="B582" s="2" t="s">
        <v>3168</v>
      </c>
      <c r="C582" s="2" t="s">
        <v>3395</v>
      </c>
      <c r="D582" s="2" t="s">
        <v>1014</v>
      </c>
      <c r="E582" s="30">
        <v>4026</v>
      </c>
      <c r="F582" s="34">
        <v>1740</v>
      </c>
      <c r="G582" s="2" t="str">
        <f>IF(AND(Employee[[#This Row],[Sales_Target]]=Employee[[#This Row],[Sales_Target]],Employee[[#This Row],[Sales_Achieved]]&gt;=Employee[[#This Row],[Sales_Target]]),"Above Target", "Below Target")</f>
        <v>Below Target</v>
      </c>
      <c r="H582" s="43">
        <f>Employee[[#This Row],[Sales_Achieved]]-Employee[[#This Row],[Sales_Target]]</f>
        <v>-2286</v>
      </c>
    </row>
    <row r="583" spans="1:8" x14ac:dyDescent="0.3">
      <c r="A583" s="4" t="s">
        <v>2609</v>
      </c>
      <c r="B583" s="2" t="s">
        <v>3074</v>
      </c>
      <c r="C583" s="2" t="s">
        <v>3394</v>
      </c>
      <c r="D583" s="2" t="s">
        <v>1015</v>
      </c>
      <c r="E583" s="30">
        <v>2327</v>
      </c>
      <c r="F583" s="34">
        <v>3264</v>
      </c>
      <c r="G583" s="2" t="str">
        <f>IF(AND(Employee[[#This Row],[Sales_Target]]=Employee[[#This Row],[Sales_Target]],Employee[[#This Row],[Sales_Achieved]]&gt;=Employee[[#This Row],[Sales_Target]]),"Above Target", "Below Target")</f>
        <v>Above Target</v>
      </c>
      <c r="H583" s="43">
        <f>Employee[[#This Row],[Sales_Achieved]]-Employee[[#This Row],[Sales_Target]]</f>
        <v>937</v>
      </c>
    </row>
    <row r="584" spans="1:8" x14ac:dyDescent="0.3">
      <c r="A584" s="4" t="s">
        <v>2610</v>
      </c>
      <c r="B584" s="2" t="s">
        <v>3076</v>
      </c>
      <c r="C584" s="2" t="s">
        <v>3395</v>
      </c>
      <c r="D584" s="2" t="s">
        <v>1014</v>
      </c>
      <c r="E584" s="30">
        <v>4869</v>
      </c>
      <c r="F584" s="34">
        <v>5531</v>
      </c>
      <c r="G584" s="2" t="str">
        <f>IF(AND(Employee[[#This Row],[Sales_Target]]=Employee[[#This Row],[Sales_Target]],Employee[[#This Row],[Sales_Achieved]]&gt;=Employee[[#This Row],[Sales_Target]]),"Above Target", "Below Target")</f>
        <v>Above Target</v>
      </c>
      <c r="H584" s="43">
        <f>Employee[[#This Row],[Sales_Achieved]]-Employee[[#This Row],[Sales_Target]]</f>
        <v>662</v>
      </c>
    </row>
    <row r="585" spans="1:8" x14ac:dyDescent="0.3">
      <c r="A585" s="4" t="s">
        <v>2611</v>
      </c>
      <c r="B585" s="2" t="s">
        <v>3334</v>
      </c>
      <c r="C585" s="2" t="s">
        <v>3394</v>
      </c>
      <c r="D585" s="2" t="s">
        <v>1014</v>
      </c>
      <c r="E585" s="30">
        <v>4073</v>
      </c>
      <c r="F585" s="34">
        <v>1302</v>
      </c>
      <c r="G585" s="2" t="str">
        <f>IF(AND(Employee[[#This Row],[Sales_Target]]=Employee[[#This Row],[Sales_Target]],Employee[[#This Row],[Sales_Achieved]]&gt;=Employee[[#This Row],[Sales_Target]]),"Above Target", "Below Target")</f>
        <v>Below Target</v>
      </c>
      <c r="H585" s="43">
        <f>Employee[[#This Row],[Sales_Achieved]]-Employee[[#This Row],[Sales_Target]]</f>
        <v>-2771</v>
      </c>
    </row>
    <row r="586" spans="1:8" x14ac:dyDescent="0.3">
      <c r="A586" s="4" t="s">
        <v>2612</v>
      </c>
      <c r="B586" s="2" t="s">
        <v>3335</v>
      </c>
      <c r="C586" s="2" t="s">
        <v>3395</v>
      </c>
      <c r="D586" s="2" t="s">
        <v>1015</v>
      </c>
      <c r="E586" s="30">
        <v>4452</v>
      </c>
      <c r="F586" s="34">
        <v>5304</v>
      </c>
      <c r="G586" s="2" t="str">
        <f>IF(AND(Employee[[#This Row],[Sales_Target]]=Employee[[#This Row],[Sales_Target]],Employee[[#This Row],[Sales_Achieved]]&gt;=Employee[[#This Row],[Sales_Target]]),"Above Target", "Below Target")</f>
        <v>Above Target</v>
      </c>
      <c r="H586" s="43">
        <f>Employee[[#This Row],[Sales_Achieved]]-Employee[[#This Row],[Sales_Target]]</f>
        <v>852</v>
      </c>
    </row>
    <row r="587" spans="1:8" x14ac:dyDescent="0.3">
      <c r="A587" s="4" t="s">
        <v>2613</v>
      </c>
      <c r="B587" s="2" t="s">
        <v>3336</v>
      </c>
      <c r="C587" s="2" t="s">
        <v>3396</v>
      </c>
      <c r="D587" s="2" t="s">
        <v>1014</v>
      </c>
      <c r="E587" s="30">
        <v>1067</v>
      </c>
      <c r="F587" s="34">
        <v>2959</v>
      </c>
      <c r="G587" s="2" t="str">
        <f>IF(AND(Employee[[#This Row],[Sales_Target]]=Employee[[#This Row],[Sales_Target]],Employee[[#This Row],[Sales_Achieved]]&gt;=Employee[[#This Row],[Sales_Target]]),"Above Target", "Below Target")</f>
        <v>Above Target</v>
      </c>
      <c r="H587" s="43">
        <f>Employee[[#This Row],[Sales_Achieved]]-Employee[[#This Row],[Sales_Target]]</f>
        <v>1892</v>
      </c>
    </row>
    <row r="588" spans="1:8" x14ac:dyDescent="0.3">
      <c r="A588" s="4" t="s">
        <v>2614</v>
      </c>
      <c r="B588" s="2" t="s">
        <v>3177</v>
      </c>
      <c r="C588" s="2" t="s">
        <v>3396</v>
      </c>
      <c r="D588" s="2" t="s">
        <v>1015</v>
      </c>
      <c r="E588" s="30">
        <v>4186</v>
      </c>
      <c r="F588" s="34">
        <v>3873</v>
      </c>
      <c r="G588" s="2" t="str">
        <f>IF(AND(Employee[[#This Row],[Sales_Target]]=Employee[[#This Row],[Sales_Target]],Employee[[#This Row],[Sales_Achieved]]&gt;=Employee[[#This Row],[Sales_Target]]),"Above Target", "Below Target")</f>
        <v>Below Target</v>
      </c>
      <c r="H588" s="43">
        <f>Employee[[#This Row],[Sales_Achieved]]-Employee[[#This Row],[Sales_Target]]</f>
        <v>-313</v>
      </c>
    </row>
    <row r="589" spans="1:8" x14ac:dyDescent="0.3">
      <c r="A589" s="4" t="s">
        <v>2615</v>
      </c>
      <c r="B589" s="2" t="s">
        <v>3069</v>
      </c>
      <c r="C589" s="2" t="s">
        <v>3394</v>
      </c>
      <c r="D589" s="2" t="s">
        <v>1016</v>
      </c>
      <c r="E589" s="30">
        <v>4904</v>
      </c>
      <c r="F589" s="34">
        <v>2070</v>
      </c>
      <c r="G589" s="2" t="str">
        <f>IF(AND(Employee[[#This Row],[Sales_Target]]=Employee[[#This Row],[Sales_Target]],Employee[[#This Row],[Sales_Achieved]]&gt;=Employee[[#This Row],[Sales_Target]]),"Above Target", "Below Target")</f>
        <v>Below Target</v>
      </c>
      <c r="H589" s="43">
        <f>Employee[[#This Row],[Sales_Achieved]]-Employee[[#This Row],[Sales_Target]]</f>
        <v>-2834</v>
      </c>
    </row>
    <row r="590" spans="1:8" x14ac:dyDescent="0.3">
      <c r="A590" s="4" t="s">
        <v>2616</v>
      </c>
      <c r="B590" s="2" t="s">
        <v>3059</v>
      </c>
      <c r="C590" s="2" t="s">
        <v>3395</v>
      </c>
      <c r="D590" s="2" t="s">
        <v>1015</v>
      </c>
      <c r="E590" s="30">
        <v>2274</v>
      </c>
      <c r="F590" s="34">
        <v>1821</v>
      </c>
      <c r="G590" s="2" t="str">
        <f>IF(AND(Employee[[#This Row],[Sales_Target]]=Employee[[#This Row],[Sales_Target]],Employee[[#This Row],[Sales_Achieved]]&gt;=Employee[[#This Row],[Sales_Target]]),"Above Target", "Below Target")</f>
        <v>Below Target</v>
      </c>
      <c r="H590" s="43">
        <f>Employee[[#This Row],[Sales_Achieved]]-Employee[[#This Row],[Sales_Target]]</f>
        <v>-453</v>
      </c>
    </row>
    <row r="591" spans="1:8" x14ac:dyDescent="0.3">
      <c r="A591" s="4" t="s">
        <v>2617</v>
      </c>
      <c r="B591" s="2" t="s">
        <v>3100</v>
      </c>
      <c r="C591" s="2" t="s">
        <v>3394</v>
      </c>
      <c r="D591" s="2" t="s">
        <v>1016</v>
      </c>
      <c r="E591" s="30">
        <v>2275</v>
      </c>
      <c r="F591" s="34">
        <v>5853</v>
      </c>
      <c r="G591" s="2" t="str">
        <f>IF(AND(Employee[[#This Row],[Sales_Target]]=Employee[[#This Row],[Sales_Target]],Employee[[#This Row],[Sales_Achieved]]&gt;=Employee[[#This Row],[Sales_Target]]),"Above Target", "Below Target")</f>
        <v>Above Target</v>
      </c>
      <c r="H591" s="43">
        <f>Employee[[#This Row],[Sales_Achieved]]-Employee[[#This Row],[Sales_Target]]</f>
        <v>3578</v>
      </c>
    </row>
    <row r="592" spans="1:8" x14ac:dyDescent="0.3">
      <c r="A592" s="4" t="s">
        <v>2618</v>
      </c>
      <c r="B592" s="2" t="s">
        <v>3148</v>
      </c>
      <c r="C592" s="2" t="s">
        <v>3394</v>
      </c>
      <c r="D592" s="2" t="s">
        <v>1014</v>
      </c>
      <c r="E592" s="30">
        <v>1063</v>
      </c>
      <c r="F592" s="34">
        <v>5565</v>
      </c>
      <c r="G592" s="2" t="str">
        <f>IF(AND(Employee[[#This Row],[Sales_Target]]=Employee[[#This Row],[Sales_Target]],Employee[[#This Row],[Sales_Achieved]]&gt;=Employee[[#This Row],[Sales_Target]]),"Above Target", "Below Target")</f>
        <v>Above Target</v>
      </c>
      <c r="H592" s="43">
        <f>Employee[[#This Row],[Sales_Achieved]]-Employee[[#This Row],[Sales_Target]]</f>
        <v>4502</v>
      </c>
    </row>
    <row r="593" spans="1:8" x14ac:dyDescent="0.3">
      <c r="A593" s="4" t="s">
        <v>2619</v>
      </c>
      <c r="B593" s="2" t="s">
        <v>3337</v>
      </c>
      <c r="C593" s="2" t="s">
        <v>3396</v>
      </c>
      <c r="D593" s="2" t="s">
        <v>1016</v>
      </c>
      <c r="E593" s="30">
        <v>2066</v>
      </c>
      <c r="F593" s="34">
        <v>4442</v>
      </c>
      <c r="G593" s="2" t="str">
        <f>IF(AND(Employee[[#This Row],[Sales_Target]]=Employee[[#This Row],[Sales_Target]],Employee[[#This Row],[Sales_Achieved]]&gt;=Employee[[#This Row],[Sales_Target]]),"Above Target", "Below Target")</f>
        <v>Above Target</v>
      </c>
      <c r="H593" s="43">
        <f>Employee[[#This Row],[Sales_Achieved]]-Employee[[#This Row],[Sales_Target]]</f>
        <v>2376</v>
      </c>
    </row>
    <row r="594" spans="1:8" x14ac:dyDescent="0.3">
      <c r="A594" s="4" t="s">
        <v>2620</v>
      </c>
      <c r="B594" s="2" t="s">
        <v>3058</v>
      </c>
      <c r="C594" s="2" t="s">
        <v>3394</v>
      </c>
      <c r="D594" s="2" t="s">
        <v>1016</v>
      </c>
      <c r="E594" s="30">
        <v>2147</v>
      </c>
      <c r="F594" s="34">
        <v>5160</v>
      </c>
      <c r="G594" s="2" t="str">
        <f>IF(AND(Employee[[#This Row],[Sales_Target]]=Employee[[#This Row],[Sales_Target]],Employee[[#This Row],[Sales_Achieved]]&gt;=Employee[[#This Row],[Sales_Target]]),"Above Target", "Below Target")</f>
        <v>Above Target</v>
      </c>
      <c r="H594" s="43">
        <f>Employee[[#This Row],[Sales_Achieved]]-Employee[[#This Row],[Sales_Target]]</f>
        <v>3013</v>
      </c>
    </row>
    <row r="595" spans="1:8" x14ac:dyDescent="0.3">
      <c r="A595" s="4" t="s">
        <v>2621</v>
      </c>
      <c r="B595" s="2" t="s">
        <v>3175</v>
      </c>
      <c r="C595" s="2" t="s">
        <v>3394</v>
      </c>
      <c r="D595" s="2" t="s">
        <v>1015</v>
      </c>
      <c r="E595" s="30">
        <v>2978</v>
      </c>
      <c r="F595" s="34">
        <v>4849</v>
      </c>
      <c r="G595" s="2" t="str">
        <f>IF(AND(Employee[[#This Row],[Sales_Target]]=Employee[[#This Row],[Sales_Target]],Employee[[#This Row],[Sales_Achieved]]&gt;=Employee[[#This Row],[Sales_Target]]),"Above Target", "Below Target")</f>
        <v>Above Target</v>
      </c>
      <c r="H595" s="43">
        <f>Employee[[#This Row],[Sales_Achieved]]-Employee[[#This Row],[Sales_Target]]</f>
        <v>1871</v>
      </c>
    </row>
    <row r="596" spans="1:8" x14ac:dyDescent="0.3">
      <c r="A596" s="4" t="s">
        <v>2622</v>
      </c>
      <c r="B596" s="2" t="s">
        <v>3338</v>
      </c>
      <c r="C596" s="2" t="s">
        <v>3395</v>
      </c>
      <c r="D596" s="2" t="s">
        <v>1015</v>
      </c>
      <c r="E596" s="30">
        <v>3773</v>
      </c>
      <c r="F596" s="34">
        <v>2708</v>
      </c>
      <c r="G596" s="2" t="str">
        <f>IF(AND(Employee[[#This Row],[Sales_Target]]=Employee[[#This Row],[Sales_Target]],Employee[[#This Row],[Sales_Achieved]]&gt;=Employee[[#This Row],[Sales_Target]]),"Above Target", "Below Target")</f>
        <v>Below Target</v>
      </c>
      <c r="H596" s="43">
        <f>Employee[[#This Row],[Sales_Achieved]]-Employee[[#This Row],[Sales_Target]]</f>
        <v>-1065</v>
      </c>
    </row>
    <row r="597" spans="1:8" x14ac:dyDescent="0.3">
      <c r="A597" s="4" t="s">
        <v>2623</v>
      </c>
      <c r="B597" s="2" t="s">
        <v>3328</v>
      </c>
      <c r="C597" s="2" t="s">
        <v>3395</v>
      </c>
      <c r="D597" s="2" t="s">
        <v>1016</v>
      </c>
      <c r="E597" s="30">
        <v>3657</v>
      </c>
      <c r="F597" s="34">
        <v>5157</v>
      </c>
      <c r="G597" s="2" t="str">
        <f>IF(AND(Employee[[#This Row],[Sales_Target]]=Employee[[#This Row],[Sales_Target]],Employee[[#This Row],[Sales_Achieved]]&gt;=Employee[[#This Row],[Sales_Target]]),"Above Target", "Below Target")</f>
        <v>Above Target</v>
      </c>
      <c r="H597" s="43">
        <f>Employee[[#This Row],[Sales_Achieved]]-Employee[[#This Row],[Sales_Target]]</f>
        <v>1500</v>
      </c>
    </row>
    <row r="598" spans="1:8" x14ac:dyDescent="0.3">
      <c r="A598" s="4" t="s">
        <v>2624</v>
      </c>
      <c r="B598" s="2" t="s">
        <v>3339</v>
      </c>
      <c r="C598" s="2" t="s">
        <v>3394</v>
      </c>
      <c r="D598" s="2" t="s">
        <v>1016</v>
      </c>
      <c r="E598" s="30">
        <v>2406</v>
      </c>
      <c r="F598" s="34">
        <v>828</v>
      </c>
      <c r="G598" s="2" t="str">
        <f>IF(AND(Employee[[#This Row],[Sales_Target]]=Employee[[#This Row],[Sales_Target]],Employee[[#This Row],[Sales_Achieved]]&gt;=Employee[[#This Row],[Sales_Target]]),"Above Target", "Below Target")</f>
        <v>Below Target</v>
      </c>
      <c r="H598" s="43">
        <f>Employee[[#This Row],[Sales_Achieved]]-Employee[[#This Row],[Sales_Target]]</f>
        <v>-1578</v>
      </c>
    </row>
    <row r="599" spans="1:8" x14ac:dyDescent="0.3">
      <c r="A599" s="4" t="s">
        <v>2625</v>
      </c>
      <c r="B599" s="2" t="s">
        <v>3171</v>
      </c>
      <c r="C599" s="2" t="s">
        <v>3395</v>
      </c>
      <c r="D599" s="2" t="s">
        <v>1015</v>
      </c>
      <c r="E599" s="30">
        <v>3102</v>
      </c>
      <c r="F599" s="34">
        <v>3683</v>
      </c>
      <c r="G599" s="2" t="str">
        <f>IF(AND(Employee[[#This Row],[Sales_Target]]=Employee[[#This Row],[Sales_Target]],Employee[[#This Row],[Sales_Achieved]]&gt;=Employee[[#This Row],[Sales_Target]]),"Above Target", "Below Target")</f>
        <v>Above Target</v>
      </c>
      <c r="H599" s="43">
        <f>Employee[[#This Row],[Sales_Achieved]]-Employee[[#This Row],[Sales_Target]]</f>
        <v>581</v>
      </c>
    </row>
    <row r="600" spans="1:8" x14ac:dyDescent="0.3">
      <c r="A600" s="4" t="s">
        <v>2626</v>
      </c>
      <c r="B600" s="2" t="s">
        <v>3082</v>
      </c>
      <c r="C600" s="2" t="s">
        <v>3394</v>
      </c>
      <c r="D600" s="2" t="s">
        <v>1014</v>
      </c>
      <c r="E600" s="30">
        <v>4667</v>
      </c>
      <c r="F600" s="34">
        <v>1785</v>
      </c>
      <c r="G600" s="2" t="str">
        <f>IF(AND(Employee[[#This Row],[Sales_Target]]=Employee[[#This Row],[Sales_Target]],Employee[[#This Row],[Sales_Achieved]]&gt;=Employee[[#This Row],[Sales_Target]]),"Above Target", "Below Target")</f>
        <v>Below Target</v>
      </c>
      <c r="H600" s="43">
        <f>Employee[[#This Row],[Sales_Achieved]]-Employee[[#This Row],[Sales_Target]]</f>
        <v>-2882</v>
      </c>
    </row>
    <row r="601" spans="1:8" x14ac:dyDescent="0.3">
      <c r="A601" s="4" t="s">
        <v>2627</v>
      </c>
      <c r="B601" s="2" t="s">
        <v>3049</v>
      </c>
      <c r="C601" s="2" t="s">
        <v>3396</v>
      </c>
      <c r="D601" s="2" t="s">
        <v>1013</v>
      </c>
      <c r="E601" s="30">
        <v>1902</v>
      </c>
      <c r="F601" s="34">
        <v>2693</v>
      </c>
      <c r="G601" s="2" t="str">
        <f>IF(AND(Employee[[#This Row],[Sales_Target]]=Employee[[#This Row],[Sales_Target]],Employee[[#This Row],[Sales_Achieved]]&gt;=Employee[[#This Row],[Sales_Target]]),"Above Target", "Below Target")</f>
        <v>Above Target</v>
      </c>
      <c r="H601" s="43">
        <f>Employee[[#This Row],[Sales_Achieved]]-Employee[[#This Row],[Sales_Target]]</f>
        <v>791</v>
      </c>
    </row>
    <row r="602" spans="1:8" x14ac:dyDescent="0.3">
      <c r="A602" s="4" t="s">
        <v>2628</v>
      </c>
      <c r="B602" s="2" t="s">
        <v>3054</v>
      </c>
      <c r="C602" s="2" t="s">
        <v>3396</v>
      </c>
      <c r="D602" s="2" t="s">
        <v>1014</v>
      </c>
      <c r="E602" s="30">
        <v>2390</v>
      </c>
      <c r="F602" s="34">
        <v>1160</v>
      </c>
      <c r="G602" s="2" t="str">
        <f>IF(AND(Employee[[#This Row],[Sales_Target]]=Employee[[#This Row],[Sales_Target]],Employee[[#This Row],[Sales_Achieved]]&gt;=Employee[[#This Row],[Sales_Target]]),"Above Target", "Below Target")</f>
        <v>Below Target</v>
      </c>
      <c r="H602" s="43">
        <f>Employee[[#This Row],[Sales_Achieved]]-Employee[[#This Row],[Sales_Target]]</f>
        <v>-1230</v>
      </c>
    </row>
    <row r="603" spans="1:8" x14ac:dyDescent="0.3">
      <c r="A603" s="4" t="s">
        <v>2629</v>
      </c>
      <c r="B603" s="2" t="s">
        <v>3152</v>
      </c>
      <c r="C603" s="2" t="s">
        <v>3396</v>
      </c>
      <c r="D603" s="2" t="s">
        <v>1014</v>
      </c>
      <c r="E603" s="30">
        <v>2883</v>
      </c>
      <c r="F603" s="34">
        <v>4497</v>
      </c>
      <c r="G603" s="2" t="str">
        <f>IF(AND(Employee[[#This Row],[Sales_Target]]=Employee[[#This Row],[Sales_Target]],Employee[[#This Row],[Sales_Achieved]]&gt;=Employee[[#This Row],[Sales_Target]]),"Above Target", "Below Target")</f>
        <v>Above Target</v>
      </c>
      <c r="H603" s="43">
        <f>Employee[[#This Row],[Sales_Achieved]]-Employee[[#This Row],[Sales_Target]]</f>
        <v>1614</v>
      </c>
    </row>
    <row r="604" spans="1:8" x14ac:dyDescent="0.3">
      <c r="A604" s="4" t="s">
        <v>2630</v>
      </c>
      <c r="B604" s="2" t="s">
        <v>3231</v>
      </c>
      <c r="C604" s="2" t="s">
        <v>3394</v>
      </c>
      <c r="D604" s="2" t="s">
        <v>1014</v>
      </c>
      <c r="E604" s="30">
        <v>1824</v>
      </c>
      <c r="F604" s="34">
        <v>2263</v>
      </c>
      <c r="G604" s="2" t="str">
        <f>IF(AND(Employee[[#This Row],[Sales_Target]]=Employee[[#This Row],[Sales_Target]],Employee[[#This Row],[Sales_Achieved]]&gt;=Employee[[#This Row],[Sales_Target]]),"Above Target", "Below Target")</f>
        <v>Above Target</v>
      </c>
      <c r="H604" s="43">
        <f>Employee[[#This Row],[Sales_Achieved]]-Employee[[#This Row],[Sales_Target]]</f>
        <v>439</v>
      </c>
    </row>
    <row r="605" spans="1:8" x14ac:dyDescent="0.3">
      <c r="A605" s="4" t="s">
        <v>2631</v>
      </c>
      <c r="B605" s="2" t="s">
        <v>3340</v>
      </c>
      <c r="C605" s="2" t="s">
        <v>3396</v>
      </c>
      <c r="D605" s="2" t="s">
        <v>1014</v>
      </c>
      <c r="E605" s="30">
        <v>4748</v>
      </c>
      <c r="F605" s="34">
        <v>5547</v>
      </c>
      <c r="G605" s="2" t="str">
        <f>IF(AND(Employee[[#This Row],[Sales_Target]]=Employee[[#This Row],[Sales_Target]],Employee[[#This Row],[Sales_Achieved]]&gt;=Employee[[#This Row],[Sales_Target]]),"Above Target", "Below Target")</f>
        <v>Above Target</v>
      </c>
      <c r="H605" s="43">
        <f>Employee[[#This Row],[Sales_Achieved]]-Employee[[#This Row],[Sales_Target]]</f>
        <v>799</v>
      </c>
    </row>
    <row r="606" spans="1:8" x14ac:dyDescent="0.3">
      <c r="A606" s="4" t="s">
        <v>2632</v>
      </c>
      <c r="B606" s="2" t="s">
        <v>3041</v>
      </c>
      <c r="C606" s="2" t="s">
        <v>3396</v>
      </c>
      <c r="D606" s="2" t="s">
        <v>1013</v>
      </c>
      <c r="E606" s="30">
        <v>4926</v>
      </c>
      <c r="F606" s="34">
        <v>5405</v>
      </c>
      <c r="G606" s="2" t="str">
        <f>IF(AND(Employee[[#This Row],[Sales_Target]]=Employee[[#This Row],[Sales_Target]],Employee[[#This Row],[Sales_Achieved]]&gt;=Employee[[#This Row],[Sales_Target]]),"Above Target", "Below Target")</f>
        <v>Above Target</v>
      </c>
      <c r="H606" s="43">
        <f>Employee[[#This Row],[Sales_Achieved]]-Employee[[#This Row],[Sales_Target]]</f>
        <v>479</v>
      </c>
    </row>
    <row r="607" spans="1:8" x14ac:dyDescent="0.3">
      <c r="A607" s="4" t="s">
        <v>2633</v>
      </c>
      <c r="B607" s="2" t="s">
        <v>3341</v>
      </c>
      <c r="C607" s="2" t="s">
        <v>3396</v>
      </c>
      <c r="D607" s="2" t="s">
        <v>1014</v>
      </c>
      <c r="E607" s="30">
        <v>1039</v>
      </c>
      <c r="F607" s="34">
        <v>3002</v>
      </c>
      <c r="G607" s="2" t="str">
        <f>IF(AND(Employee[[#This Row],[Sales_Target]]=Employee[[#This Row],[Sales_Target]],Employee[[#This Row],[Sales_Achieved]]&gt;=Employee[[#This Row],[Sales_Target]]),"Above Target", "Below Target")</f>
        <v>Above Target</v>
      </c>
      <c r="H607" s="43">
        <f>Employee[[#This Row],[Sales_Achieved]]-Employee[[#This Row],[Sales_Target]]</f>
        <v>1963</v>
      </c>
    </row>
    <row r="608" spans="1:8" x14ac:dyDescent="0.3">
      <c r="A608" s="4" t="s">
        <v>2634</v>
      </c>
      <c r="B608" s="2" t="s">
        <v>3238</v>
      </c>
      <c r="C608" s="2" t="s">
        <v>3395</v>
      </c>
      <c r="D608" s="2" t="s">
        <v>1014</v>
      </c>
      <c r="E608" s="30">
        <v>2622</v>
      </c>
      <c r="F608" s="34">
        <v>2270</v>
      </c>
      <c r="G608" s="2" t="str">
        <f>IF(AND(Employee[[#This Row],[Sales_Target]]=Employee[[#This Row],[Sales_Target]],Employee[[#This Row],[Sales_Achieved]]&gt;=Employee[[#This Row],[Sales_Target]]),"Above Target", "Below Target")</f>
        <v>Below Target</v>
      </c>
      <c r="H608" s="43">
        <f>Employee[[#This Row],[Sales_Achieved]]-Employee[[#This Row],[Sales_Target]]</f>
        <v>-352</v>
      </c>
    </row>
    <row r="609" spans="1:8" x14ac:dyDescent="0.3">
      <c r="A609" s="4" t="s">
        <v>2635</v>
      </c>
      <c r="B609" s="2" t="s">
        <v>3068</v>
      </c>
      <c r="C609" s="2" t="s">
        <v>3395</v>
      </c>
      <c r="D609" s="2" t="s">
        <v>1015</v>
      </c>
      <c r="E609" s="30">
        <v>4119</v>
      </c>
      <c r="F609" s="34">
        <v>3325</v>
      </c>
      <c r="G609" s="2" t="str">
        <f>IF(AND(Employee[[#This Row],[Sales_Target]]=Employee[[#This Row],[Sales_Target]],Employee[[#This Row],[Sales_Achieved]]&gt;=Employee[[#This Row],[Sales_Target]]),"Above Target", "Below Target")</f>
        <v>Below Target</v>
      </c>
      <c r="H609" s="43">
        <f>Employee[[#This Row],[Sales_Achieved]]-Employee[[#This Row],[Sales_Target]]</f>
        <v>-794</v>
      </c>
    </row>
    <row r="610" spans="1:8" x14ac:dyDescent="0.3">
      <c r="A610" s="4" t="s">
        <v>2636</v>
      </c>
      <c r="B610" s="2" t="s">
        <v>3212</v>
      </c>
      <c r="C610" s="2" t="s">
        <v>3395</v>
      </c>
      <c r="D610" s="2" t="s">
        <v>1015</v>
      </c>
      <c r="E610" s="30">
        <v>1950</v>
      </c>
      <c r="F610" s="34">
        <v>1143</v>
      </c>
      <c r="G610" s="2" t="str">
        <f>IF(AND(Employee[[#This Row],[Sales_Target]]=Employee[[#This Row],[Sales_Target]],Employee[[#This Row],[Sales_Achieved]]&gt;=Employee[[#This Row],[Sales_Target]]),"Above Target", "Below Target")</f>
        <v>Below Target</v>
      </c>
      <c r="H610" s="43">
        <f>Employee[[#This Row],[Sales_Achieved]]-Employee[[#This Row],[Sales_Target]]</f>
        <v>-807</v>
      </c>
    </row>
    <row r="611" spans="1:8" x14ac:dyDescent="0.3">
      <c r="A611" s="4" t="s">
        <v>2637</v>
      </c>
      <c r="B611" s="2" t="s">
        <v>3299</v>
      </c>
      <c r="C611" s="2" t="s">
        <v>3394</v>
      </c>
      <c r="D611" s="2" t="s">
        <v>1014</v>
      </c>
      <c r="E611" s="30">
        <v>3169</v>
      </c>
      <c r="F611" s="34">
        <v>4270</v>
      </c>
      <c r="G611" s="2" t="str">
        <f>IF(AND(Employee[[#This Row],[Sales_Target]]=Employee[[#This Row],[Sales_Target]],Employee[[#This Row],[Sales_Achieved]]&gt;=Employee[[#This Row],[Sales_Target]]),"Above Target", "Below Target")</f>
        <v>Above Target</v>
      </c>
      <c r="H611" s="43">
        <f>Employee[[#This Row],[Sales_Achieved]]-Employee[[#This Row],[Sales_Target]]</f>
        <v>1101</v>
      </c>
    </row>
    <row r="612" spans="1:8" x14ac:dyDescent="0.3">
      <c r="A612" s="4" t="s">
        <v>2638</v>
      </c>
      <c r="B612" s="2" t="s">
        <v>3297</v>
      </c>
      <c r="C612" s="2" t="s">
        <v>3394</v>
      </c>
      <c r="D612" s="2" t="s">
        <v>1013</v>
      </c>
      <c r="E612" s="30">
        <v>3085</v>
      </c>
      <c r="F612" s="34">
        <v>5897</v>
      </c>
      <c r="G612" s="2" t="str">
        <f>IF(AND(Employee[[#This Row],[Sales_Target]]=Employee[[#This Row],[Sales_Target]],Employee[[#This Row],[Sales_Achieved]]&gt;=Employee[[#This Row],[Sales_Target]]),"Above Target", "Below Target")</f>
        <v>Above Target</v>
      </c>
      <c r="H612" s="43">
        <f>Employee[[#This Row],[Sales_Achieved]]-Employee[[#This Row],[Sales_Target]]</f>
        <v>2812</v>
      </c>
    </row>
    <row r="613" spans="1:8" x14ac:dyDescent="0.3">
      <c r="A613" s="4" t="s">
        <v>2639</v>
      </c>
      <c r="B613" s="2" t="s">
        <v>3278</v>
      </c>
      <c r="C613" s="2" t="s">
        <v>3395</v>
      </c>
      <c r="D613" s="2" t="s">
        <v>1015</v>
      </c>
      <c r="E613" s="30">
        <v>4299</v>
      </c>
      <c r="F613" s="34">
        <v>2021</v>
      </c>
      <c r="G613" s="2" t="str">
        <f>IF(AND(Employee[[#This Row],[Sales_Target]]=Employee[[#This Row],[Sales_Target]],Employee[[#This Row],[Sales_Achieved]]&gt;=Employee[[#This Row],[Sales_Target]]),"Above Target", "Below Target")</f>
        <v>Below Target</v>
      </c>
      <c r="H613" s="43">
        <f>Employee[[#This Row],[Sales_Achieved]]-Employee[[#This Row],[Sales_Target]]</f>
        <v>-2278</v>
      </c>
    </row>
    <row r="614" spans="1:8" x14ac:dyDescent="0.3">
      <c r="A614" s="4" t="s">
        <v>2640</v>
      </c>
      <c r="B614" s="2" t="s">
        <v>3257</v>
      </c>
      <c r="C614" s="2" t="s">
        <v>3396</v>
      </c>
      <c r="D614" s="2" t="s">
        <v>1014</v>
      </c>
      <c r="E614" s="30">
        <v>3099</v>
      </c>
      <c r="F614" s="34">
        <v>3254</v>
      </c>
      <c r="G614" s="2" t="str">
        <f>IF(AND(Employee[[#This Row],[Sales_Target]]=Employee[[#This Row],[Sales_Target]],Employee[[#This Row],[Sales_Achieved]]&gt;=Employee[[#This Row],[Sales_Target]]),"Above Target", "Below Target")</f>
        <v>Above Target</v>
      </c>
      <c r="H614" s="43">
        <f>Employee[[#This Row],[Sales_Achieved]]-Employee[[#This Row],[Sales_Target]]</f>
        <v>155</v>
      </c>
    </row>
    <row r="615" spans="1:8" x14ac:dyDescent="0.3">
      <c r="A615" s="4" t="s">
        <v>2641</v>
      </c>
      <c r="B615" s="2" t="s">
        <v>3342</v>
      </c>
      <c r="C615" s="2" t="s">
        <v>3395</v>
      </c>
      <c r="D615" s="2" t="s">
        <v>1016</v>
      </c>
      <c r="E615" s="30">
        <v>4590</v>
      </c>
      <c r="F615" s="34">
        <v>1119</v>
      </c>
      <c r="G615" s="2" t="str">
        <f>IF(AND(Employee[[#This Row],[Sales_Target]]=Employee[[#This Row],[Sales_Target]],Employee[[#This Row],[Sales_Achieved]]&gt;=Employee[[#This Row],[Sales_Target]]),"Above Target", "Below Target")</f>
        <v>Below Target</v>
      </c>
      <c r="H615" s="43">
        <f>Employee[[#This Row],[Sales_Achieved]]-Employee[[#This Row],[Sales_Target]]</f>
        <v>-3471</v>
      </c>
    </row>
    <row r="616" spans="1:8" x14ac:dyDescent="0.3">
      <c r="A616" s="4" t="s">
        <v>2642</v>
      </c>
      <c r="B616" s="2" t="s">
        <v>3150</v>
      </c>
      <c r="C616" s="2" t="s">
        <v>3395</v>
      </c>
      <c r="D616" s="2" t="s">
        <v>1014</v>
      </c>
      <c r="E616" s="30">
        <v>4446</v>
      </c>
      <c r="F616" s="34">
        <v>5489</v>
      </c>
      <c r="G616" s="2" t="str">
        <f>IF(AND(Employee[[#This Row],[Sales_Target]]=Employee[[#This Row],[Sales_Target]],Employee[[#This Row],[Sales_Achieved]]&gt;=Employee[[#This Row],[Sales_Target]]),"Above Target", "Below Target")</f>
        <v>Above Target</v>
      </c>
      <c r="H616" s="43">
        <f>Employee[[#This Row],[Sales_Achieved]]-Employee[[#This Row],[Sales_Target]]</f>
        <v>1043</v>
      </c>
    </row>
    <row r="617" spans="1:8" x14ac:dyDescent="0.3">
      <c r="A617" s="4" t="s">
        <v>2643</v>
      </c>
      <c r="B617" s="2" t="s">
        <v>3102</v>
      </c>
      <c r="C617" s="2" t="s">
        <v>3394</v>
      </c>
      <c r="D617" s="2" t="s">
        <v>1015</v>
      </c>
      <c r="E617" s="30">
        <v>3656</v>
      </c>
      <c r="F617" s="34">
        <v>3763</v>
      </c>
      <c r="G617" s="2" t="str">
        <f>IF(AND(Employee[[#This Row],[Sales_Target]]=Employee[[#This Row],[Sales_Target]],Employee[[#This Row],[Sales_Achieved]]&gt;=Employee[[#This Row],[Sales_Target]]),"Above Target", "Below Target")</f>
        <v>Above Target</v>
      </c>
      <c r="H617" s="43">
        <f>Employee[[#This Row],[Sales_Achieved]]-Employee[[#This Row],[Sales_Target]]</f>
        <v>107</v>
      </c>
    </row>
    <row r="618" spans="1:8" x14ac:dyDescent="0.3">
      <c r="A618" s="4" t="s">
        <v>2644</v>
      </c>
      <c r="B618" s="2" t="s">
        <v>3291</v>
      </c>
      <c r="C618" s="2" t="s">
        <v>3396</v>
      </c>
      <c r="D618" s="2" t="s">
        <v>1015</v>
      </c>
      <c r="E618" s="30">
        <v>3154</v>
      </c>
      <c r="F618" s="34">
        <v>4139</v>
      </c>
      <c r="G618" s="2" t="str">
        <f>IF(AND(Employee[[#This Row],[Sales_Target]]=Employee[[#This Row],[Sales_Target]],Employee[[#This Row],[Sales_Achieved]]&gt;=Employee[[#This Row],[Sales_Target]]),"Above Target", "Below Target")</f>
        <v>Above Target</v>
      </c>
      <c r="H618" s="43">
        <f>Employee[[#This Row],[Sales_Achieved]]-Employee[[#This Row],[Sales_Target]]</f>
        <v>985</v>
      </c>
    </row>
    <row r="619" spans="1:8" x14ac:dyDescent="0.3">
      <c r="A619" s="4" t="s">
        <v>2645</v>
      </c>
      <c r="B619" s="2" t="s">
        <v>3135</v>
      </c>
      <c r="C619" s="2" t="s">
        <v>3395</v>
      </c>
      <c r="D619" s="2" t="s">
        <v>1014</v>
      </c>
      <c r="E619" s="30">
        <v>3909</v>
      </c>
      <c r="F619" s="34">
        <v>1807</v>
      </c>
      <c r="G619" s="2" t="str">
        <f>IF(AND(Employee[[#This Row],[Sales_Target]]=Employee[[#This Row],[Sales_Target]],Employee[[#This Row],[Sales_Achieved]]&gt;=Employee[[#This Row],[Sales_Target]]),"Above Target", "Below Target")</f>
        <v>Below Target</v>
      </c>
      <c r="H619" s="43">
        <f>Employee[[#This Row],[Sales_Achieved]]-Employee[[#This Row],[Sales_Target]]</f>
        <v>-2102</v>
      </c>
    </row>
    <row r="620" spans="1:8" x14ac:dyDescent="0.3">
      <c r="A620" s="4" t="s">
        <v>2646</v>
      </c>
      <c r="B620" s="2" t="s">
        <v>3174</v>
      </c>
      <c r="C620" s="2" t="s">
        <v>3394</v>
      </c>
      <c r="D620" s="2" t="s">
        <v>1014</v>
      </c>
      <c r="E620" s="30">
        <v>1551</v>
      </c>
      <c r="F620" s="34">
        <v>1763</v>
      </c>
      <c r="G620" s="2" t="str">
        <f>IF(AND(Employee[[#This Row],[Sales_Target]]=Employee[[#This Row],[Sales_Target]],Employee[[#This Row],[Sales_Achieved]]&gt;=Employee[[#This Row],[Sales_Target]]),"Above Target", "Below Target")</f>
        <v>Above Target</v>
      </c>
      <c r="H620" s="43">
        <f>Employee[[#This Row],[Sales_Achieved]]-Employee[[#This Row],[Sales_Target]]</f>
        <v>212</v>
      </c>
    </row>
    <row r="621" spans="1:8" x14ac:dyDescent="0.3">
      <c r="A621" s="4" t="s">
        <v>2647</v>
      </c>
      <c r="B621" s="2" t="s">
        <v>3174</v>
      </c>
      <c r="C621" s="2" t="s">
        <v>3395</v>
      </c>
      <c r="D621" s="2" t="s">
        <v>1014</v>
      </c>
      <c r="E621" s="30">
        <v>4739</v>
      </c>
      <c r="F621" s="34">
        <v>1642</v>
      </c>
      <c r="G621" s="2" t="str">
        <f>IF(AND(Employee[[#This Row],[Sales_Target]]=Employee[[#This Row],[Sales_Target]],Employee[[#This Row],[Sales_Achieved]]&gt;=Employee[[#This Row],[Sales_Target]]),"Above Target", "Below Target")</f>
        <v>Below Target</v>
      </c>
      <c r="H621" s="43">
        <f>Employee[[#This Row],[Sales_Achieved]]-Employee[[#This Row],[Sales_Target]]</f>
        <v>-3097</v>
      </c>
    </row>
    <row r="622" spans="1:8" x14ac:dyDescent="0.3">
      <c r="A622" s="4" t="s">
        <v>2648</v>
      </c>
      <c r="B622" s="2" t="s">
        <v>3126</v>
      </c>
      <c r="C622" s="2" t="s">
        <v>3394</v>
      </c>
      <c r="D622" s="2" t="s">
        <v>1013</v>
      </c>
      <c r="E622" s="30">
        <v>4481</v>
      </c>
      <c r="F622" s="34">
        <v>5949</v>
      </c>
      <c r="G622" s="2" t="str">
        <f>IF(AND(Employee[[#This Row],[Sales_Target]]=Employee[[#This Row],[Sales_Target]],Employee[[#This Row],[Sales_Achieved]]&gt;=Employee[[#This Row],[Sales_Target]]),"Above Target", "Below Target")</f>
        <v>Above Target</v>
      </c>
      <c r="H622" s="43">
        <f>Employee[[#This Row],[Sales_Achieved]]-Employee[[#This Row],[Sales_Target]]</f>
        <v>1468</v>
      </c>
    </row>
    <row r="623" spans="1:8" x14ac:dyDescent="0.3">
      <c r="A623" s="4" t="s">
        <v>2649</v>
      </c>
      <c r="B623" s="2" t="s">
        <v>3202</v>
      </c>
      <c r="C623" s="2" t="s">
        <v>3395</v>
      </c>
      <c r="D623" s="2" t="s">
        <v>1015</v>
      </c>
      <c r="E623" s="30">
        <v>1198</v>
      </c>
      <c r="F623" s="34">
        <v>2317</v>
      </c>
      <c r="G623" s="2" t="str">
        <f>IF(AND(Employee[[#This Row],[Sales_Target]]=Employee[[#This Row],[Sales_Target]],Employee[[#This Row],[Sales_Achieved]]&gt;=Employee[[#This Row],[Sales_Target]]),"Above Target", "Below Target")</f>
        <v>Above Target</v>
      </c>
      <c r="H623" s="43">
        <f>Employee[[#This Row],[Sales_Achieved]]-Employee[[#This Row],[Sales_Target]]</f>
        <v>1119</v>
      </c>
    </row>
    <row r="624" spans="1:8" x14ac:dyDescent="0.3">
      <c r="A624" s="4" t="s">
        <v>2650</v>
      </c>
      <c r="B624" s="2" t="s">
        <v>3095</v>
      </c>
      <c r="C624" s="2" t="s">
        <v>3394</v>
      </c>
      <c r="D624" s="2" t="s">
        <v>1013</v>
      </c>
      <c r="E624" s="30">
        <v>3903</v>
      </c>
      <c r="F624" s="34">
        <v>4885</v>
      </c>
      <c r="G624" s="2" t="str">
        <f>IF(AND(Employee[[#This Row],[Sales_Target]]=Employee[[#This Row],[Sales_Target]],Employee[[#This Row],[Sales_Achieved]]&gt;=Employee[[#This Row],[Sales_Target]]),"Above Target", "Below Target")</f>
        <v>Above Target</v>
      </c>
      <c r="H624" s="43">
        <f>Employee[[#This Row],[Sales_Achieved]]-Employee[[#This Row],[Sales_Target]]</f>
        <v>982</v>
      </c>
    </row>
    <row r="625" spans="1:8" x14ac:dyDescent="0.3">
      <c r="A625" s="4" t="s">
        <v>2651</v>
      </c>
      <c r="B625" s="2" t="s">
        <v>3343</v>
      </c>
      <c r="C625" s="2" t="s">
        <v>3396</v>
      </c>
      <c r="D625" s="2" t="s">
        <v>1016</v>
      </c>
      <c r="E625" s="30">
        <v>1836</v>
      </c>
      <c r="F625" s="34">
        <v>3638</v>
      </c>
      <c r="G625" s="2" t="str">
        <f>IF(AND(Employee[[#This Row],[Sales_Target]]=Employee[[#This Row],[Sales_Target]],Employee[[#This Row],[Sales_Achieved]]&gt;=Employee[[#This Row],[Sales_Target]]),"Above Target", "Below Target")</f>
        <v>Above Target</v>
      </c>
      <c r="H625" s="43">
        <f>Employee[[#This Row],[Sales_Achieved]]-Employee[[#This Row],[Sales_Target]]</f>
        <v>1802</v>
      </c>
    </row>
    <row r="626" spans="1:8" x14ac:dyDescent="0.3">
      <c r="A626" s="4" t="s">
        <v>2652</v>
      </c>
      <c r="B626" s="2" t="s">
        <v>3265</v>
      </c>
      <c r="C626" s="2" t="s">
        <v>3395</v>
      </c>
      <c r="D626" s="2" t="s">
        <v>1013</v>
      </c>
      <c r="E626" s="30">
        <v>1213</v>
      </c>
      <c r="F626" s="34">
        <v>3944</v>
      </c>
      <c r="G626" s="2" t="str">
        <f>IF(AND(Employee[[#This Row],[Sales_Target]]=Employee[[#This Row],[Sales_Target]],Employee[[#This Row],[Sales_Achieved]]&gt;=Employee[[#This Row],[Sales_Target]]),"Above Target", "Below Target")</f>
        <v>Above Target</v>
      </c>
      <c r="H626" s="43">
        <f>Employee[[#This Row],[Sales_Achieved]]-Employee[[#This Row],[Sales_Target]]</f>
        <v>2731</v>
      </c>
    </row>
    <row r="627" spans="1:8" x14ac:dyDescent="0.3">
      <c r="A627" s="4" t="s">
        <v>2653</v>
      </c>
      <c r="B627" s="2" t="s">
        <v>3137</v>
      </c>
      <c r="C627" s="2" t="s">
        <v>3395</v>
      </c>
      <c r="D627" s="2" t="s">
        <v>1014</v>
      </c>
      <c r="E627" s="30">
        <v>3340</v>
      </c>
      <c r="F627" s="34">
        <v>3597</v>
      </c>
      <c r="G627" s="2" t="str">
        <f>IF(AND(Employee[[#This Row],[Sales_Target]]=Employee[[#This Row],[Sales_Target]],Employee[[#This Row],[Sales_Achieved]]&gt;=Employee[[#This Row],[Sales_Target]]),"Above Target", "Below Target")</f>
        <v>Above Target</v>
      </c>
      <c r="H627" s="43">
        <f>Employee[[#This Row],[Sales_Achieved]]-Employee[[#This Row],[Sales_Target]]</f>
        <v>257</v>
      </c>
    </row>
    <row r="628" spans="1:8" x14ac:dyDescent="0.3">
      <c r="A628" s="4" t="s">
        <v>2654</v>
      </c>
      <c r="B628" s="2" t="s">
        <v>3092</v>
      </c>
      <c r="C628" s="2" t="s">
        <v>3396</v>
      </c>
      <c r="D628" s="2" t="s">
        <v>1013</v>
      </c>
      <c r="E628" s="30">
        <v>3568</v>
      </c>
      <c r="F628" s="34">
        <v>950</v>
      </c>
      <c r="G628" s="2" t="str">
        <f>IF(AND(Employee[[#This Row],[Sales_Target]]=Employee[[#This Row],[Sales_Target]],Employee[[#This Row],[Sales_Achieved]]&gt;=Employee[[#This Row],[Sales_Target]]),"Above Target", "Below Target")</f>
        <v>Below Target</v>
      </c>
      <c r="H628" s="43">
        <f>Employee[[#This Row],[Sales_Achieved]]-Employee[[#This Row],[Sales_Target]]</f>
        <v>-2618</v>
      </c>
    </row>
    <row r="629" spans="1:8" x14ac:dyDescent="0.3">
      <c r="A629" s="4" t="s">
        <v>2655</v>
      </c>
      <c r="B629" s="2" t="s">
        <v>3295</v>
      </c>
      <c r="C629" s="2" t="s">
        <v>3395</v>
      </c>
      <c r="D629" s="2" t="s">
        <v>1016</v>
      </c>
      <c r="E629" s="30">
        <v>3283</v>
      </c>
      <c r="F629" s="34">
        <v>3433</v>
      </c>
      <c r="G629" s="2" t="str">
        <f>IF(AND(Employee[[#This Row],[Sales_Target]]=Employee[[#This Row],[Sales_Target]],Employee[[#This Row],[Sales_Achieved]]&gt;=Employee[[#This Row],[Sales_Target]]),"Above Target", "Below Target")</f>
        <v>Above Target</v>
      </c>
      <c r="H629" s="43">
        <f>Employee[[#This Row],[Sales_Achieved]]-Employee[[#This Row],[Sales_Target]]</f>
        <v>150</v>
      </c>
    </row>
    <row r="630" spans="1:8" x14ac:dyDescent="0.3">
      <c r="A630" s="4" t="s">
        <v>2656</v>
      </c>
      <c r="B630" s="2" t="s">
        <v>3100</v>
      </c>
      <c r="C630" s="2" t="s">
        <v>3394</v>
      </c>
      <c r="D630" s="2" t="s">
        <v>1016</v>
      </c>
      <c r="E630" s="30">
        <v>2646</v>
      </c>
      <c r="F630" s="34">
        <v>5836</v>
      </c>
      <c r="G630" s="2" t="str">
        <f>IF(AND(Employee[[#This Row],[Sales_Target]]=Employee[[#This Row],[Sales_Target]],Employee[[#This Row],[Sales_Achieved]]&gt;=Employee[[#This Row],[Sales_Target]]),"Above Target", "Below Target")</f>
        <v>Above Target</v>
      </c>
      <c r="H630" s="43">
        <f>Employee[[#This Row],[Sales_Achieved]]-Employee[[#This Row],[Sales_Target]]</f>
        <v>3190</v>
      </c>
    </row>
    <row r="631" spans="1:8" x14ac:dyDescent="0.3">
      <c r="A631" s="4" t="s">
        <v>2657</v>
      </c>
      <c r="B631" s="2" t="s">
        <v>3297</v>
      </c>
      <c r="C631" s="2" t="s">
        <v>3396</v>
      </c>
      <c r="D631" s="2" t="s">
        <v>1015</v>
      </c>
      <c r="E631" s="30">
        <v>3426</v>
      </c>
      <c r="F631" s="34">
        <v>4582</v>
      </c>
      <c r="G631" s="2" t="str">
        <f>IF(AND(Employee[[#This Row],[Sales_Target]]=Employee[[#This Row],[Sales_Target]],Employee[[#This Row],[Sales_Achieved]]&gt;=Employee[[#This Row],[Sales_Target]]),"Above Target", "Below Target")</f>
        <v>Above Target</v>
      </c>
      <c r="H631" s="43">
        <f>Employee[[#This Row],[Sales_Achieved]]-Employee[[#This Row],[Sales_Target]]</f>
        <v>1156</v>
      </c>
    </row>
    <row r="632" spans="1:8" x14ac:dyDescent="0.3">
      <c r="A632" s="4" t="s">
        <v>2658</v>
      </c>
      <c r="B632" s="2" t="s">
        <v>3300</v>
      </c>
      <c r="C632" s="2" t="s">
        <v>3395</v>
      </c>
      <c r="D632" s="2" t="s">
        <v>1014</v>
      </c>
      <c r="E632" s="30">
        <v>3761</v>
      </c>
      <c r="F632" s="34">
        <v>4834</v>
      </c>
      <c r="G632" s="2" t="str">
        <f>IF(AND(Employee[[#This Row],[Sales_Target]]=Employee[[#This Row],[Sales_Target]],Employee[[#This Row],[Sales_Achieved]]&gt;=Employee[[#This Row],[Sales_Target]]),"Above Target", "Below Target")</f>
        <v>Above Target</v>
      </c>
      <c r="H632" s="43">
        <f>Employee[[#This Row],[Sales_Achieved]]-Employee[[#This Row],[Sales_Target]]</f>
        <v>1073</v>
      </c>
    </row>
    <row r="633" spans="1:8" x14ac:dyDescent="0.3">
      <c r="A633" s="4" t="s">
        <v>2659</v>
      </c>
      <c r="B633" s="2" t="s">
        <v>3230</v>
      </c>
      <c r="C633" s="2" t="s">
        <v>3394</v>
      </c>
      <c r="D633" s="2" t="s">
        <v>1013</v>
      </c>
      <c r="E633" s="30">
        <v>3873</v>
      </c>
      <c r="F633" s="34">
        <v>3311</v>
      </c>
      <c r="G633" s="2" t="str">
        <f>IF(AND(Employee[[#This Row],[Sales_Target]]=Employee[[#This Row],[Sales_Target]],Employee[[#This Row],[Sales_Achieved]]&gt;=Employee[[#This Row],[Sales_Target]]),"Above Target", "Below Target")</f>
        <v>Below Target</v>
      </c>
      <c r="H633" s="43">
        <f>Employee[[#This Row],[Sales_Achieved]]-Employee[[#This Row],[Sales_Target]]</f>
        <v>-562</v>
      </c>
    </row>
    <row r="634" spans="1:8" x14ac:dyDescent="0.3">
      <c r="A634" s="4" t="s">
        <v>2660</v>
      </c>
      <c r="B634" s="2" t="s">
        <v>3255</v>
      </c>
      <c r="C634" s="2" t="s">
        <v>3396</v>
      </c>
      <c r="D634" s="2" t="s">
        <v>1015</v>
      </c>
      <c r="E634" s="30">
        <v>3414</v>
      </c>
      <c r="F634" s="34">
        <v>3892</v>
      </c>
      <c r="G634" s="2" t="str">
        <f>IF(AND(Employee[[#This Row],[Sales_Target]]=Employee[[#This Row],[Sales_Target]],Employee[[#This Row],[Sales_Achieved]]&gt;=Employee[[#This Row],[Sales_Target]]),"Above Target", "Below Target")</f>
        <v>Above Target</v>
      </c>
      <c r="H634" s="43">
        <f>Employee[[#This Row],[Sales_Achieved]]-Employee[[#This Row],[Sales_Target]]</f>
        <v>478</v>
      </c>
    </row>
    <row r="635" spans="1:8" x14ac:dyDescent="0.3">
      <c r="A635" s="4" t="s">
        <v>2661</v>
      </c>
      <c r="B635" s="2" t="s">
        <v>3153</v>
      </c>
      <c r="C635" s="2" t="s">
        <v>3394</v>
      </c>
      <c r="D635" s="2" t="s">
        <v>1014</v>
      </c>
      <c r="E635" s="30">
        <v>2068</v>
      </c>
      <c r="F635" s="34">
        <v>1908</v>
      </c>
      <c r="G635" s="2" t="str">
        <f>IF(AND(Employee[[#This Row],[Sales_Target]]=Employee[[#This Row],[Sales_Target]],Employee[[#This Row],[Sales_Achieved]]&gt;=Employee[[#This Row],[Sales_Target]]),"Above Target", "Below Target")</f>
        <v>Below Target</v>
      </c>
      <c r="H635" s="43">
        <f>Employee[[#This Row],[Sales_Achieved]]-Employee[[#This Row],[Sales_Target]]</f>
        <v>-160</v>
      </c>
    </row>
    <row r="636" spans="1:8" x14ac:dyDescent="0.3">
      <c r="A636" s="4" t="s">
        <v>2662</v>
      </c>
      <c r="B636" s="2" t="s">
        <v>3165</v>
      </c>
      <c r="C636" s="2" t="s">
        <v>3394</v>
      </c>
      <c r="D636" s="2" t="s">
        <v>1014</v>
      </c>
      <c r="E636" s="30">
        <v>4687</v>
      </c>
      <c r="F636" s="34">
        <v>5278</v>
      </c>
      <c r="G636" s="2" t="str">
        <f>IF(AND(Employee[[#This Row],[Sales_Target]]=Employee[[#This Row],[Sales_Target]],Employee[[#This Row],[Sales_Achieved]]&gt;=Employee[[#This Row],[Sales_Target]]),"Above Target", "Below Target")</f>
        <v>Above Target</v>
      </c>
      <c r="H636" s="43">
        <f>Employee[[#This Row],[Sales_Achieved]]-Employee[[#This Row],[Sales_Target]]</f>
        <v>591</v>
      </c>
    </row>
    <row r="637" spans="1:8" x14ac:dyDescent="0.3">
      <c r="A637" s="4" t="s">
        <v>2663</v>
      </c>
      <c r="B637" s="2" t="s">
        <v>3333</v>
      </c>
      <c r="C637" s="2" t="s">
        <v>3396</v>
      </c>
      <c r="D637" s="2" t="s">
        <v>1016</v>
      </c>
      <c r="E637" s="30">
        <v>3192</v>
      </c>
      <c r="F637" s="34">
        <v>3028</v>
      </c>
      <c r="G637" s="2" t="str">
        <f>IF(AND(Employee[[#This Row],[Sales_Target]]=Employee[[#This Row],[Sales_Target]],Employee[[#This Row],[Sales_Achieved]]&gt;=Employee[[#This Row],[Sales_Target]]),"Above Target", "Below Target")</f>
        <v>Below Target</v>
      </c>
      <c r="H637" s="43">
        <f>Employee[[#This Row],[Sales_Achieved]]-Employee[[#This Row],[Sales_Target]]</f>
        <v>-164</v>
      </c>
    </row>
    <row r="638" spans="1:8" x14ac:dyDescent="0.3">
      <c r="A638" s="4" t="s">
        <v>2664</v>
      </c>
      <c r="B638" s="2" t="s">
        <v>3224</v>
      </c>
      <c r="C638" s="2" t="s">
        <v>3394</v>
      </c>
      <c r="D638" s="2" t="s">
        <v>1015</v>
      </c>
      <c r="E638" s="30">
        <v>4903</v>
      </c>
      <c r="F638" s="34">
        <v>2671</v>
      </c>
      <c r="G638" s="2" t="str">
        <f>IF(AND(Employee[[#This Row],[Sales_Target]]=Employee[[#This Row],[Sales_Target]],Employee[[#This Row],[Sales_Achieved]]&gt;=Employee[[#This Row],[Sales_Target]]),"Above Target", "Below Target")</f>
        <v>Below Target</v>
      </c>
      <c r="H638" s="43">
        <f>Employee[[#This Row],[Sales_Achieved]]-Employee[[#This Row],[Sales_Target]]</f>
        <v>-2232</v>
      </c>
    </row>
    <row r="639" spans="1:8" x14ac:dyDescent="0.3">
      <c r="A639" s="4" t="s">
        <v>2665</v>
      </c>
      <c r="B639" s="2" t="s">
        <v>3248</v>
      </c>
      <c r="C639" s="2" t="s">
        <v>3394</v>
      </c>
      <c r="D639" s="2" t="s">
        <v>1015</v>
      </c>
      <c r="E639" s="30">
        <v>4187</v>
      </c>
      <c r="F639" s="34">
        <v>5397</v>
      </c>
      <c r="G639" s="2" t="str">
        <f>IF(AND(Employee[[#This Row],[Sales_Target]]=Employee[[#This Row],[Sales_Target]],Employee[[#This Row],[Sales_Achieved]]&gt;=Employee[[#This Row],[Sales_Target]]),"Above Target", "Below Target")</f>
        <v>Above Target</v>
      </c>
      <c r="H639" s="43">
        <f>Employee[[#This Row],[Sales_Achieved]]-Employee[[#This Row],[Sales_Target]]</f>
        <v>1210</v>
      </c>
    </row>
    <row r="640" spans="1:8" x14ac:dyDescent="0.3">
      <c r="A640" s="4" t="s">
        <v>2666</v>
      </c>
      <c r="B640" s="2" t="s">
        <v>3152</v>
      </c>
      <c r="C640" s="2" t="s">
        <v>3394</v>
      </c>
      <c r="D640" s="2" t="s">
        <v>1014</v>
      </c>
      <c r="E640" s="30">
        <v>3118</v>
      </c>
      <c r="F640" s="34">
        <v>3150</v>
      </c>
      <c r="G640" s="2" t="str">
        <f>IF(AND(Employee[[#This Row],[Sales_Target]]=Employee[[#This Row],[Sales_Target]],Employee[[#This Row],[Sales_Achieved]]&gt;=Employee[[#This Row],[Sales_Target]]),"Above Target", "Below Target")</f>
        <v>Above Target</v>
      </c>
      <c r="H640" s="43">
        <f>Employee[[#This Row],[Sales_Achieved]]-Employee[[#This Row],[Sales_Target]]</f>
        <v>32</v>
      </c>
    </row>
    <row r="641" spans="1:8" x14ac:dyDescent="0.3">
      <c r="A641" s="4" t="s">
        <v>2667</v>
      </c>
      <c r="B641" s="2" t="s">
        <v>3042</v>
      </c>
      <c r="C641" s="2" t="s">
        <v>3396</v>
      </c>
      <c r="D641" s="2" t="s">
        <v>1015</v>
      </c>
      <c r="E641" s="30">
        <v>1033</v>
      </c>
      <c r="F641" s="34">
        <v>4252</v>
      </c>
      <c r="G641" s="2" t="str">
        <f>IF(AND(Employee[[#This Row],[Sales_Target]]=Employee[[#This Row],[Sales_Target]],Employee[[#This Row],[Sales_Achieved]]&gt;=Employee[[#This Row],[Sales_Target]]),"Above Target", "Below Target")</f>
        <v>Above Target</v>
      </c>
      <c r="H641" s="43">
        <f>Employee[[#This Row],[Sales_Achieved]]-Employee[[#This Row],[Sales_Target]]</f>
        <v>3219</v>
      </c>
    </row>
    <row r="642" spans="1:8" x14ac:dyDescent="0.3">
      <c r="A642" s="4" t="s">
        <v>2668</v>
      </c>
      <c r="B642" s="2" t="s">
        <v>3247</v>
      </c>
      <c r="C642" s="2" t="s">
        <v>3394</v>
      </c>
      <c r="D642" s="2" t="s">
        <v>1014</v>
      </c>
      <c r="E642" s="30">
        <v>2289</v>
      </c>
      <c r="F642" s="34">
        <v>5147</v>
      </c>
      <c r="G642" s="2" t="str">
        <f>IF(AND(Employee[[#This Row],[Sales_Target]]=Employee[[#This Row],[Sales_Target]],Employee[[#This Row],[Sales_Achieved]]&gt;=Employee[[#This Row],[Sales_Target]]),"Above Target", "Below Target")</f>
        <v>Above Target</v>
      </c>
      <c r="H642" s="43">
        <f>Employee[[#This Row],[Sales_Achieved]]-Employee[[#This Row],[Sales_Target]]</f>
        <v>2858</v>
      </c>
    </row>
    <row r="643" spans="1:8" x14ac:dyDescent="0.3">
      <c r="A643" s="4" t="s">
        <v>2669</v>
      </c>
      <c r="B643" s="2" t="s">
        <v>3234</v>
      </c>
      <c r="C643" s="2" t="s">
        <v>3395</v>
      </c>
      <c r="D643" s="2" t="s">
        <v>1014</v>
      </c>
      <c r="E643" s="30">
        <v>2581</v>
      </c>
      <c r="F643" s="34">
        <v>4971</v>
      </c>
      <c r="G643" s="2" t="str">
        <f>IF(AND(Employee[[#This Row],[Sales_Target]]=Employee[[#This Row],[Sales_Target]],Employee[[#This Row],[Sales_Achieved]]&gt;=Employee[[#This Row],[Sales_Target]]),"Above Target", "Below Target")</f>
        <v>Above Target</v>
      </c>
      <c r="H643" s="43">
        <f>Employee[[#This Row],[Sales_Achieved]]-Employee[[#This Row],[Sales_Target]]</f>
        <v>2390</v>
      </c>
    </row>
    <row r="644" spans="1:8" x14ac:dyDescent="0.3">
      <c r="A644" s="4" t="s">
        <v>2670</v>
      </c>
      <c r="B644" s="2" t="s">
        <v>3317</v>
      </c>
      <c r="C644" s="2" t="s">
        <v>3396</v>
      </c>
      <c r="D644" s="2" t="s">
        <v>1013</v>
      </c>
      <c r="E644" s="30">
        <v>2420</v>
      </c>
      <c r="F644" s="34">
        <v>1101</v>
      </c>
      <c r="G644" s="2" t="str">
        <f>IF(AND(Employee[[#This Row],[Sales_Target]]=Employee[[#This Row],[Sales_Target]],Employee[[#This Row],[Sales_Achieved]]&gt;=Employee[[#This Row],[Sales_Target]]),"Above Target", "Below Target")</f>
        <v>Below Target</v>
      </c>
      <c r="H644" s="43">
        <f>Employee[[#This Row],[Sales_Achieved]]-Employee[[#This Row],[Sales_Target]]</f>
        <v>-1319</v>
      </c>
    </row>
    <row r="645" spans="1:8" x14ac:dyDescent="0.3">
      <c r="A645" s="4" t="s">
        <v>2671</v>
      </c>
      <c r="B645" s="2" t="s">
        <v>3287</v>
      </c>
      <c r="C645" s="2" t="s">
        <v>3395</v>
      </c>
      <c r="D645" s="2" t="s">
        <v>1015</v>
      </c>
      <c r="E645" s="30">
        <v>2170</v>
      </c>
      <c r="F645" s="34">
        <v>4455</v>
      </c>
      <c r="G645" s="2" t="str">
        <f>IF(AND(Employee[[#This Row],[Sales_Target]]=Employee[[#This Row],[Sales_Target]],Employee[[#This Row],[Sales_Achieved]]&gt;=Employee[[#This Row],[Sales_Target]]),"Above Target", "Below Target")</f>
        <v>Above Target</v>
      </c>
      <c r="H645" s="43">
        <f>Employee[[#This Row],[Sales_Achieved]]-Employee[[#This Row],[Sales_Target]]</f>
        <v>2285</v>
      </c>
    </row>
    <row r="646" spans="1:8" x14ac:dyDescent="0.3">
      <c r="A646" s="4" t="s">
        <v>2672</v>
      </c>
      <c r="B646" s="2" t="s">
        <v>3092</v>
      </c>
      <c r="C646" s="2" t="s">
        <v>3394</v>
      </c>
      <c r="D646" s="2" t="s">
        <v>1016</v>
      </c>
      <c r="E646" s="30">
        <v>3894</v>
      </c>
      <c r="F646" s="34">
        <v>4873</v>
      </c>
      <c r="G646" s="2" t="str">
        <f>IF(AND(Employee[[#This Row],[Sales_Target]]=Employee[[#This Row],[Sales_Target]],Employee[[#This Row],[Sales_Achieved]]&gt;=Employee[[#This Row],[Sales_Target]]),"Above Target", "Below Target")</f>
        <v>Above Target</v>
      </c>
      <c r="H646" s="43">
        <f>Employee[[#This Row],[Sales_Achieved]]-Employee[[#This Row],[Sales_Target]]</f>
        <v>979</v>
      </c>
    </row>
    <row r="647" spans="1:8" x14ac:dyDescent="0.3">
      <c r="A647" s="4" t="s">
        <v>2673</v>
      </c>
      <c r="B647" s="2" t="s">
        <v>3285</v>
      </c>
      <c r="C647" s="2" t="s">
        <v>3394</v>
      </c>
      <c r="D647" s="2" t="s">
        <v>1013</v>
      </c>
      <c r="E647" s="30">
        <v>2233</v>
      </c>
      <c r="F647" s="34">
        <v>1764</v>
      </c>
      <c r="G647" s="2" t="str">
        <f>IF(AND(Employee[[#This Row],[Sales_Target]]=Employee[[#This Row],[Sales_Target]],Employee[[#This Row],[Sales_Achieved]]&gt;=Employee[[#This Row],[Sales_Target]]),"Above Target", "Below Target")</f>
        <v>Below Target</v>
      </c>
      <c r="H647" s="43">
        <f>Employee[[#This Row],[Sales_Achieved]]-Employee[[#This Row],[Sales_Target]]</f>
        <v>-469</v>
      </c>
    </row>
    <row r="648" spans="1:8" x14ac:dyDescent="0.3">
      <c r="A648" s="4" t="s">
        <v>2674</v>
      </c>
      <c r="B648" s="2" t="s">
        <v>3257</v>
      </c>
      <c r="C648" s="2" t="s">
        <v>3394</v>
      </c>
      <c r="D648" s="2" t="s">
        <v>1015</v>
      </c>
      <c r="E648" s="30">
        <v>4862</v>
      </c>
      <c r="F648" s="34">
        <v>4502</v>
      </c>
      <c r="G648" s="2" t="str">
        <f>IF(AND(Employee[[#This Row],[Sales_Target]]=Employee[[#This Row],[Sales_Target]],Employee[[#This Row],[Sales_Achieved]]&gt;=Employee[[#This Row],[Sales_Target]]),"Above Target", "Below Target")</f>
        <v>Below Target</v>
      </c>
      <c r="H648" s="43">
        <f>Employee[[#This Row],[Sales_Achieved]]-Employee[[#This Row],[Sales_Target]]</f>
        <v>-360</v>
      </c>
    </row>
    <row r="649" spans="1:8" x14ac:dyDescent="0.3">
      <c r="A649" s="4" t="s">
        <v>2675</v>
      </c>
      <c r="B649" s="2" t="s">
        <v>3344</v>
      </c>
      <c r="C649" s="2" t="s">
        <v>3395</v>
      </c>
      <c r="D649" s="2" t="s">
        <v>1016</v>
      </c>
      <c r="E649" s="30">
        <v>2219</v>
      </c>
      <c r="F649" s="34">
        <v>3786</v>
      </c>
      <c r="G649" s="2" t="str">
        <f>IF(AND(Employee[[#This Row],[Sales_Target]]=Employee[[#This Row],[Sales_Target]],Employee[[#This Row],[Sales_Achieved]]&gt;=Employee[[#This Row],[Sales_Target]]),"Above Target", "Below Target")</f>
        <v>Above Target</v>
      </c>
      <c r="H649" s="43">
        <f>Employee[[#This Row],[Sales_Achieved]]-Employee[[#This Row],[Sales_Target]]</f>
        <v>1567</v>
      </c>
    </row>
    <row r="650" spans="1:8" x14ac:dyDescent="0.3">
      <c r="A650" s="4" t="s">
        <v>2676</v>
      </c>
      <c r="B650" s="2" t="s">
        <v>3241</v>
      </c>
      <c r="C650" s="2" t="s">
        <v>3395</v>
      </c>
      <c r="D650" s="2" t="s">
        <v>1015</v>
      </c>
      <c r="E650" s="30">
        <v>2471</v>
      </c>
      <c r="F650" s="34">
        <v>1656</v>
      </c>
      <c r="G650" s="2" t="str">
        <f>IF(AND(Employee[[#This Row],[Sales_Target]]=Employee[[#This Row],[Sales_Target]],Employee[[#This Row],[Sales_Achieved]]&gt;=Employee[[#This Row],[Sales_Target]]),"Above Target", "Below Target")</f>
        <v>Below Target</v>
      </c>
      <c r="H650" s="43">
        <f>Employee[[#This Row],[Sales_Achieved]]-Employee[[#This Row],[Sales_Target]]</f>
        <v>-815</v>
      </c>
    </row>
    <row r="651" spans="1:8" x14ac:dyDescent="0.3">
      <c r="A651" s="4" t="s">
        <v>2677</v>
      </c>
      <c r="B651" s="2" t="s">
        <v>3262</v>
      </c>
      <c r="C651" s="2" t="s">
        <v>3394</v>
      </c>
      <c r="D651" s="2" t="s">
        <v>1013</v>
      </c>
      <c r="E651" s="30">
        <v>2394</v>
      </c>
      <c r="F651" s="34">
        <v>5716</v>
      </c>
      <c r="G651" s="2" t="str">
        <f>IF(AND(Employee[[#This Row],[Sales_Target]]=Employee[[#This Row],[Sales_Target]],Employee[[#This Row],[Sales_Achieved]]&gt;=Employee[[#This Row],[Sales_Target]]),"Above Target", "Below Target")</f>
        <v>Above Target</v>
      </c>
      <c r="H651" s="43">
        <f>Employee[[#This Row],[Sales_Achieved]]-Employee[[#This Row],[Sales_Target]]</f>
        <v>3322</v>
      </c>
    </row>
    <row r="652" spans="1:8" x14ac:dyDescent="0.3">
      <c r="A652" s="4" t="s">
        <v>2678</v>
      </c>
      <c r="B652" s="2" t="s">
        <v>3293</v>
      </c>
      <c r="C652" s="2" t="s">
        <v>3394</v>
      </c>
      <c r="D652" s="2" t="s">
        <v>1013</v>
      </c>
      <c r="E652" s="30">
        <v>3216</v>
      </c>
      <c r="F652" s="34">
        <v>1899</v>
      </c>
      <c r="G652" s="2" t="str">
        <f>IF(AND(Employee[[#This Row],[Sales_Target]]=Employee[[#This Row],[Sales_Target]],Employee[[#This Row],[Sales_Achieved]]&gt;=Employee[[#This Row],[Sales_Target]]),"Above Target", "Below Target")</f>
        <v>Below Target</v>
      </c>
      <c r="H652" s="43">
        <f>Employee[[#This Row],[Sales_Achieved]]-Employee[[#This Row],[Sales_Target]]</f>
        <v>-1317</v>
      </c>
    </row>
    <row r="653" spans="1:8" x14ac:dyDescent="0.3">
      <c r="A653" s="4" t="s">
        <v>2679</v>
      </c>
      <c r="B653" s="2" t="s">
        <v>3227</v>
      </c>
      <c r="C653" s="2" t="s">
        <v>3395</v>
      </c>
      <c r="D653" s="2" t="s">
        <v>1014</v>
      </c>
      <c r="E653" s="30">
        <v>2638</v>
      </c>
      <c r="F653" s="34">
        <v>1127</v>
      </c>
      <c r="G653" s="2" t="str">
        <f>IF(AND(Employee[[#This Row],[Sales_Target]]=Employee[[#This Row],[Sales_Target]],Employee[[#This Row],[Sales_Achieved]]&gt;=Employee[[#This Row],[Sales_Target]]),"Above Target", "Below Target")</f>
        <v>Below Target</v>
      </c>
      <c r="H653" s="43">
        <f>Employee[[#This Row],[Sales_Achieved]]-Employee[[#This Row],[Sales_Target]]</f>
        <v>-1511</v>
      </c>
    </row>
    <row r="654" spans="1:8" x14ac:dyDescent="0.3">
      <c r="A654" s="4" t="s">
        <v>2680</v>
      </c>
      <c r="B654" s="2" t="s">
        <v>3156</v>
      </c>
      <c r="C654" s="2" t="s">
        <v>3396</v>
      </c>
      <c r="D654" s="2" t="s">
        <v>1016</v>
      </c>
      <c r="E654" s="30">
        <v>3495</v>
      </c>
      <c r="F654" s="34">
        <v>5103</v>
      </c>
      <c r="G654" s="2" t="str">
        <f>IF(AND(Employee[[#This Row],[Sales_Target]]=Employee[[#This Row],[Sales_Target]],Employee[[#This Row],[Sales_Achieved]]&gt;=Employee[[#This Row],[Sales_Target]]),"Above Target", "Below Target")</f>
        <v>Above Target</v>
      </c>
      <c r="H654" s="43">
        <f>Employee[[#This Row],[Sales_Achieved]]-Employee[[#This Row],[Sales_Target]]</f>
        <v>1608</v>
      </c>
    </row>
    <row r="655" spans="1:8" x14ac:dyDescent="0.3">
      <c r="A655" s="4" t="s">
        <v>2681</v>
      </c>
      <c r="B655" s="2" t="s">
        <v>3053</v>
      </c>
      <c r="C655" s="2" t="s">
        <v>3395</v>
      </c>
      <c r="D655" s="2" t="s">
        <v>1014</v>
      </c>
      <c r="E655" s="30">
        <v>1395</v>
      </c>
      <c r="F655" s="34">
        <v>2858</v>
      </c>
      <c r="G655" s="2" t="str">
        <f>IF(AND(Employee[[#This Row],[Sales_Target]]=Employee[[#This Row],[Sales_Target]],Employee[[#This Row],[Sales_Achieved]]&gt;=Employee[[#This Row],[Sales_Target]]),"Above Target", "Below Target")</f>
        <v>Above Target</v>
      </c>
      <c r="H655" s="43">
        <f>Employee[[#This Row],[Sales_Achieved]]-Employee[[#This Row],[Sales_Target]]</f>
        <v>1463</v>
      </c>
    </row>
    <row r="656" spans="1:8" x14ac:dyDescent="0.3">
      <c r="A656" s="4" t="s">
        <v>2682</v>
      </c>
      <c r="B656" s="2" t="s">
        <v>3152</v>
      </c>
      <c r="C656" s="2" t="s">
        <v>3394</v>
      </c>
      <c r="D656" s="2" t="s">
        <v>1015</v>
      </c>
      <c r="E656" s="30">
        <v>2606</v>
      </c>
      <c r="F656" s="34">
        <v>2330</v>
      </c>
      <c r="G656" s="2" t="str">
        <f>IF(AND(Employee[[#This Row],[Sales_Target]]=Employee[[#This Row],[Sales_Target]],Employee[[#This Row],[Sales_Achieved]]&gt;=Employee[[#This Row],[Sales_Target]]),"Above Target", "Below Target")</f>
        <v>Below Target</v>
      </c>
      <c r="H656" s="43">
        <f>Employee[[#This Row],[Sales_Achieved]]-Employee[[#This Row],[Sales_Target]]</f>
        <v>-276</v>
      </c>
    </row>
    <row r="657" spans="1:8" x14ac:dyDescent="0.3">
      <c r="A657" s="4" t="s">
        <v>2683</v>
      </c>
      <c r="B657" s="2" t="s">
        <v>3160</v>
      </c>
      <c r="C657" s="2" t="s">
        <v>3396</v>
      </c>
      <c r="D657" s="2" t="s">
        <v>1016</v>
      </c>
      <c r="E657" s="30">
        <v>3170</v>
      </c>
      <c r="F657" s="34">
        <v>1772</v>
      </c>
      <c r="G657" s="2" t="str">
        <f>IF(AND(Employee[[#This Row],[Sales_Target]]=Employee[[#This Row],[Sales_Target]],Employee[[#This Row],[Sales_Achieved]]&gt;=Employee[[#This Row],[Sales_Target]]),"Above Target", "Below Target")</f>
        <v>Below Target</v>
      </c>
      <c r="H657" s="43">
        <f>Employee[[#This Row],[Sales_Achieved]]-Employee[[#This Row],[Sales_Target]]</f>
        <v>-1398</v>
      </c>
    </row>
    <row r="658" spans="1:8" x14ac:dyDescent="0.3">
      <c r="A658" s="4" t="s">
        <v>2684</v>
      </c>
      <c r="B658" s="2" t="s">
        <v>3322</v>
      </c>
      <c r="C658" s="2" t="s">
        <v>3394</v>
      </c>
      <c r="D658" s="2" t="s">
        <v>1014</v>
      </c>
      <c r="E658" s="30">
        <v>2638</v>
      </c>
      <c r="F658" s="34">
        <v>5967</v>
      </c>
      <c r="G658" s="2" t="str">
        <f>IF(AND(Employee[[#This Row],[Sales_Target]]=Employee[[#This Row],[Sales_Target]],Employee[[#This Row],[Sales_Achieved]]&gt;=Employee[[#This Row],[Sales_Target]]),"Above Target", "Below Target")</f>
        <v>Above Target</v>
      </c>
      <c r="H658" s="43">
        <f>Employee[[#This Row],[Sales_Achieved]]-Employee[[#This Row],[Sales_Target]]</f>
        <v>3329</v>
      </c>
    </row>
    <row r="659" spans="1:8" x14ac:dyDescent="0.3">
      <c r="A659" s="4" t="s">
        <v>2685</v>
      </c>
      <c r="B659" s="2" t="s">
        <v>3345</v>
      </c>
      <c r="C659" s="2" t="s">
        <v>3394</v>
      </c>
      <c r="D659" s="2" t="s">
        <v>1014</v>
      </c>
      <c r="E659" s="30">
        <v>4357</v>
      </c>
      <c r="F659" s="34">
        <v>5353</v>
      </c>
      <c r="G659" s="2" t="str">
        <f>IF(AND(Employee[[#This Row],[Sales_Target]]=Employee[[#This Row],[Sales_Target]],Employee[[#This Row],[Sales_Achieved]]&gt;=Employee[[#This Row],[Sales_Target]]),"Above Target", "Below Target")</f>
        <v>Above Target</v>
      </c>
      <c r="H659" s="43">
        <f>Employee[[#This Row],[Sales_Achieved]]-Employee[[#This Row],[Sales_Target]]</f>
        <v>996</v>
      </c>
    </row>
    <row r="660" spans="1:8" x14ac:dyDescent="0.3">
      <c r="A660" s="4" t="s">
        <v>2686</v>
      </c>
      <c r="B660" s="2" t="s">
        <v>3300</v>
      </c>
      <c r="C660" s="2" t="s">
        <v>3394</v>
      </c>
      <c r="D660" s="2" t="s">
        <v>1015</v>
      </c>
      <c r="E660" s="30">
        <v>2656</v>
      </c>
      <c r="F660" s="34">
        <v>4883</v>
      </c>
      <c r="G660" s="2" t="str">
        <f>IF(AND(Employee[[#This Row],[Sales_Target]]=Employee[[#This Row],[Sales_Target]],Employee[[#This Row],[Sales_Achieved]]&gt;=Employee[[#This Row],[Sales_Target]]),"Above Target", "Below Target")</f>
        <v>Above Target</v>
      </c>
      <c r="H660" s="43">
        <f>Employee[[#This Row],[Sales_Achieved]]-Employee[[#This Row],[Sales_Target]]</f>
        <v>2227</v>
      </c>
    </row>
    <row r="661" spans="1:8" x14ac:dyDescent="0.3">
      <c r="A661" s="4" t="s">
        <v>2687</v>
      </c>
      <c r="B661" s="2" t="s">
        <v>3346</v>
      </c>
      <c r="C661" s="2" t="s">
        <v>3394</v>
      </c>
      <c r="D661" s="2" t="s">
        <v>1013</v>
      </c>
      <c r="E661" s="30">
        <v>4268</v>
      </c>
      <c r="F661" s="34">
        <v>3730</v>
      </c>
      <c r="G661" s="2" t="str">
        <f>IF(AND(Employee[[#This Row],[Sales_Target]]=Employee[[#This Row],[Sales_Target]],Employee[[#This Row],[Sales_Achieved]]&gt;=Employee[[#This Row],[Sales_Target]]),"Above Target", "Below Target")</f>
        <v>Below Target</v>
      </c>
      <c r="H661" s="43">
        <f>Employee[[#This Row],[Sales_Achieved]]-Employee[[#This Row],[Sales_Target]]</f>
        <v>-538</v>
      </c>
    </row>
    <row r="662" spans="1:8" x14ac:dyDescent="0.3">
      <c r="A662" s="4" t="s">
        <v>2688</v>
      </c>
      <c r="B662" s="2" t="s">
        <v>3157</v>
      </c>
      <c r="C662" s="2" t="s">
        <v>3396</v>
      </c>
      <c r="D662" s="2" t="s">
        <v>1015</v>
      </c>
      <c r="E662" s="30">
        <v>1752</v>
      </c>
      <c r="F662" s="34">
        <v>1308</v>
      </c>
      <c r="G662" s="2" t="str">
        <f>IF(AND(Employee[[#This Row],[Sales_Target]]=Employee[[#This Row],[Sales_Target]],Employee[[#This Row],[Sales_Achieved]]&gt;=Employee[[#This Row],[Sales_Target]]),"Above Target", "Below Target")</f>
        <v>Below Target</v>
      </c>
      <c r="H662" s="43">
        <f>Employee[[#This Row],[Sales_Achieved]]-Employee[[#This Row],[Sales_Target]]</f>
        <v>-444</v>
      </c>
    </row>
    <row r="663" spans="1:8" x14ac:dyDescent="0.3">
      <c r="A663" s="4" t="s">
        <v>2689</v>
      </c>
      <c r="B663" s="2" t="s">
        <v>3114</v>
      </c>
      <c r="C663" s="2" t="s">
        <v>3395</v>
      </c>
      <c r="D663" s="2" t="s">
        <v>1016</v>
      </c>
      <c r="E663" s="30">
        <v>4285</v>
      </c>
      <c r="F663" s="34">
        <v>5442</v>
      </c>
      <c r="G663" s="2" t="str">
        <f>IF(AND(Employee[[#This Row],[Sales_Target]]=Employee[[#This Row],[Sales_Target]],Employee[[#This Row],[Sales_Achieved]]&gt;=Employee[[#This Row],[Sales_Target]]),"Above Target", "Below Target")</f>
        <v>Above Target</v>
      </c>
      <c r="H663" s="43">
        <f>Employee[[#This Row],[Sales_Achieved]]-Employee[[#This Row],[Sales_Target]]</f>
        <v>1157</v>
      </c>
    </row>
    <row r="664" spans="1:8" x14ac:dyDescent="0.3">
      <c r="A664" s="4" t="s">
        <v>2690</v>
      </c>
      <c r="B664" s="2" t="s">
        <v>3347</v>
      </c>
      <c r="C664" s="2" t="s">
        <v>3395</v>
      </c>
      <c r="D664" s="2" t="s">
        <v>1015</v>
      </c>
      <c r="E664" s="30">
        <v>3661</v>
      </c>
      <c r="F664" s="34">
        <v>2722</v>
      </c>
      <c r="G664" s="2" t="str">
        <f>IF(AND(Employee[[#This Row],[Sales_Target]]=Employee[[#This Row],[Sales_Target]],Employee[[#This Row],[Sales_Achieved]]&gt;=Employee[[#This Row],[Sales_Target]]),"Above Target", "Below Target")</f>
        <v>Below Target</v>
      </c>
      <c r="H664" s="43">
        <f>Employee[[#This Row],[Sales_Achieved]]-Employee[[#This Row],[Sales_Target]]</f>
        <v>-939</v>
      </c>
    </row>
    <row r="665" spans="1:8" x14ac:dyDescent="0.3">
      <c r="A665" s="4" t="s">
        <v>2691</v>
      </c>
      <c r="B665" s="2" t="s">
        <v>3279</v>
      </c>
      <c r="C665" s="2" t="s">
        <v>3394</v>
      </c>
      <c r="D665" s="2" t="s">
        <v>1014</v>
      </c>
      <c r="E665" s="30">
        <v>3802</v>
      </c>
      <c r="F665" s="34">
        <v>2332</v>
      </c>
      <c r="G665" s="2" t="str">
        <f>IF(AND(Employee[[#This Row],[Sales_Target]]=Employee[[#This Row],[Sales_Target]],Employee[[#This Row],[Sales_Achieved]]&gt;=Employee[[#This Row],[Sales_Target]]),"Above Target", "Below Target")</f>
        <v>Below Target</v>
      </c>
      <c r="H665" s="43">
        <f>Employee[[#This Row],[Sales_Achieved]]-Employee[[#This Row],[Sales_Target]]</f>
        <v>-1470</v>
      </c>
    </row>
    <row r="666" spans="1:8" x14ac:dyDescent="0.3">
      <c r="A666" s="4" t="s">
        <v>2692</v>
      </c>
      <c r="B666" s="2" t="s">
        <v>3348</v>
      </c>
      <c r="C666" s="2" t="s">
        <v>3396</v>
      </c>
      <c r="D666" s="2" t="s">
        <v>1013</v>
      </c>
      <c r="E666" s="30">
        <v>2023</v>
      </c>
      <c r="F666" s="34">
        <v>5411</v>
      </c>
      <c r="G666" s="2" t="str">
        <f>IF(AND(Employee[[#This Row],[Sales_Target]]=Employee[[#This Row],[Sales_Target]],Employee[[#This Row],[Sales_Achieved]]&gt;=Employee[[#This Row],[Sales_Target]]),"Above Target", "Below Target")</f>
        <v>Above Target</v>
      </c>
      <c r="H666" s="43">
        <f>Employee[[#This Row],[Sales_Achieved]]-Employee[[#This Row],[Sales_Target]]</f>
        <v>3388</v>
      </c>
    </row>
    <row r="667" spans="1:8" x14ac:dyDescent="0.3">
      <c r="A667" s="4" t="s">
        <v>2693</v>
      </c>
      <c r="B667" s="2" t="s">
        <v>3136</v>
      </c>
      <c r="C667" s="2" t="s">
        <v>3394</v>
      </c>
      <c r="D667" s="2" t="s">
        <v>1015</v>
      </c>
      <c r="E667" s="30">
        <v>3270</v>
      </c>
      <c r="F667" s="34">
        <v>4077</v>
      </c>
      <c r="G667" s="2" t="str">
        <f>IF(AND(Employee[[#This Row],[Sales_Target]]=Employee[[#This Row],[Sales_Target]],Employee[[#This Row],[Sales_Achieved]]&gt;=Employee[[#This Row],[Sales_Target]]),"Above Target", "Below Target")</f>
        <v>Above Target</v>
      </c>
      <c r="H667" s="43">
        <f>Employee[[#This Row],[Sales_Achieved]]-Employee[[#This Row],[Sales_Target]]</f>
        <v>807</v>
      </c>
    </row>
    <row r="668" spans="1:8" x14ac:dyDescent="0.3">
      <c r="A668" s="4" t="s">
        <v>2694</v>
      </c>
      <c r="B668" s="2" t="s">
        <v>3200</v>
      </c>
      <c r="C668" s="2" t="s">
        <v>3395</v>
      </c>
      <c r="D668" s="2" t="s">
        <v>1013</v>
      </c>
      <c r="E668" s="30">
        <v>1851</v>
      </c>
      <c r="F668" s="34">
        <v>4868</v>
      </c>
      <c r="G668" s="2" t="str">
        <f>IF(AND(Employee[[#This Row],[Sales_Target]]=Employee[[#This Row],[Sales_Target]],Employee[[#This Row],[Sales_Achieved]]&gt;=Employee[[#This Row],[Sales_Target]]),"Above Target", "Below Target")</f>
        <v>Above Target</v>
      </c>
      <c r="H668" s="43">
        <f>Employee[[#This Row],[Sales_Achieved]]-Employee[[#This Row],[Sales_Target]]</f>
        <v>3017</v>
      </c>
    </row>
    <row r="669" spans="1:8" x14ac:dyDescent="0.3">
      <c r="A669" s="4" t="s">
        <v>2695</v>
      </c>
      <c r="B669" s="2" t="s">
        <v>3084</v>
      </c>
      <c r="C669" s="2" t="s">
        <v>3394</v>
      </c>
      <c r="D669" s="2" t="s">
        <v>1016</v>
      </c>
      <c r="E669" s="30">
        <v>3192</v>
      </c>
      <c r="F669" s="34">
        <v>2781</v>
      </c>
      <c r="G669" s="2" t="str">
        <f>IF(AND(Employee[[#This Row],[Sales_Target]]=Employee[[#This Row],[Sales_Target]],Employee[[#This Row],[Sales_Achieved]]&gt;=Employee[[#This Row],[Sales_Target]]),"Above Target", "Below Target")</f>
        <v>Below Target</v>
      </c>
      <c r="H669" s="43">
        <f>Employee[[#This Row],[Sales_Achieved]]-Employee[[#This Row],[Sales_Target]]</f>
        <v>-411</v>
      </c>
    </row>
    <row r="670" spans="1:8" x14ac:dyDescent="0.3">
      <c r="A670" s="4" t="s">
        <v>2696</v>
      </c>
      <c r="B670" s="2" t="s">
        <v>3301</v>
      </c>
      <c r="C670" s="2" t="s">
        <v>3394</v>
      </c>
      <c r="D670" s="2" t="s">
        <v>1015</v>
      </c>
      <c r="E670" s="30">
        <v>3490</v>
      </c>
      <c r="F670" s="34">
        <v>1191</v>
      </c>
      <c r="G670" s="2" t="str">
        <f>IF(AND(Employee[[#This Row],[Sales_Target]]=Employee[[#This Row],[Sales_Target]],Employee[[#This Row],[Sales_Achieved]]&gt;=Employee[[#This Row],[Sales_Target]]),"Above Target", "Below Target")</f>
        <v>Below Target</v>
      </c>
      <c r="H670" s="43">
        <f>Employee[[#This Row],[Sales_Achieved]]-Employee[[#This Row],[Sales_Target]]</f>
        <v>-2299</v>
      </c>
    </row>
    <row r="671" spans="1:8" x14ac:dyDescent="0.3">
      <c r="A671" s="4" t="s">
        <v>2697</v>
      </c>
      <c r="B671" s="2" t="s">
        <v>3158</v>
      </c>
      <c r="C671" s="2" t="s">
        <v>3396</v>
      </c>
      <c r="D671" s="2" t="s">
        <v>1014</v>
      </c>
      <c r="E671" s="30">
        <v>3620</v>
      </c>
      <c r="F671" s="34">
        <v>1693</v>
      </c>
      <c r="G671" s="2" t="str">
        <f>IF(AND(Employee[[#This Row],[Sales_Target]]=Employee[[#This Row],[Sales_Target]],Employee[[#This Row],[Sales_Achieved]]&gt;=Employee[[#This Row],[Sales_Target]]),"Above Target", "Below Target")</f>
        <v>Below Target</v>
      </c>
      <c r="H671" s="43">
        <f>Employee[[#This Row],[Sales_Achieved]]-Employee[[#This Row],[Sales_Target]]</f>
        <v>-1927</v>
      </c>
    </row>
    <row r="672" spans="1:8" x14ac:dyDescent="0.3">
      <c r="A672" s="4" t="s">
        <v>2698</v>
      </c>
      <c r="B672" s="2" t="s">
        <v>3037</v>
      </c>
      <c r="C672" s="2" t="s">
        <v>3396</v>
      </c>
      <c r="D672" s="2" t="s">
        <v>1015</v>
      </c>
      <c r="E672" s="30">
        <v>4479</v>
      </c>
      <c r="F672" s="34">
        <v>5608</v>
      </c>
      <c r="G672" s="2" t="str">
        <f>IF(AND(Employee[[#This Row],[Sales_Target]]=Employee[[#This Row],[Sales_Target]],Employee[[#This Row],[Sales_Achieved]]&gt;=Employee[[#This Row],[Sales_Target]]),"Above Target", "Below Target")</f>
        <v>Above Target</v>
      </c>
      <c r="H672" s="43">
        <f>Employee[[#This Row],[Sales_Achieved]]-Employee[[#This Row],[Sales_Target]]</f>
        <v>1129</v>
      </c>
    </row>
    <row r="673" spans="1:8" x14ac:dyDescent="0.3">
      <c r="A673" s="4" t="s">
        <v>2699</v>
      </c>
      <c r="B673" s="2" t="s">
        <v>3226</v>
      </c>
      <c r="C673" s="2" t="s">
        <v>3394</v>
      </c>
      <c r="D673" s="2" t="s">
        <v>1013</v>
      </c>
      <c r="E673" s="30">
        <v>2325</v>
      </c>
      <c r="F673" s="34">
        <v>5754</v>
      </c>
      <c r="G673" s="2" t="str">
        <f>IF(AND(Employee[[#This Row],[Sales_Target]]=Employee[[#This Row],[Sales_Target]],Employee[[#This Row],[Sales_Achieved]]&gt;=Employee[[#This Row],[Sales_Target]]),"Above Target", "Below Target")</f>
        <v>Above Target</v>
      </c>
      <c r="H673" s="43">
        <f>Employee[[#This Row],[Sales_Achieved]]-Employee[[#This Row],[Sales_Target]]</f>
        <v>3429</v>
      </c>
    </row>
    <row r="674" spans="1:8" x14ac:dyDescent="0.3">
      <c r="A674" s="4" t="s">
        <v>2700</v>
      </c>
      <c r="B674" s="2" t="s">
        <v>3280</v>
      </c>
      <c r="C674" s="2" t="s">
        <v>3396</v>
      </c>
      <c r="D674" s="2" t="s">
        <v>1014</v>
      </c>
      <c r="E674" s="30">
        <v>2991</v>
      </c>
      <c r="F674" s="34">
        <v>5318</v>
      </c>
      <c r="G674" s="2" t="str">
        <f>IF(AND(Employee[[#This Row],[Sales_Target]]=Employee[[#This Row],[Sales_Target]],Employee[[#This Row],[Sales_Achieved]]&gt;=Employee[[#This Row],[Sales_Target]]),"Above Target", "Below Target")</f>
        <v>Above Target</v>
      </c>
      <c r="H674" s="43">
        <f>Employee[[#This Row],[Sales_Achieved]]-Employee[[#This Row],[Sales_Target]]</f>
        <v>2327</v>
      </c>
    </row>
    <row r="675" spans="1:8" x14ac:dyDescent="0.3">
      <c r="A675" s="4" t="s">
        <v>2701</v>
      </c>
      <c r="B675" s="2" t="s">
        <v>3180</v>
      </c>
      <c r="C675" s="2" t="s">
        <v>3395</v>
      </c>
      <c r="D675" s="2" t="s">
        <v>1014</v>
      </c>
      <c r="E675" s="30">
        <v>1196</v>
      </c>
      <c r="F675" s="34">
        <v>1384</v>
      </c>
      <c r="G675" s="2" t="str">
        <f>IF(AND(Employee[[#This Row],[Sales_Target]]=Employee[[#This Row],[Sales_Target]],Employee[[#This Row],[Sales_Achieved]]&gt;=Employee[[#This Row],[Sales_Target]]),"Above Target", "Below Target")</f>
        <v>Above Target</v>
      </c>
      <c r="H675" s="43">
        <f>Employee[[#This Row],[Sales_Achieved]]-Employee[[#This Row],[Sales_Target]]</f>
        <v>188</v>
      </c>
    </row>
    <row r="676" spans="1:8" x14ac:dyDescent="0.3">
      <c r="A676" s="4" t="s">
        <v>2702</v>
      </c>
      <c r="B676" s="2" t="s">
        <v>3303</v>
      </c>
      <c r="C676" s="2" t="s">
        <v>3396</v>
      </c>
      <c r="D676" s="2" t="s">
        <v>1015</v>
      </c>
      <c r="E676" s="30">
        <v>2373</v>
      </c>
      <c r="F676" s="34">
        <v>4455</v>
      </c>
      <c r="G676" s="2" t="str">
        <f>IF(AND(Employee[[#This Row],[Sales_Target]]=Employee[[#This Row],[Sales_Target]],Employee[[#This Row],[Sales_Achieved]]&gt;=Employee[[#This Row],[Sales_Target]]),"Above Target", "Below Target")</f>
        <v>Above Target</v>
      </c>
      <c r="H676" s="43">
        <f>Employee[[#This Row],[Sales_Achieved]]-Employee[[#This Row],[Sales_Target]]</f>
        <v>2082</v>
      </c>
    </row>
    <row r="677" spans="1:8" x14ac:dyDescent="0.3">
      <c r="A677" s="4" t="s">
        <v>2703</v>
      </c>
      <c r="B677" s="2" t="s">
        <v>3324</v>
      </c>
      <c r="C677" s="2" t="s">
        <v>3394</v>
      </c>
      <c r="D677" s="2" t="s">
        <v>1016</v>
      </c>
      <c r="E677" s="30">
        <v>3066</v>
      </c>
      <c r="F677" s="34">
        <v>3955</v>
      </c>
      <c r="G677" s="2" t="str">
        <f>IF(AND(Employee[[#This Row],[Sales_Target]]=Employee[[#This Row],[Sales_Target]],Employee[[#This Row],[Sales_Achieved]]&gt;=Employee[[#This Row],[Sales_Target]]),"Above Target", "Below Target")</f>
        <v>Above Target</v>
      </c>
      <c r="H677" s="43">
        <f>Employee[[#This Row],[Sales_Achieved]]-Employee[[#This Row],[Sales_Target]]</f>
        <v>889</v>
      </c>
    </row>
    <row r="678" spans="1:8" x14ac:dyDescent="0.3">
      <c r="A678" s="4" t="s">
        <v>2704</v>
      </c>
      <c r="B678" s="2" t="s">
        <v>3171</v>
      </c>
      <c r="C678" s="2" t="s">
        <v>3394</v>
      </c>
      <c r="D678" s="2" t="s">
        <v>1013</v>
      </c>
      <c r="E678" s="30">
        <v>3244</v>
      </c>
      <c r="F678" s="34">
        <v>1411</v>
      </c>
      <c r="G678" s="2" t="str">
        <f>IF(AND(Employee[[#This Row],[Sales_Target]]=Employee[[#This Row],[Sales_Target]],Employee[[#This Row],[Sales_Achieved]]&gt;=Employee[[#This Row],[Sales_Target]]),"Above Target", "Below Target")</f>
        <v>Below Target</v>
      </c>
      <c r="H678" s="43">
        <f>Employee[[#This Row],[Sales_Achieved]]-Employee[[#This Row],[Sales_Target]]</f>
        <v>-1833</v>
      </c>
    </row>
    <row r="679" spans="1:8" x14ac:dyDescent="0.3">
      <c r="A679" s="4" t="s">
        <v>2705</v>
      </c>
      <c r="B679" s="2" t="s">
        <v>3138</v>
      </c>
      <c r="C679" s="2" t="s">
        <v>3395</v>
      </c>
      <c r="D679" s="2" t="s">
        <v>1013</v>
      </c>
      <c r="E679" s="30">
        <v>1260</v>
      </c>
      <c r="F679" s="34">
        <v>4390</v>
      </c>
      <c r="G679" s="2" t="str">
        <f>IF(AND(Employee[[#This Row],[Sales_Target]]=Employee[[#This Row],[Sales_Target]],Employee[[#This Row],[Sales_Achieved]]&gt;=Employee[[#This Row],[Sales_Target]]),"Above Target", "Below Target")</f>
        <v>Above Target</v>
      </c>
      <c r="H679" s="43">
        <f>Employee[[#This Row],[Sales_Achieved]]-Employee[[#This Row],[Sales_Target]]</f>
        <v>3130</v>
      </c>
    </row>
    <row r="680" spans="1:8" x14ac:dyDescent="0.3">
      <c r="A680" s="4" t="s">
        <v>2706</v>
      </c>
      <c r="B680" s="2" t="s">
        <v>3206</v>
      </c>
      <c r="C680" s="2" t="s">
        <v>3394</v>
      </c>
      <c r="D680" s="2" t="s">
        <v>1013</v>
      </c>
      <c r="E680" s="30">
        <v>4905</v>
      </c>
      <c r="F680" s="34">
        <v>1890</v>
      </c>
      <c r="G680" s="2" t="str">
        <f>IF(AND(Employee[[#This Row],[Sales_Target]]=Employee[[#This Row],[Sales_Target]],Employee[[#This Row],[Sales_Achieved]]&gt;=Employee[[#This Row],[Sales_Target]]),"Above Target", "Below Target")</f>
        <v>Below Target</v>
      </c>
      <c r="H680" s="43">
        <f>Employee[[#This Row],[Sales_Achieved]]-Employee[[#This Row],[Sales_Target]]</f>
        <v>-3015</v>
      </c>
    </row>
    <row r="681" spans="1:8" x14ac:dyDescent="0.3">
      <c r="A681" s="4" t="s">
        <v>2707</v>
      </c>
      <c r="B681" s="2" t="s">
        <v>3275</v>
      </c>
      <c r="C681" s="2" t="s">
        <v>3395</v>
      </c>
      <c r="D681" s="2" t="s">
        <v>1014</v>
      </c>
      <c r="E681" s="30">
        <v>3118</v>
      </c>
      <c r="F681" s="34">
        <v>3901</v>
      </c>
      <c r="G681" s="2" t="str">
        <f>IF(AND(Employee[[#This Row],[Sales_Target]]=Employee[[#This Row],[Sales_Target]],Employee[[#This Row],[Sales_Achieved]]&gt;=Employee[[#This Row],[Sales_Target]]),"Above Target", "Below Target")</f>
        <v>Above Target</v>
      </c>
      <c r="H681" s="43">
        <f>Employee[[#This Row],[Sales_Achieved]]-Employee[[#This Row],[Sales_Target]]</f>
        <v>783</v>
      </c>
    </row>
    <row r="682" spans="1:8" x14ac:dyDescent="0.3">
      <c r="A682" s="4" t="s">
        <v>2708</v>
      </c>
      <c r="B682" s="2" t="s">
        <v>3349</v>
      </c>
      <c r="C682" s="2" t="s">
        <v>3396</v>
      </c>
      <c r="D682" s="2" t="s">
        <v>1013</v>
      </c>
      <c r="E682" s="30">
        <v>3004</v>
      </c>
      <c r="F682" s="34">
        <v>5952</v>
      </c>
      <c r="G682" s="2" t="str">
        <f>IF(AND(Employee[[#This Row],[Sales_Target]]=Employee[[#This Row],[Sales_Target]],Employee[[#This Row],[Sales_Achieved]]&gt;=Employee[[#This Row],[Sales_Target]]),"Above Target", "Below Target")</f>
        <v>Above Target</v>
      </c>
      <c r="H682" s="43">
        <f>Employee[[#This Row],[Sales_Achieved]]-Employee[[#This Row],[Sales_Target]]</f>
        <v>2948</v>
      </c>
    </row>
    <row r="683" spans="1:8" x14ac:dyDescent="0.3">
      <c r="A683" s="4" t="s">
        <v>2709</v>
      </c>
      <c r="B683" s="2" t="s">
        <v>3120</v>
      </c>
      <c r="C683" s="2" t="s">
        <v>3395</v>
      </c>
      <c r="D683" s="2" t="s">
        <v>1014</v>
      </c>
      <c r="E683" s="30">
        <v>1066</v>
      </c>
      <c r="F683" s="34">
        <v>3221</v>
      </c>
      <c r="G683" s="2" t="str">
        <f>IF(AND(Employee[[#This Row],[Sales_Target]]=Employee[[#This Row],[Sales_Target]],Employee[[#This Row],[Sales_Achieved]]&gt;=Employee[[#This Row],[Sales_Target]]),"Above Target", "Below Target")</f>
        <v>Above Target</v>
      </c>
      <c r="H683" s="43">
        <f>Employee[[#This Row],[Sales_Achieved]]-Employee[[#This Row],[Sales_Target]]</f>
        <v>2155</v>
      </c>
    </row>
    <row r="684" spans="1:8" x14ac:dyDescent="0.3">
      <c r="A684" s="4" t="s">
        <v>2710</v>
      </c>
      <c r="B684" s="2" t="s">
        <v>3035</v>
      </c>
      <c r="C684" s="2" t="s">
        <v>3396</v>
      </c>
      <c r="D684" s="2" t="s">
        <v>1013</v>
      </c>
      <c r="E684" s="30">
        <v>1705</v>
      </c>
      <c r="F684" s="34">
        <v>3603</v>
      </c>
      <c r="G684" s="2" t="str">
        <f>IF(AND(Employee[[#This Row],[Sales_Target]]=Employee[[#This Row],[Sales_Target]],Employee[[#This Row],[Sales_Achieved]]&gt;=Employee[[#This Row],[Sales_Target]]),"Above Target", "Below Target")</f>
        <v>Above Target</v>
      </c>
      <c r="H684" s="43">
        <f>Employee[[#This Row],[Sales_Achieved]]-Employee[[#This Row],[Sales_Target]]</f>
        <v>1898</v>
      </c>
    </row>
    <row r="685" spans="1:8" x14ac:dyDescent="0.3">
      <c r="A685" s="4" t="s">
        <v>2711</v>
      </c>
      <c r="B685" s="2" t="s">
        <v>3240</v>
      </c>
      <c r="C685" s="2" t="s">
        <v>3396</v>
      </c>
      <c r="D685" s="2" t="s">
        <v>1016</v>
      </c>
      <c r="E685" s="30">
        <v>2670</v>
      </c>
      <c r="F685" s="34">
        <v>2711</v>
      </c>
      <c r="G685" s="2" t="str">
        <f>IF(AND(Employee[[#This Row],[Sales_Target]]=Employee[[#This Row],[Sales_Target]],Employee[[#This Row],[Sales_Achieved]]&gt;=Employee[[#This Row],[Sales_Target]]),"Above Target", "Below Target")</f>
        <v>Above Target</v>
      </c>
      <c r="H685" s="43">
        <f>Employee[[#This Row],[Sales_Achieved]]-Employee[[#This Row],[Sales_Target]]</f>
        <v>41</v>
      </c>
    </row>
    <row r="686" spans="1:8" x14ac:dyDescent="0.3">
      <c r="A686" s="4" t="s">
        <v>2712</v>
      </c>
      <c r="B686" s="2" t="s">
        <v>3055</v>
      </c>
      <c r="C686" s="2" t="s">
        <v>3395</v>
      </c>
      <c r="D686" s="2" t="s">
        <v>1016</v>
      </c>
      <c r="E686" s="30">
        <v>3917</v>
      </c>
      <c r="F686" s="34">
        <v>4644</v>
      </c>
      <c r="G686" s="2" t="str">
        <f>IF(AND(Employee[[#This Row],[Sales_Target]]=Employee[[#This Row],[Sales_Target]],Employee[[#This Row],[Sales_Achieved]]&gt;=Employee[[#This Row],[Sales_Target]]),"Above Target", "Below Target")</f>
        <v>Above Target</v>
      </c>
      <c r="H686" s="43">
        <f>Employee[[#This Row],[Sales_Achieved]]-Employee[[#This Row],[Sales_Target]]</f>
        <v>727</v>
      </c>
    </row>
    <row r="687" spans="1:8" x14ac:dyDescent="0.3">
      <c r="A687" s="4" t="s">
        <v>2713</v>
      </c>
      <c r="B687" s="2" t="s">
        <v>3237</v>
      </c>
      <c r="C687" s="2" t="s">
        <v>3394</v>
      </c>
      <c r="D687" s="2" t="s">
        <v>1016</v>
      </c>
      <c r="E687" s="30">
        <v>4021</v>
      </c>
      <c r="F687" s="34">
        <v>1753</v>
      </c>
      <c r="G687" s="2" t="str">
        <f>IF(AND(Employee[[#This Row],[Sales_Target]]=Employee[[#This Row],[Sales_Target]],Employee[[#This Row],[Sales_Achieved]]&gt;=Employee[[#This Row],[Sales_Target]]),"Above Target", "Below Target")</f>
        <v>Below Target</v>
      </c>
      <c r="H687" s="43">
        <f>Employee[[#This Row],[Sales_Achieved]]-Employee[[#This Row],[Sales_Target]]</f>
        <v>-2268</v>
      </c>
    </row>
    <row r="688" spans="1:8" x14ac:dyDescent="0.3">
      <c r="A688" s="4" t="s">
        <v>2714</v>
      </c>
      <c r="B688" s="2" t="s">
        <v>3101</v>
      </c>
      <c r="C688" s="2" t="s">
        <v>3396</v>
      </c>
      <c r="D688" s="2" t="s">
        <v>1014</v>
      </c>
      <c r="E688" s="30">
        <v>1905</v>
      </c>
      <c r="F688" s="34">
        <v>4727</v>
      </c>
      <c r="G688" s="2" t="str">
        <f>IF(AND(Employee[[#This Row],[Sales_Target]]=Employee[[#This Row],[Sales_Target]],Employee[[#This Row],[Sales_Achieved]]&gt;=Employee[[#This Row],[Sales_Target]]),"Above Target", "Below Target")</f>
        <v>Above Target</v>
      </c>
      <c r="H688" s="43">
        <f>Employee[[#This Row],[Sales_Achieved]]-Employee[[#This Row],[Sales_Target]]</f>
        <v>2822</v>
      </c>
    </row>
    <row r="689" spans="1:8" x14ac:dyDescent="0.3">
      <c r="A689" s="4" t="s">
        <v>2715</v>
      </c>
      <c r="B689" s="2" t="s">
        <v>3346</v>
      </c>
      <c r="C689" s="2" t="s">
        <v>3396</v>
      </c>
      <c r="D689" s="2" t="s">
        <v>1013</v>
      </c>
      <c r="E689" s="30">
        <v>3618</v>
      </c>
      <c r="F689" s="34">
        <v>3322</v>
      </c>
      <c r="G689" s="2" t="str">
        <f>IF(AND(Employee[[#This Row],[Sales_Target]]=Employee[[#This Row],[Sales_Target]],Employee[[#This Row],[Sales_Achieved]]&gt;=Employee[[#This Row],[Sales_Target]]),"Above Target", "Below Target")</f>
        <v>Below Target</v>
      </c>
      <c r="H689" s="43">
        <f>Employee[[#This Row],[Sales_Achieved]]-Employee[[#This Row],[Sales_Target]]</f>
        <v>-296</v>
      </c>
    </row>
    <row r="690" spans="1:8" x14ac:dyDescent="0.3">
      <c r="A690" s="4" t="s">
        <v>2716</v>
      </c>
      <c r="B690" s="2" t="s">
        <v>3041</v>
      </c>
      <c r="C690" s="2" t="s">
        <v>3396</v>
      </c>
      <c r="D690" s="2" t="s">
        <v>1013</v>
      </c>
      <c r="E690" s="30">
        <v>4006</v>
      </c>
      <c r="F690" s="34">
        <v>2431</v>
      </c>
      <c r="G690" s="2" t="str">
        <f>IF(AND(Employee[[#This Row],[Sales_Target]]=Employee[[#This Row],[Sales_Target]],Employee[[#This Row],[Sales_Achieved]]&gt;=Employee[[#This Row],[Sales_Target]]),"Above Target", "Below Target")</f>
        <v>Below Target</v>
      </c>
      <c r="H690" s="43">
        <f>Employee[[#This Row],[Sales_Achieved]]-Employee[[#This Row],[Sales_Target]]</f>
        <v>-1575</v>
      </c>
    </row>
    <row r="691" spans="1:8" x14ac:dyDescent="0.3">
      <c r="A691" s="4" t="s">
        <v>2717</v>
      </c>
      <c r="B691" s="2" t="s">
        <v>3350</v>
      </c>
      <c r="C691" s="2" t="s">
        <v>3394</v>
      </c>
      <c r="D691" s="2" t="s">
        <v>1014</v>
      </c>
      <c r="E691" s="30">
        <v>4109</v>
      </c>
      <c r="F691" s="34">
        <v>1811</v>
      </c>
      <c r="G691" s="2" t="str">
        <f>IF(AND(Employee[[#This Row],[Sales_Target]]=Employee[[#This Row],[Sales_Target]],Employee[[#This Row],[Sales_Achieved]]&gt;=Employee[[#This Row],[Sales_Target]]),"Above Target", "Below Target")</f>
        <v>Below Target</v>
      </c>
      <c r="H691" s="43">
        <f>Employee[[#This Row],[Sales_Achieved]]-Employee[[#This Row],[Sales_Target]]</f>
        <v>-2298</v>
      </c>
    </row>
    <row r="692" spans="1:8" x14ac:dyDescent="0.3">
      <c r="A692" s="4" t="s">
        <v>2718</v>
      </c>
      <c r="B692" s="2" t="s">
        <v>3351</v>
      </c>
      <c r="C692" s="2" t="s">
        <v>3395</v>
      </c>
      <c r="D692" s="2" t="s">
        <v>1013</v>
      </c>
      <c r="E692" s="30">
        <v>2285</v>
      </c>
      <c r="F692" s="34">
        <v>1204</v>
      </c>
      <c r="G692" s="2" t="str">
        <f>IF(AND(Employee[[#This Row],[Sales_Target]]=Employee[[#This Row],[Sales_Target]],Employee[[#This Row],[Sales_Achieved]]&gt;=Employee[[#This Row],[Sales_Target]]),"Above Target", "Below Target")</f>
        <v>Below Target</v>
      </c>
      <c r="H692" s="43">
        <f>Employee[[#This Row],[Sales_Achieved]]-Employee[[#This Row],[Sales_Target]]</f>
        <v>-1081</v>
      </c>
    </row>
    <row r="693" spans="1:8" x14ac:dyDescent="0.3">
      <c r="A693" s="4" t="s">
        <v>2719</v>
      </c>
      <c r="B693" s="2" t="s">
        <v>3122</v>
      </c>
      <c r="C693" s="2" t="s">
        <v>3396</v>
      </c>
      <c r="D693" s="2" t="s">
        <v>1013</v>
      </c>
      <c r="E693" s="30">
        <v>4701</v>
      </c>
      <c r="F693" s="34">
        <v>2000</v>
      </c>
      <c r="G693" s="2" t="str">
        <f>IF(AND(Employee[[#This Row],[Sales_Target]]=Employee[[#This Row],[Sales_Target]],Employee[[#This Row],[Sales_Achieved]]&gt;=Employee[[#This Row],[Sales_Target]]),"Above Target", "Below Target")</f>
        <v>Below Target</v>
      </c>
      <c r="H693" s="43">
        <f>Employee[[#This Row],[Sales_Achieved]]-Employee[[#This Row],[Sales_Target]]</f>
        <v>-2701</v>
      </c>
    </row>
    <row r="694" spans="1:8" x14ac:dyDescent="0.3">
      <c r="A694" s="4" t="s">
        <v>2720</v>
      </c>
      <c r="B694" s="2" t="s">
        <v>3159</v>
      </c>
      <c r="C694" s="2" t="s">
        <v>3396</v>
      </c>
      <c r="D694" s="2" t="s">
        <v>1014</v>
      </c>
      <c r="E694" s="30">
        <v>1416</v>
      </c>
      <c r="F694" s="34">
        <v>1718</v>
      </c>
      <c r="G694" s="2" t="str">
        <f>IF(AND(Employee[[#This Row],[Sales_Target]]=Employee[[#This Row],[Sales_Target]],Employee[[#This Row],[Sales_Achieved]]&gt;=Employee[[#This Row],[Sales_Target]]),"Above Target", "Below Target")</f>
        <v>Above Target</v>
      </c>
      <c r="H694" s="43">
        <f>Employee[[#This Row],[Sales_Achieved]]-Employee[[#This Row],[Sales_Target]]</f>
        <v>302</v>
      </c>
    </row>
    <row r="695" spans="1:8" x14ac:dyDescent="0.3">
      <c r="A695" s="4" t="s">
        <v>2721</v>
      </c>
      <c r="B695" s="2" t="s">
        <v>3244</v>
      </c>
      <c r="C695" s="2" t="s">
        <v>3394</v>
      </c>
      <c r="D695" s="2" t="s">
        <v>1016</v>
      </c>
      <c r="E695" s="30">
        <v>2600</v>
      </c>
      <c r="F695" s="34">
        <v>1754</v>
      </c>
      <c r="G695" s="2" t="str">
        <f>IF(AND(Employee[[#This Row],[Sales_Target]]=Employee[[#This Row],[Sales_Target]],Employee[[#This Row],[Sales_Achieved]]&gt;=Employee[[#This Row],[Sales_Target]]),"Above Target", "Below Target")</f>
        <v>Below Target</v>
      </c>
      <c r="H695" s="43">
        <f>Employee[[#This Row],[Sales_Achieved]]-Employee[[#This Row],[Sales_Target]]</f>
        <v>-846</v>
      </c>
    </row>
    <row r="696" spans="1:8" x14ac:dyDescent="0.3">
      <c r="A696" s="4" t="s">
        <v>2722</v>
      </c>
      <c r="B696" s="2" t="s">
        <v>3185</v>
      </c>
      <c r="C696" s="2" t="s">
        <v>3396</v>
      </c>
      <c r="D696" s="2" t="s">
        <v>1016</v>
      </c>
      <c r="E696" s="30">
        <v>2213</v>
      </c>
      <c r="F696" s="34">
        <v>3374</v>
      </c>
      <c r="G696" s="2" t="str">
        <f>IF(AND(Employee[[#This Row],[Sales_Target]]=Employee[[#This Row],[Sales_Target]],Employee[[#This Row],[Sales_Achieved]]&gt;=Employee[[#This Row],[Sales_Target]]),"Above Target", "Below Target")</f>
        <v>Above Target</v>
      </c>
      <c r="H696" s="43">
        <f>Employee[[#This Row],[Sales_Achieved]]-Employee[[#This Row],[Sales_Target]]</f>
        <v>1161</v>
      </c>
    </row>
    <row r="697" spans="1:8" x14ac:dyDescent="0.3">
      <c r="A697" s="4" t="s">
        <v>2723</v>
      </c>
      <c r="B697" s="2" t="s">
        <v>3035</v>
      </c>
      <c r="C697" s="2" t="s">
        <v>3395</v>
      </c>
      <c r="D697" s="2" t="s">
        <v>1014</v>
      </c>
      <c r="E697" s="30">
        <v>3130</v>
      </c>
      <c r="F697" s="34">
        <v>1537</v>
      </c>
      <c r="G697" s="2" t="str">
        <f>IF(AND(Employee[[#This Row],[Sales_Target]]=Employee[[#This Row],[Sales_Target]],Employee[[#This Row],[Sales_Achieved]]&gt;=Employee[[#This Row],[Sales_Target]]),"Above Target", "Below Target")</f>
        <v>Below Target</v>
      </c>
      <c r="H697" s="43">
        <f>Employee[[#This Row],[Sales_Achieved]]-Employee[[#This Row],[Sales_Target]]</f>
        <v>-1593</v>
      </c>
    </row>
    <row r="698" spans="1:8" x14ac:dyDescent="0.3">
      <c r="A698" s="4" t="s">
        <v>2724</v>
      </c>
      <c r="B698" s="2" t="s">
        <v>3090</v>
      </c>
      <c r="C698" s="2" t="s">
        <v>3396</v>
      </c>
      <c r="D698" s="2" t="s">
        <v>1014</v>
      </c>
      <c r="E698" s="30">
        <v>4003</v>
      </c>
      <c r="F698" s="34">
        <v>4081</v>
      </c>
      <c r="G698" s="2" t="str">
        <f>IF(AND(Employee[[#This Row],[Sales_Target]]=Employee[[#This Row],[Sales_Target]],Employee[[#This Row],[Sales_Achieved]]&gt;=Employee[[#This Row],[Sales_Target]]),"Above Target", "Below Target")</f>
        <v>Above Target</v>
      </c>
      <c r="H698" s="43">
        <f>Employee[[#This Row],[Sales_Achieved]]-Employee[[#This Row],[Sales_Target]]</f>
        <v>78</v>
      </c>
    </row>
    <row r="699" spans="1:8" x14ac:dyDescent="0.3">
      <c r="A699" s="4" t="s">
        <v>2725</v>
      </c>
      <c r="B699" s="2" t="s">
        <v>3352</v>
      </c>
      <c r="C699" s="2" t="s">
        <v>3396</v>
      </c>
      <c r="D699" s="2" t="s">
        <v>1013</v>
      </c>
      <c r="E699" s="30">
        <v>2441</v>
      </c>
      <c r="F699" s="34">
        <v>2312</v>
      </c>
      <c r="G699" s="2" t="str">
        <f>IF(AND(Employee[[#This Row],[Sales_Target]]=Employee[[#This Row],[Sales_Target]],Employee[[#This Row],[Sales_Achieved]]&gt;=Employee[[#This Row],[Sales_Target]]),"Above Target", "Below Target")</f>
        <v>Below Target</v>
      </c>
      <c r="H699" s="43">
        <f>Employee[[#This Row],[Sales_Achieved]]-Employee[[#This Row],[Sales_Target]]</f>
        <v>-129</v>
      </c>
    </row>
    <row r="700" spans="1:8" x14ac:dyDescent="0.3">
      <c r="A700" s="4" t="s">
        <v>2726</v>
      </c>
      <c r="B700" s="2" t="s">
        <v>3045</v>
      </c>
      <c r="C700" s="2" t="s">
        <v>3396</v>
      </c>
      <c r="D700" s="2" t="s">
        <v>1016</v>
      </c>
      <c r="E700" s="30">
        <v>3790</v>
      </c>
      <c r="F700" s="34">
        <v>2838</v>
      </c>
      <c r="G700" s="2" t="str">
        <f>IF(AND(Employee[[#This Row],[Sales_Target]]=Employee[[#This Row],[Sales_Target]],Employee[[#This Row],[Sales_Achieved]]&gt;=Employee[[#This Row],[Sales_Target]]),"Above Target", "Below Target")</f>
        <v>Below Target</v>
      </c>
      <c r="H700" s="43">
        <f>Employee[[#This Row],[Sales_Achieved]]-Employee[[#This Row],[Sales_Target]]</f>
        <v>-952</v>
      </c>
    </row>
    <row r="701" spans="1:8" x14ac:dyDescent="0.3">
      <c r="A701" s="4" t="s">
        <v>2727</v>
      </c>
      <c r="B701" s="2" t="s">
        <v>3184</v>
      </c>
      <c r="C701" s="2" t="s">
        <v>3395</v>
      </c>
      <c r="D701" s="2" t="s">
        <v>1014</v>
      </c>
      <c r="E701" s="30">
        <v>3226</v>
      </c>
      <c r="F701" s="34">
        <v>5660</v>
      </c>
      <c r="G701" s="2" t="str">
        <f>IF(AND(Employee[[#This Row],[Sales_Target]]=Employee[[#This Row],[Sales_Target]],Employee[[#This Row],[Sales_Achieved]]&gt;=Employee[[#This Row],[Sales_Target]]),"Above Target", "Below Target")</f>
        <v>Above Target</v>
      </c>
      <c r="H701" s="43">
        <f>Employee[[#This Row],[Sales_Achieved]]-Employee[[#This Row],[Sales_Target]]</f>
        <v>2434</v>
      </c>
    </row>
    <row r="702" spans="1:8" x14ac:dyDescent="0.3">
      <c r="A702" s="4" t="s">
        <v>2728</v>
      </c>
      <c r="B702" s="2" t="s">
        <v>3137</v>
      </c>
      <c r="C702" s="2" t="s">
        <v>3394</v>
      </c>
      <c r="D702" s="2" t="s">
        <v>1015</v>
      </c>
      <c r="E702" s="30">
        <v>1087</v>
      </c>
      <c r="F702" s="34">
        <v>2902</v>
      </c>
      <c r="G702" s="2" t="str">
        <f>IF(AND(Employee[[#This Row],[Sales_Target]]=Employee[[#This Row],[Sales_Target]],Employee[[#This Row],[Sales_Achieved]]&gt;=Employee[[#This Row],[Sales_Target]]),"Above Target", "Below Target")</f>
        <v>Above Target</v>
      </c>
      <c r="H702" s="43">
        <f>Employee[[#This Row],[Sales_Achieved]]-Employee[[#This Row],[Sales_Target]]</f>
        <v>1815</v>
      </c>
    </row>
    <row r="703" spans="1:8" x14ac:dyDescent="0.3">
      <c r="A703" s="4" t="s">
        <v>2729</v>
      </c>
      <c r="B703" s="2" t="s">
        <v>3105</v>
      </c>
      <c r="C703" s="2" t="s">
        <v>3396</v>
      </c>
      <c r="D703" s="2" t="s">
        <v>1016</v>
      </c>
      <c r="E703" s="30">
        <v>1609</v>
      </c>
      <c r="F703" s="34">
        <v>3844</v>
      </c>
      <c r="G703" s="2" t="str">
        <f>IF(AND(Employee[[#This Row],[Sales_Target]]=Employee[[#This Row],[Sales_Target]],Employee[[#This Row],[Sales_Achieved]]&gt;=Employee[[#This Row],[Sales_Target]]),"Above Target", "Below Target")</f>
        <v>Above Target</v>
      </c>
      <c r="H703" s="43">
        <f>Employee[[#This Row],[Sales_Achieved]]-Employee[[#This Row],[Sales_Target]]</f>
        <v>2235</v>
      </c>
    </row>
    <row r="704" spans="1:8" x14ac:dyDescent="0.3">
      <c r="A704" s="4" t="s">
        <v>2730</v>
      </c>
      <c r="B704" s="2" t="s">
        <v>3353</v>
      </c>
      <c r="C704" s="2" t="s">
        <v>3395</v>
      </c>
      <c r="D704" s="2" t="s">
        <v>1014</v>
      </c>
      <c r="E704" s="30">
        <v>3284</v>
      </c>
      <c r="F704" s="34">
        <v>5671</v>
      </c>
      <c r="G704" s="2" t="str">
        <f>IF(AND(Employee[[#This Row],[Sales_Target]]=Employee[[#This Row],[Sales_Target]],Employee[[#This Row],[Sales_Achieved]]&gt;=Employee[[#This Row],[Sales_Target]]),"Above Target", "Below Target")</f>
        <v>Above Target</v>
      </c>
      <c r="H704" s="43">
        <f>Employee[[#This Row],[Sales_Achieved]]-Employee[[#This Row],[Sales_Target]]</f>
        <v>2387</v>
      </c>
    </row>
    <row r="705" spans="1:8" x14ac:dyDescent="0.3">
      <c r="A705" s="4" t="s">
        <v>2731</v>
      </c>
      <c r="B705" s="2" t="s">
        <v>3135</v>
      </c>
      <c r="C705" s="2" t="s">
        <v>3396</v>
      </c>
      <c r="D705" s="2" t="s">
        <v>1015</v>
      </c>
      <c r="E705" s="30">
        <v>2842</v>
      </c>
      <c r="F705" s="34">
        <v>1817</v>
      </c>
      <c r="G705" s="2" t="str">
        <f>IF(AND(Employee[[#This Row],[Sales_Target]]=Employee[[#This Row],[Sales_Target]],Employee[[#This Row],[Sales_Achieved]]&gt;=Employee[[#This Row],[Sales_Target]]),"Above Target", "Below Target")</f>
        <v>Below Target</v>
      </c>
      <c r="H705" s="43">
        <f>Employee[[#This Row],[Sales_Achieved]]-Employee[[#This Row],[Sales_Target]]</f>
        <v>-1025</v>
      </c>
    </row>
    <row r="706" spans="1:8" x14ac:dyDescent="0.3">
      <c r="A706" s="4" t="s">
        <v>2732</v>
      </c>
      <c r="B706" s="2" t="s">
        <v>3354</v>
      </c>
      <c r="C706" s="2" t="s">
        <v>3395</v>
      </c>
      <c r="D706" s="2" t="s">
        <v>1014</v>
      </c>
      <c r="E706" s="30">
        <v>1995</v>
      </c>
      <c r="F706" s="34">
        <v>5183</v>
      </c>
      <c r="G706" s="2" t="str">
        <f>IF(AND(Employee[[#This Row],[Sales_Target]]=Employee[[#This Row],[Sales_Target]],Employee[[#This Row],[Sales_Achieved]]&gt;=Employee[[#This Row],[Sales_Target]]),"Above Target", "Below Target")</f>
        <v>Above Target</v>
      </c>
      <c r="H706" s="43">
        <f>Employee[[#This Row],[Sales_Achieved]]-Employee[[#This Row],[Sales_Target]]</f>
        <v>3188</v>
      </c>
    </row>
    <row r="707" spans="1:8" x14ac:dyDescent="0.3">
      <c r="A707" s="4" t="s">
        <v>2733</v>
      </c>
      <c r="B707" s="2" t="s">
        <v>3248</v>
      </c>
      <c r="C707" s="2" t="s">
        <v>3395</v>
      </c>
      <c r="D707" s="2" t="s">
        <v>1015</v>
      </c>
      <c r="E707" s="30">
        <v>1166</v>
      </c>
      <c r="F707" s="34">
        <v>1169</v>
      </c>
      <c r="G707" s="2" t="str">
        <f>IF(AND(Employee[[#This Row],[Sales_Target]]=Employee[[#This Row],[Sales_Target]],Employee[[#This Row],[Sales_Achieved]]&gt;=Employee[[#This Row],[Sales_Target]]),"Above Target", "Below Target")</f>
        <v>Above Target</v>
      </c>
      <c r="H707" s="43">
        <f>Employee[[#This Row],[Sales_Achieved]]-Employee[[#This Row],[Sales_Target]]</f>
        <v>3</v>
      </c>
    </row>
    <row r="708" spans="1:8" x14ac:dyDescent="0.3">
      <c r="A708" s="4" t="s">
        <v>2734</v>
      </c>
      <c r="B708" s="2" t="s">
        <v>3355</v>
      </c>
      <c r="C708" s="2" t="s">
        <v>3395</v>
      </c>
      <c r="D708" s="2" t="s">
        <v>1014</v>
      </c>
      <c r="E708" s="30">
        <v>4623</v>
      </c>
      <c r="F708" s="34">
        <v>2879</v>
      </c>
      <c r="G708" s="2" t="str">
        <f>IF(AND(Employee[[#This Row],[Sales_Target]]=Employee[[#This Row],[Sales_Target]],Employee[[#This Row],[Sales_Achieved]]&gt;=Employee[[#This Row],[Sales_Target]]),"Above Target", "Below Target")</f>
        <v>Below Target</v>
      </c>
      <c r="H708" s="43">
        <f>Employee[[#This Row],[Sales_Achieved]]-Employee[[#This Row],[Sales_Target]]</f>
        <v>-1744</v>
      </c>
    </row>
    <row r="709" spans="1:8" x14ac:dyDescent="0.3">
      <c r="A709" s="4" t="s">
        <v>2735</v>
      </c>
      <c r="B709" s="2" t="s">
        <v>3356</v>
      </c>
      <c r="C709" s="2" t="s">
        <v>3396</v>
      </c>
      <c r="D709" s="2" t="s">
        <v>1014</v>
      </c>
      <c r="E709" s="30">
        <v>4519</v>
      </c>
      <c r="F709" s="34">
        <v>3623</v>
      </c>
      <c r="G709" s="2" t="str">
        <f>IF(AND(Employee[[#This Row],[Sales_Target]]=Employee[[#This Row],[Sales_Target]],Employee[[#This Row],[Sales_Achieved]]&gt;=Employee[[#This Row],[Sales_Target]]),"Above Target", "Below Target")</f>
        <v>Below Target</v>
      </c>
      <c r="H709" s="43">
        <f>Employee[[#This Row],[Sales_Achieved]]-Employee[[#This Row],[Sales_Target]]</f>
        <v>-896</v>
      </c>
    </row>
    <row r="710" spans="1:8" x14ac:dyDescent="0.3">
      <c r="A710" s="4" t="s">
        <v>2736</v>
      </c>
      <c r="B710" s="2" t="s">
        <v>3337</v>
      </c>
      <c r="C710" s="2" t="s">
        <v>3395</v>
      </c>
      <c r="D710" s="2" t="s">
        <v>1013</v>
      </c>
      <c r="E710" s="30">
        <v>2566</v>
      </c>
      <c r="F710" s="34">
        <v>2801</v>
      </c>
      <c r="G710" s="2" t="str">
        <f>IF(AND(Employee[[#This Row],[Sales_Target]]=Employee[[#This Row],[Sales_Target]],Employee[[#This Row],[Sales_Achieved]]&gt;=Employee[[#This Row],[Sales_Target]]),"Above Target", "Below Target")</f>
        <v>Above Target</v>
      </c>
      <c r="H710" s="43">
        <f>Employee[[#This Row],[Sales_Achieved]]-Employee[[#This Row],[Sales_Target]]</f>
        <v>235</v>
      </c>
    </row>
    <row r="711" spans="1:8" x14ac:dyDescent="0.3">
      <c r="A711" s="4" t="s">
        <v>2737</v>
      </c>
      <c r="B711" s="2" t="s">
        <v>3282</v>
      </c>
      <c r="C711" s="2" t="s">
        <v>3394</v>
      </c>
      <c r="D711" s="2" t="s">
        <v>1016</v>
      </c>
      <c r="E711" s="30">
        <v>4265</v>
      </c>
      <c r="F711" s="34">
        <v>3188</v>
      </c>
      <c r="G711" s="2" t="str">
        <f>IF(AND(Employee[[#This Row],[Sales_Target]]=Employee[[#This Row],[Sales_Target]],Employee[[#This Row],[Sales_Achieved]]&gt;=Employee[[#This Row],[Sales_Target]]),"Above Target", "Below Target")</f>
        <v>Below Target</v>
      </c>
      <c r="H711" s="43">
        <f>Employee[[#This Row],[Sales_Achieved]]-Employee[[#This Row],[Sales_Target]]</f>
        <v>-1077</v>
      </c>
    </row>
    <row r="712" spans="1:8" x14ac:dyDescent="0.3">
      <c r="A712" s="4" t="s">
        <v>2738</v>
      </c>
      <c r="B712" s="2" t="s">
        <v>3119</v>
      </c>
      <c r="C712" s="2" t="s">
        <v>3394</v>
      </c>
      <c r="D712" s="2" t="s">
        <v>1016</v>
      </c>
      <c r="E712" s="30">
        <v>3482</v>
      </c>
      <c r="F712" s="34">
        <v>3008</v>
      </c>
      <c r="G712" s="2" t="str">
        <f>IF(AND(Employee[[#This Row],[Sales_Target]]=Employee[[#This Row],[Sales_Target]],Employee[[#This Row],[Sales_Achieved]]&gt;=Employee[[#This Row],[Sales_Target]]),"Above Target", "Below Target")</f>
        <v>Below Target</v>
      </c>
      <c r="H712" s="43">
        <f>Employee[[#This Row],[Sales_Achieved]]-Employee[[#This Row],[Sales_Target]]</f>
        <v>-474</v>
      </c>
    </row>
    <row r="713" spans="1:8" x14ac:dyDescent="0.3">
      <c r="A713" s="4" t="s">
        <v>2739</v>
      </c>
      <c r="B713" s="2" t="s">
        <v>3275</v>
      </c>
      <c r="C713" s="2" t="s">
        <v>3396</v>
      </c>
      <c r="D713" s="2" t="s">
        <v>1015</v>
      </c>
      <c r="E713" s="30">
        <v>3779</v>
      </c>
      <c r="F713" s="34">
        <v>5214</v>
      </c>
      <c r="G713" s="2" t="str">
        <f>IF(AND(Employee[[#This Row],[Sales_Target]]=Employee[[#This Row],[Sales_Target]],Employee[[#This Row],[Sales_Achieved]]&gt;=Employee[[#This Row],[Sales_Target]]),"Above Target", "Below Target")</f>
        <v>Above Target</v>
      </c>
      <c r="H713" s="43">
        <f>Employee[[#This Row],[Sales_Achieved]]-Employee[[#This Row],[Sales_Target]]</f>
        <v>1435</v>
      </c>
    </row>
    <row r="714" spans="1:8" x14ac:dyDescent="0.3">
      <c r="A714" s="4" t="s">
        <v>2740</v>
      </c>
      <c r="B714" s="2" t="s">
        <v>3357</v>
      </c>
      <c r="C714" s="2" t="s">
        <v>3396</v>
      </c>
      <c r="D714" s="2" t="s">
        <v>1016</v>
      </c>
      <c r="E714" s="30">
        <v>4137</v>
      </c>
      <c r="F714" s="34">
        <v>5122</v>
      </c>
      <c r="G714" s="2" t="str">
        <f>IF(AND(Employee[[#This Row],[Sales_Target]]=Employee[[#This Row],[Sales_Target]],Employee[[#This Row],[Sales_Achieved]]&gt;=Employee[[#This Row],[Sales_Target]]),"Above Target", "Below Target")</f>
        <v>Above Target</v>
      </c>
      <c r="H714" s="43">
        <f>Employee[[#This Row],[Sales_Achieved]]-Employee[[#This Row],[Sales_Target]]</f>
        <v>985</v>
      </c>
    </row>
    <row r="715" spans="1:8" x14ac:dyDescent="0.3">
      <c r="A715" s="4" t="s">
        <v>2741</v>
      </c>
      <c r="B715" s="2" t="s">
        <v>3358</v>
      </c>
      <c r="C715" s="2" t="s">
        <v>3395</v>
      </c>
      <c r="D715" s="2" t="s">
        <v>1015</v>
      </c>
      <c r="E715" s="30">
        <v>1228</v>
      </c>
      <c r="F715" s="34">
        <v>5463</v>
      </c>
      <c r="G715" s="2" t="str">
        <f>IF(AND(Employee[[#This Row],[Sales_Target]]=Employee[[#This Row],[Sales_Target]],Employee[[#This Row],[Sales_Achieved]]&gt;=Employee[[#This Row],[Sales_Target]]),"Above Target", "Below Target")</f>
        <v>Above Target</v>
      </c>
      <c r="H715" s="43">
        <f>Employee[[#This Row],[Sales_Achieved]]-Employee[[#This Row],[Sales_Target]]</f>
        <v>4235</v>
      </c>
    </row>
    <row r="716" spans="1:8" x14ac:dyDescent="0.3">
      <c r="A716" s="4" t="s">
        <v>2742</v>
      </c>
      <c r="B716" s="2" t="s">
        <v>3332</v>
      </c>
      <c r="C716" s="2" t="s">
        <v>3394</v>
      </c>
      <c r="D716" s="2" t="s">
        <v>1013</v>
      </c>
      <c r="E716" s="30">
        <v>4991</v>
      </c>
      <c r="F716" s="34">
        <v>1528</v>
      </c>
      <c r="G716" s="2" t="str">
        <f>IF(AND(Employee[[#This Row],[Sales_Target]]=Employee[[#This Row],[Sales_Target]],Employee[[#This Row],[Sales_Achieved]]&gt;=Employee[[#This Row],[Sales_Target]]),"Above Target", "Below Target")</f>
        <v>Below Target</v>
      </c>
      <c r="H716" s="43">
        <f>Employee[[#This Row],[Sales_Achieved]]-Employee[[#This Row],[Sales_Target]]</f>
        <v>-3463</v>
      </c>
    </row>
    <row r="717" spans="1:8" x14ac:dyDescent="0.3">
      <c r="A717" s="4" t="s">
        <v>2743</v>
      </c>
      <c r="B717" s="2" t="s">
        <v>3233</v>
      </c>
      <c r="C717" s="2" t="s">
        <v>3395</v>
      </c>
      <c r="D717" s="2" t="s">
        <v>1015</v>
      </c>
      <c r="E717" s="30">
        <v>2073</v>
      </c>
      <c r="F717" s="34">
        <v>1617</v>
      </c>
      <c r="G717" s="2" t="str">
        <f>IF(AND(Employee[[#This Row],[Sales_Target]]=Employee[[#This Row],[Sales_Target]],Employee[[#This Row],[Sales_Achieved]]&gt;=Employee[[#This Row],[Sales_Target]]),"Above Target", "Below Target")</f>
        <v>Below Target</v>
      </c>
      <c r="H717" s="43">
        <f>Employee[[#This Row],[Sales_Achieved]]-Employee[[#This Row],[Sales_Target]]</f>
        <v>-456</v>
      </c>
    </row>
    <row r="718" spans="1:8" x14ac:dyDescent="0.3">
      <c r="A718" s="4" t="s">
        <v>2744</v>
      </c>
      <c r="B718" s="2" t="s">
        <v>3258</v>
      </c>
      <c r="C718" s="2" t="s">
        <v>3395</v>
      </c>
      <c r="D718" s="2" t="s">
        <v>1016</v>
      </c>
      <c r="E718" s="30">
        <v>2463</v>
      </c>
      <c r="F718" s="34">
        <v>1395</v>
      </c>
      <c r="G718" s="2" t="str">
        <f>IF(AND(Employee[[#This Row],[Sales_Target]]=Employee[[#This Row],[Sales_Target]],Employee[[#This Row],[Sales_Achieved]]&gt;=Employee[[#This Row],[Sales_Target]]),"Above Target", "Below Target")</f>
        <v>Below Target</v>
      </c>
      <c r="H718" s="43">
        <f>Employee[[#This Row],[Sales_Achieved]]-Employee[[#This Row],[Sales_Target]]</f>
        <v>-1068</v>
      </c>
    </row>
    <row r="719" spans="1:8" x14ac:dyDescent="0.3">
      <c r="A719" s="4" t="s">
        <v>2745</v>
      </c>
      <c r="B719" s="2" t="s">
        <v>3069</v>
      </c>
      <c r="C719" s="2" t="s">
        <v>3395</v>
      </c>
      <c r="D719" s="2" t="s">
        <v>1016</v>
      </c>
      <c r="E719" s="30">
        <v>3899</v>
      </c>
      <c r="F719" s="34">
        <v>3927</v>
      </c>
      <c r="G719" s="2" t="str">
        <f>IF(AND(Employee[[#This Row],[Sales_Target]]=Employee[[#This Row],[Sales_Target]],Employee[[#This Row],[Sales_Achieved]]&gt;=Employee[[#This Row],[Sales_Target]]),"Above Target", "Below Target")</f>
        <v>Above Target</v>
      </c>
      <c r="H719" s="43">
        <f>Employee[[#This Row],[Sales_Achieved]]-Employee[[#This Row],[Sales_Target]]</f>
        <v>28</v>
      </c>
    </row>
    <row r="720" spans="1:8" x14ac:dyDescent="0.3">
      <c r="A720" s="4" t="s">
        <v>2746</v>
      </c>
      <c r="B720" s="2" t="s">
        <v>3034</v>
      </c>
      <c r="C720" s="2" t="s">
        <v>3394</v>
      </c>
      <c r="D720" s="2" t="s">
        <v>1015</v>
      </c>
      <c r="E720" s="30">
        <v>2852</v>
      </c>
      <c r="F720" s="34">
        <v>1698</v>
      </c>
      <c r="G720" s="2" t="str">
        <f>IF(AND(Employee[[#This Row],[Sales_Target]]=Employee[[#This Row],[Sales_Target]],Employee[[#This Row],[Sales_Achieved]]&gt;=Employee[[#This Row],[Sales_Target]]),"Above Target", "Below Target")</f>
        <v>Below Target</v>
      </c>
      <c r="H720" s="43">
        <f>Employee[[#This Row],[Sales_Achieved]]-Employee[[#This Row],[Sales_Target]]</f>
        <v>-1154</v>
      </c>
    </row>
    <row r="721" spans="1:8" x14ac:dyDescent="0.3">
      <c r="A721" s="4" t="s">
        <v>2747</v>
      </c>
      <c r="B721" s="2" t="s">
        <v>3359</v>
      </c>
      <c r="C721" s="2" t="s">
        <v>3394</v>
      </c>
      <c r="D721" s="2" t="s">
        <v>1015</v>
      </c>
      <c r="E721" s="30">
        <v>3236</v>
      </c>
      <c r="F721" s="34">
        <v>2308</v>
      </c>
      <c r="G721" s="2" t="str">
        <f>IF(AND(Employee[[#This Row],[Sales_Target]]=Employee[[#This Row],[Sales_Target]],Employee[[#This Row],[Sales_Achieved]]&gt;=Employee[[#This Row],[Sales_Target]]),"Above Target", "Below Target")</f>
        <v>Below Target</v>
      </c>
      <c r="H721" s="43">
        <f>Employee[[#This Row],[Sales_Achieved]]-Employee[[#This Row],[Sales_Target]]</f>
        <v>-928</v>
      </c>
    </row>
    <row r="722" spans="1:8" x14ac:dyDescent="0.3">
      <c r="A722" s="4" t="s">
        <v>2748</v>
      </c>
      <c r="B722" s="2" t="s">
        <v>3123</v>
      </c>
      <c r="C722" s="2" t="s">
        <v>3396</v>
      </c>
      <c r="D722" s="2" t="s">
        <v>1013</v>
      </c>
      <c r="E722" s="30">
        <v>3812</v>
      </c>
      <c r="F722" s="34">
        <v>4598</v>
      </c>
      <c r="G722" s="2" t="str">
        <f>IF(AND(Employee[[#This Row],[Sales_Target]]=Employee[[#This Row],[Sales_Target]],Employee[[#This Row],[Sales_Achieved]]&gt;=Employee[[#This Row],[Sales_Target]]),"Above Target", "Below Target")</f>
        <v>Above Target</v>
      </c>
      <c r="H722" s="43">
        <f>Employee[[#This Row],[Sales_Achieved]]-Employee[[#This Row],[Sales_Target]]</f>
        <v>786</v>
      </c>
    </row>
    <row r="723" spans="1:8" x14ac:dyDescent="0.3">
      <c r="A723" s="4" t="s">
        <v>2749</v>
      </c>
      <c r="B723" s="2" t="s">
        <v>3360</v>
      </c>
      <c r="C723" s="2" t="s">
        <v>3396</v>
      </c>
      <c r="D723" s="2" t="s">
        <v>1014</v>
      </c>
      <c r="E723" s="30">
        <v>3885</v>
      </c>
      <c r="F723" s="34">
        <v>5214</v>
      </c>
      <c r="G723" s="2" t="str">
        <f>IF(AND(Employee[[#This Row],[Sales_Target]]=Employee[[#This Row],[Sales_Target]],Employee[[#This Row],[Sales_Achieved]]&gt;=Employee[[#This Row],[Sales_Target]]),"Above Target", "Below Target")</f>
        <v>Above Target</v>
      </c>
      <c r="H723" s="43">
        <f>Employee[[#This Row],[Sales_Achieved]]-Employee[[#This Row],[Sales_Target]]</f>
        <v>1329</v>
      </c>
    </row>
    <row r="724" spans="1:8" x14ac:dyDescent="0.3">
      <c r="A724" s="4" t="s">
        <v>2750</v>
      </c>
      <c r="B724" s="2" t="s">
        <v>3361</v>
      </c>
      <c r="C724" s="2" t="s">
        <v>3395</v>
      </c>
      <c r="D724" s="2" t="s">
        <v>1016</v>
      </c>
      <c r="E724" s="30">
        <v>1488</v>
      </c>
      <c r="F724" s="34">
        <v>5146</v>
      </c>
      <c r="G724" s="2" t="str">
        <f>IF(AND(Employee[[#This Row],[Sales_Target]]=Employee[[#This Row],[Sales_Target]],Employee[[#This Row],[Sales_Achieved]]&gt;=Employee[[#This Row],[Sales_Target]]),"Above Target", "Below Target")</f>
        <v>Above Target</v>
      </c>
      <c r="H724" s="43">
        <f>Employee[[#This Row],[Sales_Achieved]]-Employee[[#This Row],[Sales_Target]]</f>
        <v>3658</v>
      </c>
    </row>
    <row r="725" spans="1:8" x14ac:dyDescent="0.3">
      <c r="A725" s="4" t="s">
        <v>2751</v>
      </c>
      <c r="B725" s="2" t="s">
        <v>3137</v>
      </c>
      <c r="C725" s="2" t="s">
        <v>3396</v>
      </c>
      <c r="D725" s="2" t="s">
        <v>1014</v>
      </c>
      <c r="E725" s="30">
        <v>2576</v>
      </c>
      <c r="F725" s="34">
        <v>871</v>
      </c>
      <c r="G725" s="2" t="str">
        <f>IF(AND(Employee[[#This Row],[Sales_Target]]=Employee[[#This Row],[Sales_Target]],Employee[[#This Row],[Sales_Achieved]]&gt;=Employee[[#This Row],[Sales_Target]]),"Above Target", "Below Target")</f>
        <v>Below Target</v>
      </c>
      <c r="H725" s="43">
        <f>Employee[[#This Row],[Sales_Achieved]]-Employee[[#This Row],[Sales_Target]]</f>
        <v>-1705</v>
      </c>
    </row>
    <row r="726" spans="1:8" x14ac:dyDescent="0.3">
      <c r="A726" s="4" t="s">
        <v>2752</v>
      </c>
      <c r="B726" s="2" t="s">
        <v>3173</v>
      </c>
      <c r="C726" s="2" t="s">
        <v>3396</v>
      </c>
      <c r="D726" s="2" t="s">
        <v>1015</v>
      </c>
      <c r="E726" s="30">
        <v>3010</v>
      </c>
      <c r="F726" s="34">
        <v>1931</v>
      </c>
      <c r="G726" s="2" t="str">
        <f>IF(AND(Employee[[#This Row],[Sales_Target]]=Employee[[#This Row],[Sales_Target]],Employee[[#This Row],[Sales_Achieved]]&gt;=Employee[[#This Row],[Sales_Target]]),"Above Target", "Below Target")</f>
        <v>Below Target</v>
      </c>
      <c r="H726" s="43">
        <f>Employee[[#This Row],[Sales_Achieved]]-Employee[[#This Row],[Sales_Target]]</f>
        <v>-1079</v>
      </c>
    </row>
    <row r="727" spans="1:8" x14ac:dyDescent="0.3">
      <c r="A727" s="4" t="s">
        <v>2753</v>
      </c>
      <c r="B727" s="2" t="s">
        <v>3303</v>
      </c>
      <c r="C727" s="2" t="s">
        <v>3395</v>
      </c>
      <c r="D727" s="2" t="s">
        <v>1013</v>
      </c>
      <c r="E727" s="30">
        <v>2639</v>
      </c>
      <c r="F727" s="34">
        <v>5220</v>
      </c>
      <c r="G727" s="2" t="str">
        <f>IF(AND(Employee[[#This Row],[Sales_Target]]=Employee[[#This Row],[Sales_Target]],Employee[[#This Row],[Sales_Achieved]]&gt;=Employee[[#This Row],[Sales_Target]]),"Above Target", "Below Target")</f>
        <v>Above Target</v>
      </c>
      <c r="H727" s="43">
        <f>Employee[[#This Row],[Sales_Achieved]]-Employee[[#This Row],[Sales_Target]]</f>
        <v>2581</v>
      </c>
    </row>
    <row r="728" spans="1:8" x14ac:dyDescent="0.3">
      <c r="A728" s="4" t="s">
        <v>2754</v>
      </c>
      <c r="B728" s="2" t="s">
        <v>3048</v>
      </c>
      <c r="C728" s="2" t="s">
        <v>3394</v>
      </c>
      <c r="D728" s="2" t="s">
        <v>1016</v>
      </c>
      <c r="E728" s="30">
        <v>3706</v>
      </c>
      <c r="F728" s="34">
        <v>4919</v>
      </c>
      <c r="G728" s="2" t="str">
        <f>IF(AND(Employee[[#This Row],[Sales_Target]]=Employee[[#This Row],[Sales_Target]],Employee[[#This Row],[Sales_Achieved]]&gt;=Employee[[#This Row],[Sales_Target]]),"Above Target", "Below Target")</f>
        <v>Above Target</v>
      </c>
      <c r="H728" s="43">
        <f>Employee[[#This Row],[Sales_Achieved]]-Employee[[#This Row],[Sales_Target]]</f>
        <v>1213</v>
      </c>
    </row>
    <row r="729" spans="1:8" x14ac:dyDescent="0.3">
      <c r="A729" s="4" t="s">
        <v>2755</v>
      </c>
      <c r="B729" s="2" t="s">
        <v>3049</v>
      </c>
      <c r="C729" s="2" t="s">
        <v>3396</v>
      </c>
      <c r="D729" s="2" t="s">
        <v>1015</v>
      </c>
      <c r="E729" s="30">
        <v>1334</v>
      </c>
      <c r="F729" s="34">
        <v>4089</v>
      </c>
      <c r="G729" s="2" t="str">
        <f>IF(AND(Employee[[#This Row],[Sales_Target]]=Employee[[#This Row],[Sales_Target]],Employee[[#This Row],[Sales_Achieved]]&gt;=Employee[[#This Row],[Sales_Target]]),"Above Target", "Below Target")</f>
        <v>Above Target</v>
      </c>
      <c r="H729" s="43">
        <f>Employee[[#This Row],[Sales_Achieved]]-Employee[[#This Row],[Sales_Target]]</f>
        <v>2755</v>
      </c>
    </row>
    <row r="730" spans="1:8" x14ac:dyDescent="0.3">
      <c r="A730" s="4" t="s">
        <v>2756</v>
      </c>
      <c r="B730" s="2" t="s">
        <v>3040</v>
      </c>
      <c r="C730" s="2" t="s">
        <v>3394</v>
      </c>
      <c r="D730" s="2" t="s">
        <v>1015</v>
      </c>
      <c r="E730" s="30">
        <v>3752</v>
      </c>
      <c r="F730" s="34">
        <v>3625</v>
      </c>
      <c r="G730" s="2" t="str">
        <f>IF(AND(Employee[[#This Row],[Sales_Target]]=Employee[[#This Row],[Sales_Target]],Employee[[#This Row],[Sales_Achieved]]&gt;=Employee[[#This Row],[Sales_Target]]),"Above Target", "Below Target")</f>
        <v>Below Target</v>
      </c>
      <c r="H730" s="43">
        <f>Employee[[#This Row],[Sales_Achieved]]-Employee[[#This Row],[Sales_Target]]</f>
        <v>-127</v>
      </c>
    </row>
    <row r="731" spans="1:8" x14ac:dyDescent="0.3">
      <c r="A731" s="4" t="s">
        <v>2757</v>
      </c>
      <c r="B731" s="2" t="s">
        <v>3045</v>
      </c>
      <c r="C731" s="2" t="s">
        <v>3396</v>
      </c>
      <c r="D731" s="2" t="s">
        <v>1016</v>
      </c>
      <c r="E731" s="30">
        <v>4754</v>
      </c>
      <c r="F731" s="34">
        <v>1241</v>
      </c>
      <c r="G731" s="2" t="str">
        <f>IF(AND(Employee[[#This Row],[Sales_Target]]=Employee[[#This Row],[Sales_Target]],Employee[[#This Row],[Sales_Achieved]]&gt;=Employee[[#This Row],[Sales_Target]]),"Above Target", "Below Target")</f>
        <v>Below Target</v>
      </c>
      <c r="H731" s="43">
        <f>Employee[[#This Row],[Sales_Achieved]]-Employee[[#This Row],[Sales_Target]]</f>
        <v>-3513</v>
      </c>
    </row>
    <row r="732" spans="1:8" x14ac:dyDescent="0.3">
      <c r="A732" s="4" t="s">
        <v>2758</v>
      </c>
      <c r="B732" s="2" t="s">
        <v>3203</v>
      </c>
      <c r="C732" s="2" t="s">
        <v>3395</v>
      </c>
      <c r="D732" s="2" t="s">
        <v>1014</v>
      </c>
      <c r="E732" s="30">
        <v>2877</v>
      </c>
      <c r="F732" s="34">
        <v>941</v>
      </c>
      <c r="G732" s="2" t="str">
        <f>IF(AND(Employee[[#This Row],[Sales_Target]]=Employee[[#This Row],[Sales_Target]],Employee[[#This Row],[Sales_Achieved]]&gt;=Employee[[#This Row],[Sales_Target]]),"Above Target", "Below Target")</f>
        <v>Below Target</v>
      </c>
      <c r="H732" s="43">
        <f>Employee[[#This Row],[Sales_Achieved]]-Employee[[#This Row],[Sales_Target]]</f>
        <v>-1936</v>
      </c>
    </row>
    <row r="733" spans="1:8" x14ac:dyDescent="0.3">
      <c r="A733" s="4" t="s">
        <v>2759</v>
      </c>
      <c r="B733" s="2" t="s">
        <v>3362</v>
      </c>
      <c r="C733" s="2" t="s">
        <v>3396</v>
      </c>
      <c r="D733" s="2" t="s">
        <v>1016</v>
      </c>
      <c r="E733" s="30">
        <v>2589</v>
      </c>
      <c r="F733" s="34">
        <v>5203</v>
      </c>
      <c r="G733" s="2" t="str">
        <f>IF(AND(Employee[[#This Row],[Sales_Target]]=Employee[[#This Row],[Sales_Target]],Employee[[#This Row],[Sales_Achieved]]&gt;=Employee[[#This Row],[Sales_Target]]),"Above Target", "Below Target")</f>
        <v>Above Target</v>
      </c>
      <c r="H733" s="43">
        <f>Employee[[#This Row],[Sales_Achieved]]-Employee[[#This Row],[Sales_Target]]</f>
        <v>2614</v>
      </c>
    </row>
    <row r="734" spans="1:8" x14ac:dyDescent="0.3">
      <c r="A734" s="4" t="s">
        <v>2760</v>
      </c>
      <c r="B734" s="2" t="s">
        <v>3322</v>
      </c>
      <c r="C734" s="2" t="s">
        <v>3394</v>
      </c>
      <c r="D734" s="2" t="s">
        <v>1016</v>
      </c>
      <c r="E734" s="30">
        <v>4956</v>
      </c>
      <c r="F734" s="34">
        <v>4545</v>
      </c>
      <c r="G734" s="2" t="str">
        <f>IF(AND(Employee[[#This Row],[Sales_Target]]=Employee[[#This Row],[Sales_Target]],Employee[[#This Row],[Sales_Achieved]]&gt;=Employee[[#This Row],[Sales_Target]]),"Above Target", "Below Target")</f>
        <v>Below Target</v>
      </c>
      <c r="H734" s="43">
        <f>Employee[[#This Row],[Sales_Achieved]]-Employee[[#This Row],[Sales_Target]]</f>
        <v>-411</v>
      </c>
    </row>
    <row r="735" spans="1:8" x14ac:dyDescent="0.3">
      <c r="A735" s="4" t="s">
        <v>2761</v>
      </c>
      <c r="B735" s="2" t="s">
        <v>3363</v>
      </c>
      <c r="C735" s="2" t="s">
        <v>3395</v>
      </c>
      <c r="D735" s="2" t="s">
        <v>1016</v>
      </c>
      <c r="E735" s="30">
        <v>1227</v>
      </c>
      <c r="F735" s="34">
        <v>4442</v>
      </c>
      <c r="G735" s="2" t="str">
        <f>IF(AND(Employee[[#This Row],[Sales_Target]]=Employee[[#This Row],[Sales_Target]],Employee[[#This Row],[Sales_Achieved]]&gt;=Employee[[#This Row],[Sales_Target]]),"Above Target", "Below Target")</f>
        <v>Above Target</v>
      </c>
      <c r="H735" s="43">
        <f>Employee[[#This Row],[Sales_Achieved]]-Employee[[#This Row],[Sales_Target]]</f>
        <v>3215</v>
      </c>
    </row>
    <row r="736" spans="1:8" x14ac:dyDescent="0.3">
      <c r="A736" s="4" t="s">
        <v>2762</v>
      </c>
      <c r="B736" s="2" t="s">
        <v>3350</v>
      </c>
      <c r="C736" s="2" t="s">
        <v>3395</v>
      </c>
      <c r="D736" s="2" t="s">
        <v>1014</v>
      </c>
      <c r="E736" s="30">
        <v>2495</v>
      </c>
      <c r="F736" s="34">
        <v>4255</v>
      </c>
      <c r="G736" s="2" t="str">
        <f>IF(AND(Employee[[#This Row],[Sales_Target]]=Employee[[#This Row],[Sales_Target]],Employee[[#This Row],[Sales_Achieved]]&gt;=Employee[[#This Row],[Sales_Target]]),"Above Target", "Below Target")</f>
        <v>Above Target</v>
      </c>
      <c r="H736" s="43">
        <f>Employee[[#This Row],[Sales_Achieved]]-Employee[[#This Row],[Sales_Target]]</f>
        <v>1760</v>
      </c>
    </row>
    <row r="737" spans="1:8" x14ac:dyDescent="0.3">
      <c r="A737" s="4" t="s">
        <v>2763</v>
      </c>
      <c r="B737" s="2" t="s">
        <v>3176</v>
      </c>
      <c r="C737" s="2" t="s">
        <v>3394</v>
      </c>
      <c r="D737" s="2" t="s">
        <v>1013</v>
      </c>
      <c r="E737" s="30">
        <v>1950</v>
      </c>
      <c r="F737" s="34">
        <v>3647</v>
      </c>
      <c r="G737" s="2" t="str">
        <f>IF(AND(Employee[[#This Row],[Sales_Target]]=Employee[[#This Row],[Sales_Target]],Employee[[#This Row],[Sales_Achieved]]&gt;=Employee[[#This Row],[Sales_Target]]),"Above Target", "Below Target")</f>
        <v>Above Target</v>
      </c>
      <c r="H737" s="43">
        <f>Employee[[#This Row],[Sales_Achieved]]-Employee[[#This Row],[Sales_Target]]</f>
        <v>1697</v>
      </c>
    </row>
    <row r="738" spans="1:8" x14ac:dyDescent="0.3">
      <c r="A738" s="4" t="s">
        <v>2764</v>
      </c>
      <c r="B738" s="2" t="s">
        <v>3236</v>
      </c>
      <c r="C738" s="2" t="s">
        <v>3395</v>
      </c>
      <c r="D738" s="2" t="s">
        <v>1015</v>
      </c>
      <c r="E738" s="30">
        <v>4854</v>
      </c>
      <c r="F738" s="34">
        <v>2032</v>
      </c>
      <c r="G738" s="2" t="str">
        <f>IF(AND(Employee[[#This Row],[Sales_Target]]=Employee[[#This Row],[Sales_Target]],Employee[[#This Row],[Sales_Achieved]]&gt;=Employee[[#This Row],[Sales_Target]]),"Above Target", "Below Target")</f>
        <v>Below Target</v>
      </c>
      <c r="H738" s="43">
        <f>Employee[[#This Row],[Sales_Achieved]]-Employee[[#This Row],[Sales_Target]]</f>
        <v>-2822</v>
      </c>
    </row>
    <row r="739" spans="1:8" x14ac:dyDescent="0.3">
      <c r="A739" s="4" t="s">
        <v>2765</v>
      </c>
      <c r="B739" s="2" t="s">
        <v>3029</v>
      </c>
      <c r="C739" s="2" t="s">
        <v>3395</v>
      </c>
      <c r="D739" s="2" t="s">
        <v>1015</v>
      </c>
      <c r="E739" s="30">
        <v>3670</v>
      </c>
      <c r="F739" s="34">
        <v>3478</v>
      </c>
      <c r="G739" s="2" t="str">
        <f>IF(AND(Employee[[#This Row],[Sales_Target]]=Employee[[#This Row],[Sales_Target]],Employee[[#This Row],[Sales_Achieved]]&gt;=Employee[[#This Row],[Sales_Target]]),"Above Target", "Below Target")</f>
        <v>Below Target</v>
      </c>
      <c r="H739" s="43">
        <f>Employee[[#This Row],[Sales_Achieved]]-Employee[[#This Row],[Sales_Target]]</f>
        <v>-192</v>
      </c>
    </row>
    <row r="740" spans="1:8" x14ac:dyDescent="0.3">
      <c r="A740" s="4" t="s">
        <v>2766</v>
      </c>
      <c r="B740" s="2" t="s">
        <v>3280</v>
      </c>
      <c r="C740" s="2" t="s">
        <v>3396</v>
      </c>
      <c r="D740" s="2" t="s">
        <v>1015</v>
      </c>
      <c r="E740" s="30">
        <v>2770</v>
      </c>
      <c r="F740" s="34">
        <v>2598</v>
      </c>
      <c r="G740" s="2" t="str">
        <f>IF(AND(Employee[[#This Row],[Sales_Target]]=Employee[[#This Row],[Sales_Target]],Employee[[#This Row],[Sales_Achieved]]&gt;=Employee[[#This Row],[Sales_Target]]),"Above Target", "Below Target")</f>
        <v>Below Target</v>
      </c>
      <c r="H740" s="43">
        <f>Employee[[#This Row],[Sales_Achieved]]-Employee[[#This Row],[Sales_Target]]</f>
        <v>-172</v>
      </c>
    </row>
    <row r="741" spans="1:8" x14ac:dyDescent="0.3">
      <c r="A741" s="4" t="s">
        <v>2767</v>
      </c>
      <c r="B741" s="2" t="s">
        <v>3046</v>
      </c>
      <c r="C741" s="2" t="s">
        <v>3395</v>
      </c>
      <c r="D741" s="2" t="s">
        <v>1016</v>
      </c>
      <c r="E741" s="30">
        <v>2305</v>
      </c>
      <c r="F741" s="34">
        <v>5834</v>
      </c>
      <c r="G741" s="2" t="str">
        <f>IF(AND(Employee[[#This Row],[Sales_Target]]=Employee[[#This Row],[Sales_Target]],Employee[[#This Row],[Sales_Achieved]]&gt;=Employee[[#This Row],[Sales_Target]]),"Above Target", "Below Target")</f>
        <v>Above Target</v>
      </c>
      <c r="H741" s="43">
        <f>Employee[[#This Row],[Sales_Achieved]]-Employee[[#This Row],[Sales_Target]]</f>
        <v>3529</v>
      </c>
    </row>
    <row r="742" spans="1:8" x14ac:dyDescent="0.3">
      <c r="A742" s="4" t="s">
        <v>2768</v>
      </c>
      <c r="B742" s="2" t="s">
        <v>3036</v>
      </c>
      <c r="C742" s="2" t="s">
        <v>3395</v>
      </c>
      <c r="D742" s="2" t="s">
        <v>1015</v>
      </c>
      <c r="E742" s="30">
        <v>2527</v>
      </c>
      <c r="F742" s="34">
        <v>1529</v>
      </c>
      <c r="G742" s="2" t="str">
        <f>IF(AND(Employee[[#This Row],[Sales_Target]]=Employee[[#This Row],[Sales_Target]],Employee[[#This Row],[Sales_Achieved]]&gt;=Employee[[#This Row],[Sales_Target]]),"Above Target", "Below Target")</f>
        <v>Below Target</v>
      </c>
      <c r="H742" s="43">
        <f>Employee[[#This Row],[Sales_Achieved]]-Employee[[#This Row],[Sales_Target]]</f>
        <v>-998</v>
      </c>
    </row>
    <row r="743" spans="1:8" x14ac:dyDescent="0.3">
      <c r="A743" s="4" t="s">
        <v>2769</v>
      </c>
      <c r="B743" s="2" t="s">
        <v>3225</v>
      </c>
      <c r="C743" s="2" t="s">
        <v>3394</v>
      </c>
      <c r="D743" s="2" t="s">
        <v>1016</v>
      </c>
      <c r="E743" s="30">
        <v>1072</v>
      </c>
      <c r="F743" s="34">
        <v>1713</v>
      </c>
      <c r="G743" s="2" t="str">
        <f>IF(AND(Employee[[#This Row],[Sales_Target]]=Employee[[#This Row],[Sales_Target]],Employee[[#This Row],[Sales_Achieved]]&gt;=Employee[[#This Row],[Sales_Target]]),"Above Target", "Below Target")</f>
        <v>Above Target</v>
      </c>
      <c r="H743" s="43">
        <f>Employee[[#This Row],[Sales_Achieved]]-Employee[[#This Row],[Sales_Target]]</f>
        <v>641</v>
      </c>
    </row>
    <row r="744" spans="1:8" x14ac:dyDescent="0.3">
      <c r="A744" s="4" t="s">
        <v>2770</v>
      </c>
      <c r="B744" s="2" t="s">
        <v>3252</v>
      </c>
      <c r="C744" s="2" t="s">
        <v>3394</v>
      </c>
      <c r="D744" s="2" t="s">
        <v>1016</v>
      </c>
      <c r="E744" s="30">
        <v>2374</v>
      </c>
      <c r="F744" s="34">
        <v>4780</v>
      </c>
      <c r="G744" s="2" t="str">
        <f>IF(AND(Employee[[#This Row],[Sales_Target]]=Employee[[#This Row],[Sales_Target]],Employee[[#This Row],[Sales_Achieved]]&gt;=Employee[[#This Row],[Sales_Target]]),"Above Target", "Below Target")</f>
        <v>Above Target</v>
      </c>
      <c r="H744" s="43">
        <f>Employee[[#This Row],[Sales_Achieved]]-Employee[[#This Row],[Sales_Target]]</f>
        <v>2406</v>
      </c>
    </row>
    <row r="745" spans="1:8" x14ac:dyDescent="0.3">
      <c r="A745" s="4" t="s">
        <v>2771</v>
      </c>
      <c r="B745" s="2" t="s">
        <v>3130</v>
      </c>
      <c r="C745" s="2" t="s">
        <v>3396</v>
      </c>
      <c r="D745" s="2" t="s">
        <v>1015</v>
      </c>
      <c r="E745" s="30">
        <v>3557</v>
      </c>
      <c r="F745" s="34">
        <v>5117</v>
      </c>
      <c r="G745" s="2" t="str">
        <f>IF(AND(Employee[[#This Row],[Sales_Target]]=Employee[[#This Row],[Sales_Target]],Employee[[#This Row],[Sales_Achieved]]&gt;=Employee[[#This Row],[Sales_Target]]),"Above Target", "Below Target")</f>
        <v>Above Target</v>
      </c>
      <c r="H745" s="43">
        <f>Employee[[#This Row],[Sales_Achieved]]-Employee[[#This Row],[Sales_Target]]</f>
        <v>1560</v>
      </c>
    </row>
    <row r="746" spans="1:8" x14ac:dyDescent="0.3">
      <c r="A746" s="4" t="s">
        <v>2772</v>
      </c>
      <c r="B746" s="2" t="s">
        <v>3074</v>
      </c>
      <c r="C746" s="2" t="s">
        <v>3394</v>
      </c>
      <c r="D746" s="2" t="s">
        <v>1013</v>
      </c>
      <c r="E746" s="30">
        <v>4152</v>
      </c>
      <c r="F746" s="34">
        <v>844</v>
      </c>
      <c r="G746" s="2" t="str">
        <f>IF(AND(Employee[[#This Row],[Sales_Target]]=Employee[[#This Row],[Sales_Target]],Employee[[#This Row],[Sales_Achieved]]&gt;=Employee[[#This Row],[Sales_Target]]),"Above Target", "Below Target")</f>
        <v>Below Target</v>
      </c>
      <c r="H746" s="43">
        <f>Employee[[#This Row],[Sales_Achieved]]-Employee[[#This Row],[Sales_Target]]</f>
        <v>-3308</v>
      </c>
    </row>
    <row r="747" spans="1:8" x14ac:dyDescent="0.3">
      <c r="A747" s="4" t="s">
        <v>2773</v>
      </c>
      <c r="B747" s="2" t="s">
        <v>3290</v>
      </c>
      <c r="C747" s="2" t="s">
        <v>3395</v>
      </c>
      <c r="D747" s="2" t="s">
        <v>1016</v>
      </c>
      <c r="E747" s="30">
        <v>4684</v>
      </c>
      <c r="F747" s="34">
        <v>5968</v>
      </c>
      <c r="G747" s="2" t="str">
        <f>IF(AND(Employee[[#This Row],[Sales_Target]]=Employee[[#This Row],[Sales_Target]],Employee[[#This Row],[Sales_Achieved]]&gt;=Employee[[#This Row],[Sales_Target]]),"Above Target", "Below Target")</f>
        <v>Above Target</v>
      </c>
      <c r="H747" s="43">
        <f>Employee[[#This Row],[Sales_Achieved]]-Employee[[#This Row],[Sales_Target]]</f>
        <v>1284</v>
      </c>
    </row>
    <row r="748" spans="1:8" x14ac:dyDescent="0.3">
      <c r="A748" s="4" t="s">
        <v>2774</v>
      </c>
      <c r="B748" s="2" t="s">
        <v>3124</v>
      </c>
      <c r="C748" s="2" t="s">
        <v>3396</v>
      </c>
      <c r="D748" s="2" t="s">
        <v>1014</v>
      </c>
      <c r="E748" s="30">
        <v>4774</v>
      </c>
      <c r="F748" s="34">
        <v>2581</v>
      </c>
      <c r="G748" s="2" t="str">
        <f>IF(AND(Employee[[#This Row],[Sales_Target]]=Employee[[#This Row],[Sales_Target]],Employee[[#This Row],[Sales_Achieved]]&gt;=Employee[[#This Row],[Sales_Target]]),"Above Target", "Below Target")</f>
        <v>Below Target</v>
      </c>
      <c r="H748" s="43">
        <f>Employee[[#This Row],[Sales_Achieved]]-Employee[[#This Row],[Sales_Target]]</f>
        <v>-2193</v>
      </c>
    </row>
    <row r="749" spans="1:8" x14ac:dyDescent="0.3">
      <c r="A749" s="4" t="s">
        <v>2775</v>
      </c>
      <c r="B749" s="2" t="s">
        <v>3202</v>
      </c>
      <c r="C749" s="2" t="s">
        <v>3396</v>
      </c>
      <c r="D749" s="2" t="s">
        <v>1013</v>
      </c>
      <c r="E749" s="30">
        <v>4032</v>
      </c>
      <c r="F749" s="34">
        <v>3261</v>
      </c>
      <c r="G749" s="2" t="str">
        <f>IF(AND(Employee[[#This Row],[Sales_Target]]=Employee[[#This Row],[Sales_Target]],Employee[[#This Row],[Sales_Achieved]]&gt;=Employee[[#This Row],[Sales_Target]]),"Above Target", "Below Target")</f>
        <v>Below Target</v>
      </c>
      <c r="H749" s="43">
        <f>Employee[[#This Row],[Sales_Achieved]]-Employee[[#This Row],[Sales_Target]]</f>
        <v>-771</v>
      </c>
    </row>
    <row r="750" spans="1:8" x14ac:dyDescent="0.3">
      <c r="A750" s="4" t="s">
        <v>2776</v>
      </c>
      <c r="B750" s="2" t="s">
        <v>3151</v>
      </c>
      <c r="C750" s="2" t="s">
        <v>3395</v>
      </c>
      <c r="D750" s="2" t="s">
        <v>1014</v>
      </c>
      <c r="E750" s="30">
        <v>4419</v>
      </c>
      <c r="F750" s="34">
        <v>1827</v>
      </c>
      <c r="G750" s="2" t="str">
        <f>IF(AND(Employee[[#This Row],[Sales_Target]]=Employee[[#This Row],[Sales_Target]],Employee[[#This Row],[Sales_Achieved]]&gt;=Employee[[#This Row],[Sales_Target]]),"Above Target", "Below Target")</f>
        <v>Below Target</v>
      </c>
      <c r="H750" s="43">
        <f>Employee[[#This Row],[Sales_Achieved]]-Employee[[#This Row],[Sales_Target]]</f>
        <v>-2592</v>
      </c>
    </row>
    <row r="751" spans="1:8" x14ac:dyDescent="0.3">
      <c r="A751" s="4" t="s">
        <v>2777</v>
      </c>
      <c r="B751" s="2" t="s">
        <v>3159</v>
      </c>
      <c r="C751" s="2" t="s">
        <v>3394</v>
      </c>
      <c r="D751" s="2" t="s">
        <v>1015</v>
      </c>
      <c r="E751" s="30">
        <v>2359</v>
      </c>
      <c r="F751" s="34">
        <v>5609</v>
      </c>
      <c r="G751" s="2" t="str">
        <f>IF(AND(Employee[[#This Row],[Sales_Target]]=Employee[[#This Row],[Sales_Target]],Employee[[#This Row],[Sales_Achieved]]&gt;=Employee[[#This Row],[Sales_Target]]),"Above Target", "Below Target")</f>
        <v>Above Target</v>
      </c>
      <c r="H751" s="43">
        <f>Employee[[#This Row],[Sales_Achieved]]-Employee[[#This Row],[Sales_Target]]</f>
        <v>3250</v>
      </c>
    </row>
    <row r="752" spans="1:8" x14ac:dyDescent="0.3">
      <c r="A752" s="4" t="s">
        <v>2778</v>
      </c>
      <c r="B752" s="2" t="s">
        <v>3063</v>
      </c>
      <c r="C752" s="2" t="s">
        <v>3395</v>
      </c>
      <c r="D752" s="2" t="s">
        <v>1014</v>
      </c>
      <c r="E752" s="30">
        <v>3875</v>
      </c>
      <c r="F752" s="34">
        <v>1841</v>
      </c>
      <c r="G752" s="2" t="str">
        <f>IF(AND(Employee[[#This Row],[Sales_Target]]=Employee[[#This Row],[Sales_Target]],Employee[[#This Row],[Sales_Achieved]]&gt;=Employee[[#This Row],[Sales_Target]]),"Above Target", "Below Target")</f>
        <v>Below Target</v>
      </c>
      <c r="H752" s="43">
        <f>Employee[[#This Row],[Sales_Achieved]]-Employee[[#This Row],[Sales_Target]]</f>
        <v>-2034</v>
      </c>
    </row>
    <row r="753" spans="1:8" x14ac:dyDescent="0.3">
      <c r="A753" s="4" t="s">
        <v>2779</v>
      </c>
      <c r="B753" s="2" t="s">
        <v>3282</v>
      </c>
      <c r="C753" s="2" t="s">
        <v>3395</v>
      </c>
      <c r="D753" s="2" t="s">
        <v>1014</v>
      </c>
      <c r="E753" s="30">
        <v>3259</v>
      </c>
      <c r="F753" s="34">
        <v>3448</v>
      </c>
      <c r="G753" s="2" t="str">
        <f>IF(AND(Employee[[#This Row],[Sales_Target]]=Employee[[#This Row],[Sales_Target]],Employee[[#This Row],[Sales_Achieved]]&gt;=Employee[[#This Row],[Sales_Target]]),"Above Target", "Below Target")</f>
        <v>Above Target</v>
      </c>
      <c r="H753" s="43">
        <f>Employee[[#This Row],[Sales_Achieved]]-Employee[[#This Row],[Sales_Target]]</f>
        <v>189</v>
      </c>
    </row>
    <row r="754" spans="1:8" x14ac:dyDescent="0.3">
      <c r="A754" s="4" t="s">
        <v>2780</v>
      </c>
      <c r="B754" s="2" t="s">
        <v>3218</v>
      </c>
      <c r="C754" s="2" t="s">
        <v>3394</v>
      </c>
      <c r="D754" s="2" t="s">
        <v>1013</v>
      </c>
      <c r="E754" s="30">
        <v>2888</v>
      </c>
      <c r="F754" s="34">
        <v>3215</v>
      </c>
      <c r="G754" s="2" t="str">
        <f>IF(AND(Employee[[#This Row],[Sales_Target]]=Employee[[#This Row],[Sales_Target]],Employee[[#This Row],[Sales_Achieved]]&gt;=Employee[[#This Row],[Sales_Target]]),"Above Target", "Below Target")</f>
        <v>Above Target</v>
      </c>
      <c r="H754" s="43">
        <f>Employee[[#This Row],[Sales_Achieved]]-Employee[[#This Row],[Sales_Target]]</f>
        <v>327</v>
      </c>
    </row>
    <row r="755" spans="1:8" x14ac:dyDescent="0.3">
      <c r="A755" s="4" t="s">
        <v>2781</v>
      </c>
      <c r="B755" s="2" t="s">
        <v>3146</v>
      </c>
      <c r="C755" s="2" t="s">
        <v>3394</v>
      </c>
      <c r="D755" s="2" t="s">
        <v>1016</v>
      </c>
      <c r="E755" s="30">
        <v>4748</v>
      </c>
      <c r="F755" s="34">
        <v>1987</v>
      </c>
      <c r="G755" s="2" t="str">
        <f>IF(AND(Employee[[#This Row],[Sales_Target]]=Employee[[#This Row],[Sales_Target]],Employee[[#This Row],[Sales_Achieved]]&gt;=Employee[[#This Row],[Sales_Target]]),"Above Target", "Below Target")</f>
        <v>Below Target</v>
      </c>
      <c r="H755" s="43">
        <f>Employee[[#This Row],[Sales_Achieved]]-Employee[[#This Row],[Sales_Target]]</f>
        <v>-2761</v>
      </c>
    </row>
    <row r="756" spans="1:8" x14ac:dyDescent="0.3">
      <c r="A756" s="4" t="s">
        <v>2782</v>
      </c>
      <c r="B756" s="2" t="s">
        <v>3364</v>
      </c>
      <c r="C756" s="2" t="s">
        <v>3395</v>
      </c>
      <c r="D756" s="2" t="s">
        <v>1015</v>
      </c>
      <c r="E756" s="30">
        <v>4722</v>
      </c>
      <c r="F756" s="34">
        <v>5801</v>
      </c>
      <c r="G756" s="2" t="str">
        <f>IF(AND(Employee[[#This Row],[Sales_Target]]=Employee[[#This Row],[Sales_Target]],Employee[[#This Row],[Sales_Achieved]]&gt;=Employee[[#This Row],[Sales_Target]]),"Above Target", "Below Target")</f>
        <v>Above Target</v>
      </c>
      <c r="H756" s="43">
        <f>Employee[[#This Row],[Sales_Achieved]]-Employee[[#This Row],[Sales_Target]]</f>
        <v>1079</v>
      </c>
    </row>
    <row r="757" spans="1:8" x14ac:dyDescent="0.3">
      <c r="A757" s="4" t="s">
        <v>2783</v>
      </c>
      <c r="B757" s="2" t="s">
        <v>3310</v>
      </c>
      <c r="C757" s="2" t="s">
        <v>3394</v>
      </c>
      <c r="D757" s="2" t="s">
        <v>1015</v>
      </c>
      <c r="E757" s="30">
        <v>1717</v>
      </c>
      <c r="F757" s="34">
        <v>4282</v>
      </c>
      <c r="G757" s="2" t="str">
        <f>IF(AND(Employee[[#This Row],[Sales_Target]]=Employee[[#This Row],[Sales_Target]],Employee[[#This Row],[Sales_Achieved]]&gt;=Employee[[#This Row],[Sales_Target]]),"Above Target", "Below Target")</f>
        <v>Above Target</v>
      </c>
      <c r="H757" s="43">
        <f>Employee[[#This Row],[Sales_Achieved]]-Employee[[#This Row],[Sales_Target]]</f>
        <v>2565</v>
      </c>
    </row>
    <row r="758" spans="1:8" x14ac:dyDescent="0.3">
      <c r="A758" s="4" t="s">
        <v>2784</v>
      </c>
      <c r="B758" s="2" t="s">
        <v>3127</v>
      </c>
      <c r="C758" s="2" t="s">
        <v>3396</v>
      </c>
      <c r="D758" s="2" t="s">
        <v>1013</v>
      </c>
      <c r="E758" s="30">
        <v>4396</v>
      </c>
      <c r="F758" s="34">
        <v>5090</v>
      </c>
      <c r="G758" s="2" t="str">
        <f>IF(AND(Employee[[#This Row],[Sales_Target]]=Employee[[#This Row],[Sales_Target]],Employee[[#This Row],[Sales_Achieved]]&gt;=Employee[[#This Row],[Sales_Target]]),"Above Target", "Below Target")</f>
        <v>Above Target</v>
      </c>
      <c r="H758" s="43">
        <f>Employee[[#This Row],[Sales_Achieved]]-Employee[[#This Row],[Sales_Target]]</f>
        <v>694</v>
      </c>
    </row>
    <row r="759" spans="1:8" x14ac:dyDescent="0.3">
      <c r="A759" s="4" t="s">
        <v>2785</v>
      </c>
      <c r="B759" s="2" t="s">
        <v>3284</v>
      </c>
      <c r="C759" s="2" t="s">
        <v>3396</v>
      </c>
      <c r="D759" s="2" t="s">
        <v>1016</v>
      </c>
      <c r="E759" s="30">
        <v>3589</v>
      </c>
      <c r="F759" s="34">
        <v>5662</v>
      </c>
      <c r="G759" s="2" t="str">
        <f>IF(AND(Employee[[#This Row],[Sales_Target]]=Employee[[#This Row],[Sales_Target]],Employee[[#This Row],[Sales_Achieved]]&gt;=Employee[[#This Row],[Sales_Target]]),"Above Target", "Below Target")</f>
        <v>Above Target</v>
      </c>
      <c r="H759" s="43">
        <f>Employee[[#This Row],[Sales_Achieved]]-Employee[[#This Row],[Sales_Target]]</f>
        <v>2073</v>
      </c>
    </row>
    <row r="760" spans="1:8" x14ac:dyDescent="0.3">
      <c r="A760" s="4" t="s">
        <v>2786</v>
      </c>
      <c r="B760" s="2" t="s">
        <v>3129</v>
      </c>
      <c r="C760" s="2" t="s">
        <v>3395</v>
      </c>
      <c r="D760" s="2" t="s">
        <v>1014</v>
      </c>
      <c r="E760" s="30">
        <v>1729</v>
      </c>
      <c r="F760" s="34">
        <v>5958</v>
      </c>
      <c r="G760" s="2" t="str">
        <f>IF(AND(Employee[[#This Row],[Sales_Target]]=Employee[[#This Row],[Sales_Target]],Employee[[#This Row],[Sales_Achieved]]&gt;=Employee[[#This Row],[Sales_Target]]),"Above Target", "Below Target")</f>
        <v>Above Target</v>
      </c>
      <c r="H760" s="43">
        <f>Employee[[#This Row],[Sales_Achieved]]-Employee[[#This Row],[Sales_Target]]</f>
        <v>4229</v>
      </c>
    </row>
    <row r="761" spans="1:8" x14ac:dyDescent="0.3">
      <c r="A761" s="4" t="s">
        <v>2787</v>
      </c>
      <c r="B761" s="2" t="s">
        <v>3149</v>
      </c>
      <c r="C761" s="2" t="s">
        <v>3394</v>
      </c>
      <c r="D761" s="2" t="s">
        <v>1015</v>
      </c>
      <c r="E761" s="30">
        <v>3325</v>
      </c>
      <c r="F761" s="34">
        <v>983</v>
      </c>
      <c r="G761" s="2" t="str">
        <f>IF(AND(Employee[[#This Row],[Sales_Target]]=Employee[[#This Row],[Sales_Target]],Employee[[#This Row],[Sales_Achieved]]&gt;=Employee[[#This Row],[Sales_Target]]),"Above Target", "Below Target")</f>
        <v>Below Target</v>
      </c>
      <c r="H761" s="43">
        <f>Employee[[#This Row],[Sales_Achieved]]-Employee[[#This Row],[Sales_Target]]</f>
        <v>-2342</v>
      </c>
    </row>
    <row r="762" spans="1:8" x14ac:dyDescent="0.3">
      <c r="A762" s="4" t="s">
        <v>2788</v>
      </c>
      <c r="B762" s="2" t="s">
        <v>3045</v>
      </c>
      <c r="C762" s="2" t="s">
        <v>3396</v>
      </c>
      <c r="D762" s="2" t="s">
        <v>1014</v>
      </c>
      <c r="E762" s="30">
        <v>4833</v>
      </c>
      <c r="F762" s="34">
        <v>4074</v>
      </c>
      <c r="G762" s="2" t="str">
        <f>IF(AND(Employee[[#This Row],[Sales_Target]]=Employee[[#This Row],[Sales_Target]],Employee[[#This Row],[Sales_Achieved]]&gt;=Employee[[#This Row],[Sales_Target]]),"Above Target", "Below Target")</f>
        <v>Below Target</v>
      </c>
      <c r="H762" s="43">
        <f>Employee[[#This Row],[Sales_Achieved]]-Employee[[#This Row],[Sales_Target]]</f>
        <v>-759</v>
      </c>
    </row>
    <row r="763" spans="1:8" x14ac:dyDescent="0.3">
      <c r="A763" s="4" t="s">
        <v>2789</v>
      </c>
      <c r="B763" s="2" t="s">
        <v>3360</v>
      </c>
      <c r="C763" s="2" t="s">
        <v>3394</v>
      </c>
      <c r="D763" s="2" t="s">
        <v>1013</v>
      </c>
      <c r="E763" s="30">
        <v>3651</v>
      </c>
      <c r="F763" s="34">
        <v>927</v>
      </c>
      <c r="G763" s="2" t="str">
        <f>IF(AND(Employee[[#This Row],[Sales_Target]]=Employee[[#This Row],[Sales_Target]],Employee[[#This Row],[Sales_Achieved]]&gt;=Employee[[#This Row],[Sales_Target]]),"Above Target", "Below Target")</f>
        <v>Below Target</v>
      </c>
      <c r="H763" s="43">
        <f>Employee[[#This Row],[Sales_Achieved]]-Employee[[#This Row],[Sales_Target]]</f>
        <v>-2724</v>
      </c>
    </row>
    <row r="764" spans="1:8" x14ac:dyDescent="0.3">
      <c r="A764" s="4" t="s">
        <v>2790</v>
      </c>
      <c r="B764" s="2" t="s">
        <v>3209</v>
      </c>
      <c r="C764" s="2" t="s">
        <v>3395</v>
      </c>
      <c r="D764" s="2" t="s">
        <v>1014</v>
      </c>
      <c r="E764" s="30">
        <v>4315</v>
      </c>
      <c r="F764" s="34">
        <v>5668</v>
      </c>
      <c r="G764" s="2" t="str">
        <f>IF(AND(Employee[[#This Row],[Sales_Target]]=Employee[[#This Row],[Sales_Target]],Employee[[#This Row],[Sales_Achieved]]&gt;=Employee[[#This Row],[Sales_Target]]),"Above Target", "Below Target")</f>
        <v>Above Target</v>
      </c>
      <c r="H764" s="43">
        <f>Employee[[#This Row],[Sales_Achieved]]-Employee[[#This Row],[Sales_Target]]</f>
        <v>1353</v>
      </c>
    </row>
    <row r="765" spans="1:8" x14ac:dyDescent="0.3">
      <c r="A765" s="4" t="s">
        <v>2791</v>
      </c>
      <c r="B765" s="2" t="s">
        <v>3241</v>
      </c>
      <c r="C765" s="2" t="s">
        <v>3395</v>
      </c>
      <c r="D765" s="2" t="s">
        <v>1015</v>
      </c>
      <c r="E765" s="30">
        <v>2354</v>
      </c>
      <c r="F765" s="34">
        <v>1143</v>
      </c>
      <c r="G765" s="2" t="str">
        <f>IF(AND(Employee[[#This Row],[Sales_Target]]=Employee[[#This Row],[Sales_Target]],Employee[[#This Row],[Sales_Achieved]]&gt;=Employee[[#This Row],[Sales_Target]]),"Above Target", "Below Target")</f>
        <v>Below Target</v>
      </c>
      <c r="H765" s="43">
        <f>Employee[[#This Row],[Sales_Achieved]]-Employee[[#This Row],[Sales_Target]]</f>
        <v>-1211</v>
      </c>
    </row>
    <row r="766" spans="1:8" x14ac:dyDescent="0.3">
      <c r="A766" s="4" t="s">
        <v>2792</v>
      </c>
      <c r="B766" s="2" t="s">
        <v>3149</v>
      </c>
      <c r="C766" s="2" t="s">
        <v>3395</v>
      </c>
      <c r="D766" s="2" t="s">
        <v>1014</v>
      </c>
      <c r="E766" s="30">
        <v>3513</v>
      </c>
      <c r="F766" s="34">
        <v>985</v>
      </c>
      <c r="G766" s="2" t="str">
        <f>IF(AND(Employee[[#This Row],[Sales_Target]]=Employee[[#This Row],[Sales_Target]],Employee[[#This Row],[Sales_Achieved]]&gt;=Employee[[#This Row],[Sales_Target]]),"Above Target", "Below Target")</f>
        <v>Below Target</v>
      </c>
      <c r="H766" s="43">
        <f>Employee[[#This Row],[Sales_Achieved]]-Employee[[#This Row],[Sales_Target]]</f>
        <v>-2528</v>
      </c>
    </row>
    <row r="767" spans="1:8" x14ac:dyDescent="0.3">
      <c r="A767" s="4" t="s">
        <v>2793</v>
      </c>
      <c r="B767" s="2" t="s">
        <v>3275</v>
      </c>
      <c r="C767" s="2" t="s">
        <v>3394</v>
      </c>
      <c r="D767" s="2" t="s">
        <v>1013</v>
      </c>
      <c r="E767" s="30">
        <v>3993</v>
      </c>
      <c r="F767" s="34">
        <v>5189</v>
      </c>
      <c r="G767" s="2" t="str">
        <f>IF(AND(Employee[[#This Row],[Sales_Target]]=Employee[[#This Row],[Sales_Target]],Employee[[#This Row],[Sales_Achieved]]&gt;=Employee[[#This Row],[Sales_Target]]),"Above Target", "Below Target")</f>
        <v>Above Target</v>
      </c>
      <c r="H767" s="43">
        <f>Employee[[#This Row],[Sales_Achieved]]-Employee[[#This Row],[Sales_Target]]</f>
        <v>1196</v>
      </c>
    </row>
    <row r="768" spans="1:8" x14ac:dyDescent="0.3">
      <c r="A768" s="4" t="s">
        <v>2794</v>
      </c>
      <c r="B768" s="2" t="s">
        <v>3365</v>
      </c>
      <c r="C768" s="2" t="s">
        <v>3395</v>
      </c>
      <c r="D768" s="2" t="s">
        <v>1016</v>
      </c>
      <c r="E768" s="30">
        <v>3408</v>
      </c>
      <c r="F768" s="34">
        <v>1923</v>
      </c>
      <c r="G768" s="2" t="str">
        <f>IF(AND(Employee[[#This Row],[Sales_Target]]=Employee[[#This Row],[Sales_Target]],Employee[[#This Row],[Sales_Achieved]]&gt;=Employee[[#This Row],[Sales_Target]]),"Above Target", "Below Target")</f>
        <v>Below Target</v>
      </c>
      <c r="H768" s="43">
        <f>Employee[[#This Row],[Sales_Achieved]]-Employee[[#This Row],[Sales_Target]]</f>
        <v>-1485</v>
      </c>
    </row>
    <row r="769" spans="1:8" x14ac:dyDescent="0.3">
      <c r="A769" s="4" t="s">
        <v>2795</v>
      </c>
      <c r="B769" s="2" t="s">
        <v>3037</v>
      </c>
      <c r="C769" s="2" t="s">
        <v>3396</v>
      </c>
      <c r="D769" s="2" t="s">
        <v>1015</v>
      </c>
      <c r="E769" s="30">
        <v>2532</v>
      </c>
      <c r="F769" s="34">
        <v>3515</v>
      </c>
      <c r="G769" s="2" t="str">
        <f>IF(AND(Employee[[#This Row],[Sales_Target]]=Employee[[#This Row],[Sales_Target]],Employee[[#This Row],[Sales_Achieved]]&gt;=Employee[[#This Row],[Sales_Target]]),"Above Target", "Below Target")</f>
        <v>Above Target</v>
      </c>
      <c r="H769" s="43">
        <f>Employee[[#This Row],[Sales_Achieved]]-Employee[[#This Row],[Sales_Target]]</f>
        <v>983</v>
      </c>
    </row>
    <row r="770" spans="1:8" x14ac:dyDescent="0.3">
      <c r="A770" s="4" t="s">
        <v>2796</v>
      </c>
      <c r="B770" s="2" t="s">
        <v>3274</v>
      </c>
      <c r="C770" s="2" t="s">
        <v>3394</v>
      </c>
      <c r="D770" s="2" t="s">
        <v>1014</v>
      </c>
      <c r="E770" s="30">
        <v>2245</v>
      </c>
      <c r="F770" s="34">
        <v>1970</v>
      </c>
      <c r="G770" s="2" t="str">
        <f>IF(AND(Employee[[#This Row],[Sales_Target]]=Employee[[#This Row],[Sales_Target]],Employee[[#This Row],[Sales_Achieved]]&gt;=Employee[[#This Row],[Sales_Target]]),"Above Target", "Below Target")</f>
        <v>Below Target</v>
      </c>
      <c r="H770" s="43">
        <f>Employee[[#This Row],[Sales_Achieved]]-Employee[[#This Row],[Sales_Target]]</f>
        <v>-275</v>
      </c>
    </row>
    <row r="771" spans="1:8" x14ac:dyDescent="0.3">
      <c r="A771" s="4" t="s">
        <v>2797</v>
      </c>
      <c r="B771" s="2" t="s">
        <v>3366</v>
      </c>
      <c r="C771" s="2" t="s">
        <v>3394</v>
      </c>
      <c r="D771" s="2" t="s">
        <v>1013</v>
      </c>
      <c r="E771" s="30">
        <v>4676</v>
      </c>
      <c r="F771" s="34">
        <v>3445</v>
      </c>
      <c r="G771" s="2" t="str">
        <f>IF(AND(Employee[[#This Row],[Sales_Target]]=Employee[[#This Row],[Sales_Target]],Employee[[#This Row],[Sales_Achieved]]&gt;=Employee[[#This Row],[Sales_Target]]),"Above Target", "Below Target")</f>
        <v>Below Target</v>
      </c>
      <c r="H771" s="43">
        <f>Employee[[#This Row],[Sales_Achieved]]-Employee[[#This Row],[Sales_Target]]</f>
        <v>-1231</v>
      </c>
    </row>
    <row r="772" spans="1:8" x14ac:dyDescent="0.3">
      <c r="A772" s="4" t="s">
        <v>2798</v>
      </c>
      <c r="B772" s="2" t="s">
        <v>3339</v>
      </c>
      <c r="C772" s="2" t="s">
        <v>3396</v>
      </c>
      <c r="D772" s="2" t="s">
        <v>1013</v>
      </c>
      <c r="E772" s="30">
        <v>3676</v>
      </c>
      <c r="F772" s="34">
        <v>4648</v>
      </c>
      <c r="G772" s="2" t="str">
        <f>IF(AND(Employee[[#This Row],[Sales_Target]]=Employee[[#This Row],[Sales_Target]],Employee[[#This Row],[Sales_Achieved]]&gt;=Employee[[#This Row],[Sales_Target]]),"Above Target", "Below Target")</f>
        <v>Above Target</v>
      </c>
      <c r="H772" s="43">
        <f>Employee[[#This Row],[Sales_Achieved]]-Employee[[#This Row],[Sales_Target]]</f>
        <v>972</v>
      </c>
    </row>
    <row r="773" spans="1:8" x14ac:dyDescent="0.3">
      <c r="A773" s="4" t="s">
        <v>2799</v>
      </c>
      <c r="B773" s="2" t="s">
        <v>3176</v>
      </c>
      <c r="C773" s="2" t="s">
        <v>3395</v>
      </c>
      <c r="D773" s="2" t="s">
        <v>1015</v>
      </c>
      <c r="E773" s="30">
        <v>4808</v>
      </c>
      <c r="F773" s="34">
        <v>4382</v>
      </c>
      <c r="G773" s="2" t="str">
        <f>IF(AND(Employee[[#This Row],[Sales_Target]]=Employee[[#This Row],[Sales_Target]],Employee[[#This Row],[Sales_Achieved]]&gt;=Employee[[#This Row],[Sales_Target]]),"Above Target", "Below Target")</f>
        <v>Below Target</v>
      </c>
      <c r="H773" s="43">
        <f>Employee[[#This Row],[Sales_Achieved]]-Employee[[#This Row],[Sales_Target]]</f>
        <v>-426</v>
      </c>
    </row>
    <row r="774" spans="1:8" x14ac:dyDescent="0.3">
      <c r="A774" s="4" t="s">
        <v>2800</v>
      </c>
      <c r="B774" s="2" t="s">
        <v>3219</v>
      </c>
      <c r="C774" s="2" t="s">
        <v>3394</v>
      </c>
      <c r="D774" s="2" t="s">
        <v>1013</v>
      </c>
      <c r="E774" s="30">
        <v>1116</v>
      </c>
      <c r="F774" s="34">
        <v>2413</v>
      </c>
      <c r="G774" s="2" t="str">
        <f>IF(AND(Employee[[#This Row],[Sales_Target]]=Employee[[#This Row],[Sales_Target]],Employee[[#This Row],[Sales_Achieved]]&gt;=Employee[[#This Row],[Sales_Target]]),"Above Target", "Below Target")</f>
        <v>Above Target</v>
      </c>
      <c r="H774" s="43">
        <f>Employee[[#This Row],[Sales_Achieved]]-Employee[[#This Row],[Sales_Target]]</f>
        <v>1297</v>
      </c>
    </row>
    <row r="775" spans="1:8" x14ac:dyDescent="0.3">
      <c r="A775" s="4" t="s">
        <v>2801</v>
      </c>
      <c r="B775" s="2" t="s">
        <v>3086</v>
      </c>
      <c r="C775" s="2" t="s">
        <v>3394</v>
      </c>
      <c r="D775" s="2" t="s">
        <v>1013</v>
      </c>
      <c r="E775" s="30">
        <v>3791</v>
      </c>
      <c r="F775" s="34">
        <v>3669</v>
      </c>
      <c r="G775" s="2" t="str">
        <f>IF(AND(Employee[[#This Row],[Sales_Target]]=Employee[[#This Row],[Sales_Target]],Employee[[#This Row],[Sales_Achieved]]&gt;=Employee[[#This Row],[Sales_Target]]),"Above Target", "Below Target")</f>
        <v>Below Target</v>
      </c>
      <c r="H775" s="43">
        <f>Employee[[#This Row],[Sales_Achieved]]-Employee[[#This Row],[Sales_Target]]</f>
        <v>-122</v>
      </c>
    </row>
    <row r="776" spans="1:8" x14ac:dyDescent="0.3">
      <c r="A776" s="4" t="s">
        <v>2802</v>
      </c>
      <c r="B776" s="2" t="s">
        <v>3253</v>
      </c>
      <c r="C776" s="2" t="s">
        <v>3394</v>
      </c>
      <c r="D776" s="2" t="s">
        <v>1015</v>
      </c>
      <c r="E776" s="30">
        <v>1130</v>
      </c>
      <c r="F776" s="34">
        <v>2290</v>
      </c>
      <c r="G776" s="2" t="str">
        <f>IF(AND(Employee[[#This Row],[Sales_Target]]=Employee[[#This Row],[Sales_Target]],Employee[[#This Row],[Sales_Achieved]]&gt;=Employee[[#This Row],[Sales_Target]]),"Above Target", "Below Target")</f>
        <v>Above Target</v>
      </c>
      <c r="H776" s="43">
        <f>Employee[[#This Row],[Sales_Achieved]]-Employee[[#This Row],[Sales_Target]]</f>
        <v>1160</v>
      </c>
    </row>
    <row r="777" spans="1:8" x14ac:dyDescent="0.3">
      <c r="A777" s="4" t="s">
        <v>2803</v>
      </c>
      <c r="B777" s="2" t="s">
        <v>3262</v>
      </c>
      <c r="C777" s="2" t="s">
        <v>3395</v>
      </c>
      <c r="D777" s="2" t="s">
        <v>1016</v>
      </c>
      <c r="E777" s="30">
        <v>1401</v>
      </c>
      <c r="F777" s="34">
        <v>1019</v>
      </c>
      <c r="G777" s="2" t="str">
        <f>IF(AND(Employee[[#This Row],[Sales_Target]]=Employee[[#This Row],[Sales_Target]],Employee[[#This Row],[Sales_Achieved]]&gt;=Employee[[#This Row],[Sales_Target]]),"Above Target", "Below Target")</f>
        <v>Below Target</v>
      </c>
      <c r="H777" s="43">
        <f>Employee[[#This Row],[Sales_Achieved]]-Employee[[#This Row],[Sales_Target]]</f>
        <v>-382</v>
      </c>
    </row>
    <row r="778" spans="1:8" x14ac:dyDescent="0.3">
      <c r="A778" s="4" t="s">
        <v>2804</v>
      </c>
      <c r="B778" s="2" t="s">
        <v>3290</v>
      </c>
      <c r="C778" s="2" t="s">
        <v>3395</v>
      </c>
      <c r="D778" s="2" t="s">
        <v>1014</v>
      </c>
      <c r="E778" s="30">
        <v>1162</v>
      </c>
      <c r="F778" s="34">
        <v>2395</v>
      </c>
      <c r="G778" s="2" t="str">
        <f>IF(AND(Employee[[#This Row],[Sales_Target]]=Employee[[#This Row],[Sales_Target]],Employee[[#This Row],[Sales_Achieved]]&gt;=Employee[[#This Row],[Sales_Target]]),"Above Target", "Below Target")</f>
        <v>Above Target</v>
      </c>
      <c r="H778" s="43">
        <f>Employee[[#This Row],[Sales_Achieved]]-Employee[[#This Row],[Sales_Target]]</f>
        <v>1233</v>
      </c>
    </row>
    <row r="779" spans="1:8" x14ac:dyDescent="0.3">
      <c r="A779" s="4" t="s">
        <v>2805</v>
      </c>
      <c r="B779" s="2" t="s">
        <v>3367</v>
      </c>
      <c r="C779" s="2" t="s">
        <v>3396</v>
      </c>
      <c r="D779" s="2" t="s">
        <v>1015</v>
      </c>
      <c r="E779" s="30">
        <v>2386</v>
      </c>
      <c r="F779" s="34">
        <v>5572</v>
      </c>
      <c r="G779" s="2" t="str">
        <f>IF(AND(Employee[[#This Row],[Sales_Target]]=Employee[[#This Row],[Sales_Target]],Employee[[#This Row],[Sales_Achieved]]&gt;=Employee[[#This Row],[Sales_Target]]),"Above Target", "Below Target")</f>
        <v>Above Target</v>
      </c>
      <c r="H779" s="43">
        <f>Employee[[#This Row],[Sales_Achieved]]-Employee[[#This Row],[Sales_Target]]</f>
        <v>3186</v>
      </c>
    </row>
    <row r="780" spans="1:8" x14ac:dyDescent="0.3">
      <c r="A780" s="4" t="s">
        <v>2806</v>
      </c>
      <c r="B780" s="2" t="s">
        <v>3137</v>
      </c>
      <c r="C780" s="2" t="s">
        <v>3396</v>
      </c>
      <c r="D780" s="2" t="s">
        <v>1015</v>
      </c>
      <c r="E780" s="30">
        <v>2121</v>
      </c>
      <c r="F780" s="34">
        <v>4668</v>
      </c>
      <c r="G780" s="2" t="str">
        <f>IF(AND(Employee[[#This Row],[Sales_Target]]=Employee[[#This Row],[Sales_Target]],Employee[[#This Row],[Sales_Achieved]]&gt;=Employee[[#This Row],[Sales_Target]]),"Above Target", "Below Target")</f>
        <v>Above Target</v>
      </c>
      <c r="H780" s="43">
        <f>Employee[[#This Row],[Sales_Achieved]]-Employee[[#This Row],[Sales_Target]]</f>
        <v>2547</v>
      </c>
    </row>
    <row r="781" spans="1:8" x14ac:dyDescent="0.3">
      <c r="A781" s="4" t="s">
        <v>2807</v>
      </c>
      <c r="B781" s="2" t="s">
        <v>3087</v>
      </c>
      <c r="C781" s="2" t="s">
        <v>3396</v>
      </c>
      <c r="D781" s="2" t="s">
        <v>1013</v>
      </c>
      <c r="E781" s="30">
        <v>4202</v>
      </c>
      <c r="F781" s="34">
        <v>2984</v>
      </c>
      <c r="G781" s="2" t="str">
        <f>IF(AND(Employee[[#This Row],[Sales_Target]]=Employee[[#This Row],[Sales_Target]],Employee[[#This Row],[Sales_Achieved]]&gt;=Employee[[#This Row],[Sales_Target]]),"Above Target", "Below Target")</f>
        <v>Below Target</v>
      </c>
      <c r="H781" s="43">
        <f>Employee[[#This Row],[Sales_Achieved]]-Employee[[#This Row],[Sales_Target]]</f>
        <v>-1218</v>
      </c>
    </row>
    <row r="782" spans="1:8" x14ac:dyDescent="0.3">
      <c r="A782" s="4" t="s">
        <v>2808</v>
      </c>
      <c r="B782" s="2" t="s">
        <v>3126</v>
      </c>
      <c r="C782" s="2" t="s">
        <v>3395</v>
      </c>
      <c r="D782" s="2" t="s">
        <v>1016</v>
      </c>
      <c r="E782" s="30">
        <v>1884</v>
      </c>
      <c r="F782" s="34">
        <v>2954</v>
      </c>
      <c r="G782" s="2" t="str">
        <f>IF(AND(Employee[[#This Row],[Sales_Target]]=Employee[[#This Row],[Sales_Target]],Employee[[#This Row],[Sales_Achieved]]&gt;=Employee[[#This Row],[Sales_Target]]),"Above Target", "Below Target")</f>
        <v>Above Target</v>
      </c>
      <c r="H782" s="43">
        <f>Employee[[#This Row],[Sales_Achieved]]-Employee[[#This Row],[Sales_Target]]</f>
        <v>1070</v>
      </c>
    </row>
    <row r="783" spans="1:8" x14ac:dyDescent="0.3">
      <c r="A783" s="4" t="s">
        <v>2809</v>
      </c>
      <c r="B783" s="2" t="s">
        <v>3246</v>
      </c>
      <c r="C783" s="2" t="s">
        <v>3396</v>
      </c>
      <c r="D783" s="2" t="s">
        <v>1015</v>
      </c>
      <c r="E783" s="30">
        <v>2036</v>
      </c>
      <c r="F783" s="34">
        <v>4082</v>
      </c>
      <c r="G783" s="2" t="str">
        <f>IF(AND(Employee[[#This Row],[Sales_Target]]=Employee[[#This Row],[Sales_Target]],Employee[[#This Row],[Sales_Achieved]]&gt;=Employee[[#This Row],[Sales_Target]]),"Above Target", "Below Target")</f>
        <v>Above Target</v>
      </c>
      <c r="H783" s="43">
        <f>Employee[[#This Row],[Sales_Achieved]]-Employee[[#This Row],[Sales_Target]]</f>
        <v>2046</v>
      </c>
    </row>
    <row r="784" spans="1:8" x14ac:dyDescent="0.3">
      <c r="A784" s="4" t="s">
        <v>2810</v>
      </c>
      <c r="B784" s="2" t="s">
        <v>3239</v>
      </c>
      <c r="C784" s="2" t="s">
        <v>3394</v>
      </c>
      <c r="D784" s="2" t="s">
        <v>1016</v>
      </c>
      <c r="E784" s="30">
        <v>1808</v>
      </c>
      <c r="F784" s="34">
        <v>3672</v>
      </c>
      <c r="G784" s="2" t="str">
        <f>IF(AND(Employee[[#This Row],[Sales_Target]]=Employee[[#This Row],[Sales_Target]],Employee[[#This Row],[Sales_Achieved]]&gt;=Employee[[#This Row],[Sales_Target]]),"Above Target", "Below Target")</f>
        <v>Above Target</v>
      </c>
      <c r="H784" s="43">
        <f>Employee[[#This Row],[Sales_Achieved]]-Employee[[#This Row],[Sales_Target]]</f>
        <v>1864</v>
      </c>
    </row>
    <row r="785" spans="1:8" x14ac:dyDescent="0.3">
      <c r="A785" s="4" t="s">
        <v>2811</v>
      </c>
      <c r="B785" s="2" t="s">
        <v>3060</v>
      </c>
      <c r="C785" s="2" t="s">
        <v>3396</v>
      </c>
      <c r="D785" s="2" t="s">
        <v>1013</v>
      </c>
      <c r="E785" s="30">
        <v>2495</v>
      </c>
      <c r="F785" s="34">
        <v>1983</v>
      </c>
      <c r="G785" s="2" t="str">
        <f>IF(AND(Employee[[#This Row],[Sales_Target]]=Employee[[#This Row],[Sales_Target]],Employee[[#This Row],[Sales_Achieved]]&gt;=Employee[[#This Row],[Sales_Target]]),"Above Target", "Below Target")</f>
        <v>Below Target</v>
      </c>
      <c r="H785" s="43">
        <f>Employee[[#This Row],[Sales_Achieved]]-Employee[[#This Row],[Sales_Target]]</f>
        <v>-512</v>
      </c>
    </row>
    <row r="786" spans="1:8" x14ac:dyDescent="0.3">
      <c r="A786" s="4" t="s">
        <v>2812</v>
      </c>
      <c r="B786" s="2" t="s">
        <v>3137</v>
      </c>
      <c r="C786" s="2" t="s">
        <v>3394</v>
      </c>
      <c r="D786" s="2" t="s">
        <v>1015</v>
      </c>
      <c r="E786" s="30">
        <v>1363</v>
      </c>
      <c r="F786" s="34">
        <v>3788</v>
      </c>
      <c r="G786" s="2" t="str">
        <f>IF(AND(Employee[[#This Row],[Sales_Target]]=Employee[[#This Row],[Sales_Target]],Employee[[#This Row],[Sales_Achieved]]&gt;=Employee[[#This Row],[Sales_Target]]),"Above Target", "Below Target")</f>
        <v>Above Target</v>
      </c>
      <c r="H786" s="43">
        <f>Employee[[#This Row],[Sales_Achieved]]-Employee[[#This Row],[Sales_Target]]</f>
        <v>2425</v>
      </c>
    </row>
    <row r="787" spans="1:8" x14ac:dyDescent="0.3">
      <c r="A787" s="4" t="s">
        <v>2813</v>
      </c>
      <c r="B787" s="2" t="s">
        <v>3117</v>
      </c>
      <c r="C787" s="2" t="s">
        <v>3396</v>
      </c>
      <c r="D787" s="2" t="s">
        <v>1016</v>
      </c>
      <c r="E787" s="30">
        <v>2805</v>
      </c>
      <c r="F787" s="34">
        <v>5183</v>
      </c>
      <c r="G787" s="2" t="str">
        <f>IF(AND(Employee[[#This Row],[Sales_Target]]=Employee[[#This Row],[Sales_Target]],Employee[[#This Row],[Sales_Achieved]]&gt;=Employee[[#This Row],[Sales_Target]]),"Above Target", "Below Target")</f>
        <v>Above Target</v>
      </c>
      <c r="H787" s="43">
        <f>Employee[[#This Row],[Sales_Achieved]]-Employee[[#This Row],[Sales_Target]]</f>
        <v>2378</v>
      </c>
    </row>
    <row r="788" spans="1:8" x14ac:dyDescent="0.3">
      <c r="A788" s="4" t="s">
        <v>2814</v>
      </c>
      <c r="B788" s="2" t="s">
        <v>3152</v>
      </c>
      <c r="C788" s="2" t="s">
        <v>3394</v>
      </c>
      <c r="D788" s="2" t="s">
        <v>1013</v>
      </c>
      <c r="E788" s="30">
        <v>3808</v>
      </c>
      <c r="F788" s="34">
        <v>1776</v>
      </c>
      <c r="G788" s="2" t="str">
        <f>IF(AND(Employee[[#This Row],[Sales_Target]]=Employee[[#This Row],[Sales_Target]],Employee[[#This Row],[Sales_Achieved]]&gt;=Employee[[#This Row],[Sales_Target]]),"Above Target", "Below Target")</f>
        <v>Below Target</v>
      </c>
      <c r="H788" s="43">
        <f>Employee[[#This Row],[Sales_Achieved]]-Employee[[#This Row],[Sales_Target]]</f>
        <v>-2032</v>
      </c>
    </row>
    <row r="789" spans="1:8" x14ac:dyDescent="0.3">
      <c r="A789" s="4" t="s">
        <v>2815</v>
      </c>
      <c r="B789" s="2" t="s">
        <v>3317</v>
      </c>
      <c r="C789" s="2" t="s">
        <v>3396</v>
      </c>
      <c r="D789" s="2" t="s">
        <v>1016</v>
      </c>
      <c r="E789" s="30">
        <v>1278</v>
      </c>
      <c r="F789" s="34">
        <v>3250</v>
      </c>
      <c r="G789" s="2" t="str">
        <f>IF(AND(Employee[[#This Row],[Sales_Target]]=Employee[[#This Row],[Sales_Target]],Employee[[#This Row],[Sales_Achieved]]&gt;=Employee[[#This Row],[Sales_Target]]),"Above Target", "Below Target")</f>
        <v>Above Target</v>
      </c>
      <c r="H789" s="43">
        <f>Employee[[#This Row],[Sales_Achieved]]-Employee[[#This Row],[Sales_Target]]</f>
        <v>1972</v>
      </c>
    </row>
    <row r="790" spans="1:8" x14ac:dyDescent="0.3">
      <c r="A790" s="4" t="s">
        <v>2816</v>
      </c>
      <c r="B790" s="2" t="s">
        <v>3305</v>
      </c>
      <c r="C790" s="2" t="s">
        <v>3396</v>
      </c>
      <c r="D790" s="2" t="s">
        <v>1016</v>
      </c>
      <c r="E790" s="30">
        <v>1214</v>
      </c>
      <c r="F790" s="34">
        <v>2417</v>
      </c>
      <c r="G790" s="2" t="str">
        <f>IF(AND(Employee[[#This Row],[Sales_Target]]=Employee[[#This Row],[Sales_Target]],Employee[[#This Row],[Sales_Achieved]]&gt;=Employee[[#This Row],[Sales_Target]]),"Above Target", "Below Target")</f>
        <v>Above Target</v>
      </c>
      <c r="H790" s="43">
        <f>Employee[[#This Row],[Sales_Achieved]]-Employee[[#This Row],[Sales_Target]]</f>
        <v>1203</v>
      </c>
    </row>
    <row r="791" spans="1:8" x14ac:dyDescent="0.3">
      <c r="A791" s="4" t="s">
        <v>2817</v>
      </c>
      <c r="B791" s="2" t="s">
        <v>3225</v>
      </c>
      <c r="C791" s="2" t="s">
        <v>3394</v>
      </c>
      <c r="D791" s="2" t="s">
        <v>1013</v>
      </c>
      <c r="E791" s="30">
        <v>4444</v>
      </c>
      <c r="F791" s="34">
        <v>2296</v>
      </c>
      <c r="G791" s="2" t="str">
        <f>IF(AND(Employee[[#This Row],[Sales_Target]]=Employee[[#This Row],[Sales_Target]],Employee[[#This Row],[Sales_Achieved]]&gt;=Employee[[#This Row],[Sales_Target]]),"Above Target", "Below Target")</f>
        <v>Below Target</v>
      </c>
      <c r="H791" s="43">
        <f>Employee[[#This Row],[Sales_Achieved]]-Employee[[#This Row],[Sales_Target]]</f>
        <v>-2148</v>
      </c>
    </row>
    <row r="792" spans="1:8" x14ac:dyDescent="0.3">
      <c r="A792" s="4" t="s">
        <v>2818</v>
      </c>
      <c r="B792" s="2" t="s">
        <v>3143</v>
      </c>
      <c r="C792" s="2" t="s">
        <v>3394</v>
      </c>
      <c r="D792" s="2" t="s">
        <v>1016</v>
      </c>
      <c r="E792" s="30">
        <v>2388</v>
      </c>
      <c r="F792" s="34">
        <v>3045</v>
      </c>
      <c r="G792" s="2" t="str">
        <f>IF(AND(Employee[[#This Row],[Sales_Target]]=Employee[[#This Row],[Sales_Target]],Employee[[#This Row],[Sales_Achieved]]&gt;=Employee[[#This Row],[Sales_Target]]),"Above Target", "Below Target")</f>
        <v>Above Target</v>
      </c>
      <c r="H792" s="43">
        <f>Employee[[#This Row],[Sales_Achieved]]-Employee[[#This Row],[Sales_Target]]</f>
        <v>657</v>
      </c>
    </row>
    <row r="793" spans="1:8" x14ac:dyDescent="0.3">
      <c r="A793" s="4" t="s">
        <v>2819</v>
      </c>
      <c r="B793" s="2" t="s">
        <v>3302</v>
      </c>
      <c r="C793" s="2" t="s">
        <v>3396</v>
      </c>
      <c r="D793" s="2" t="s">
        <v>1015</v>
      </c>
      <c r="E793" s="30">
        <v>2058</v>
      </c>
      <c r="F793" s="34">
        <v>2939</v>
      </c>
      <c r="G793" s="2" t="str">
        <f>IF(AND(Employee[[#This Row],[Sales_Target]]=Employee[[#This Row],[Sales_Target]],Employee[[#This Row],[Sales_Achieved]]&gt;=Employee[[#This Row],[Sales_Target]]),"Above Target", "Below Target")</f>
        <v>Above Target</v>
      </c>
      <c r="H793" s="43">
        <f>Employee[[#This Row],[Sales_Achieved]]-Employee[[#This Row],[Sales_Target]]</f>
        <v>881</v>
      </c>
    </row>
    <row r="794" spans="1:8" x14ac:dyDescent="0.3">
      <c r="A794" s="4" t="s">
        <v>2820</v>
      </c>
      <c r="B794" s="2" t="s">
        <v>3233</v>
      </c>
      <c r="C794" s="2" t="s">
        <v>3396</v>
      </c>
      <c r="D794" s="2" t="s">
        <v>1015</v>
      </c>
      <c r="E794" s="30">
        <v>2433</v>
      </c>
      <c r="F794" s="34">
        <v>4399</v>
      </c>
      <c r="G794" s="2" t="str">
        <f>IF(AND(Employee[[#This Row],[Sales_Target]]=Employee[[#This Row],[Sales_Target]],Employee[[#This Row],[Sales_Achieved]]&gt;=Employee[[#This Row],[Sales_Target]]),"Above Target", "Below Target")</f>
        <v>Above Target</v>
      </c>
      <c r="H794" s="43">
        <f>Employee[[#This Row],[Sales_Achieved]]-Employee[[#This Row],[Sales_Target]]</f>
        <v>1966</v>
      </c>
    </row>
    <row r="795" spans="1:8" x14ac:dyDescent="0.3">
      <c r="A795" s="4" t="s">
        <v>2821</v>
      </c>
      <c r="B795" s="2" t="s">
        <v>3190</v>
      </c>
      <c r="C795" s="2" t="s">
        <v>3394</v>
      </c>
      <c r="D795" s="2" t="s">
        <v>1015</v>
      </c>
      <c r="E795" s="30">
        <v>2711</v>
      </c>
      <c r="F795" s="34">
        <v>5240</v>
      </c>
      <c r="G795" s="2" t="str">
        <f>IF(AND(Employee[[#This Row],[Sales_Target]]=Employee[[#This Row],[Sales_Target]],Employee[[#This Row],[Sales_Achieved]]&gt;=Employee[[#This Row],[Sales_Target]]),"Above Target", "Below Target")</f>
        <v>Above Target</v>
      </c>
      <c r="H795" s="43">
        <f>Employee[[#This Row],[Sales_Achieved]]-Employee[[#This Row],[Sales_Target]]</f>
        <v>2529</v>
      </c>
    </row>
    <row r="796" spans="1:8" x14ac:dyDescent="0.3">
      <c r="A796" s="4" t="s">
        <v>2822</v>
      </c>
      <c r="B796" s="2" t="s">
        <v>3213</v>
      </c>
      <c r="C796" s="2" t="s">
        <v>3394</v>
      </c>
      <c r="D796" s="2" t="s">
        <v>1015</v>
      </c>
      <c r="E796" s="30">
        <v>4620</v>
      </c>
      <c r="F796" s="34">
        <v>3458</v>
      </c>
      <c r="G796" s="2" t="str">
        <f>IF(AND(Employee[[#This Row],[Sales_Target]]=Employee[[#This Row],[Sales_Target]],Employee[[#This Row],[Sales_Achieved]]&gt;=Employee[[#This Row],[Sales_Target]]),"Above Target", "Below Target")</f>
        <v>Below Target</v>
      </c>
      <c r="H796" s="43">
        <f>Employee[[#This Row],[Sales_Achieved]]-Employee[[#This Row],[Sales_Target]]</f>
        <v>-1162</v>
      </c>
    </row>
    <row r="797" spans="1:8" x14ac:dyDescent="0.3">
      <c r="A797" s="4" t="s">
        <v>2823</v>
      </c>
      <c r="B797" s="2" t="s">
        <v>3178</v>
      </c>
      <c r="C797" s="2" t="s">
        <v>3396</v>
      </c>
      <c r="D797" s="2" t="s">
        <v>1014</v>
      </c>
      <c r="E797" s="30">
        <v>4652</v>
      </c>
      <c r="F797" s="34">
        <v>3712</v>
      </c>
      <c r="G797" s="2" t="str">
        <f>IF(AND(Employee[[#This Row],[Sales_Target]]=Employee[[#This Row],[Sales_Target]],Employee[[#This Row],[Sales_Achieved]]&gt;=Employee[[#This Row],[Sales_Target]]),"Above Target", "Below Target")</f>
        <v>Below Target</v>
      </c>
      <c r="H797" s="43">
        <f>Employee[[#This Row],[Sales_Achieved]]-Employee[[#This Row],[Sales_Target]]</f>
        <v>-940</v>
      </c>
    </row>
    <row r="798" spans="1:8" x14ac:dyDescent="0.3">
      <c r="A798" s="4" t="s">
        <v>2824</v>
      </c>
      <c r="B798" s="2" t="s">
        <v>3271</v>
      </c>
      <c r="C798" s="2" t="s">
        <v>3394</v>
      </c>
      <c r="D798" s="2" t="s">
        <v>1016</v>
      </c>
      <c r="E798" s="30">
        <v>3935</v>
      </c>
      <c r="F798" s="34">
        <v>852</v>
      </c>
      <c r="G798" s="2" t="str">
        <f>IF(AND(Employee[[#This Row],[Sales_Target]]=Employee[[#This Row],[Sales_Target]],Employee[[#This Row],[Sales_Achieved]]&gt;=Employee[[#This Row],[Sales_Target]]),"Above Target", "Below Target")</f>
        <v>Below Target</v>
      </c>
      <c r="H798" s="43">
        <f>Employee[[#This Row],[Sales_Achieved]]-Employee[[#This Row],[Sales_Target]]</f>
        <v>-3083</v>
      </c>
    </row>
    <row r="799" spans="1:8" x14ac:dyDescent="0.3">
      <c r="A799" s="4" t="s">
        <v>2825</v>
      </c>
      <c r="B799" s="2" t="s">
        <v>3098</v>
      </c>
      <c r="C799" s="2" t="s">
        <v>3394</v>
      </c>
      <c r="D799" s="2" t="s">
        <v>1015</v>
      </c>
      <c r="E799" s="30">
        <v>1581</v>
      </c>
      <c r="F799" s="34">
        <v>2486</v>
      </c>
      <c r="G799" s="2" t="str">
        <f>IF(AND(Employee[[#This Row],[Sales_Target]]=Employee[[#This Row],[Sales_Target]],Employee[[#This Row],[Sales_Achieved]]&gt;=Employee[[#This Row],[Sales_Target]]),"Above Target", "Below Target")</f>
        <v>Above Target</v>
      </c>
      <c r="H799" s="43">
        <f>Employee[[#This Row],[Sales_Achieved]]-Employee[[#This Row],[Sales_Target]]</f>
        <v>905</v>
      </c>
    </row>
    <row r="800" spans="1:8" x14ac:dyDescent="0.3">
      <c r="A800" s="4" t="s">
        <v>2826</v>
      </c>
      <c r="B800" s="2" t="s">
        <v>3307</v>
      </c>
      <c r="C800" s="2" t="s">
        <v>3394</v>
      </c>
      <c r="D800" s="2" t="s">
        <v>1016</v>
      </c>
      <c r="E800" s="30">
        <v>1913</v>
      </c>
      <c r="F800" s="34">
        <v>5234</v>
      </c>
      <c r="G800" s="2" t="str">
        <f>IF(AND(Employee[[#This Row],[Sales_Target]]=Employee[[#This Row],[Sales_Target]],Employee[[#This Row],[Sales_Achieved]]&gt;=Employee[[#This Row],[Sales_Target]]),"Above Target", "Below Target")</f>
        <v>Above Target</v>
      </c>
      <c r="H800" s="43">
        <f>Employee[[#This Row],[Sales_Achieved]]-Employee[[#This Row],[Sales_Target]]</f>
        <v>3321</v>
      </c>
    </row>
    <row r="801" spans="1:8" x14ac:dyDescent="0.3">
      <c r="A801" s="4" t="s">
        <v>2827</v>
      </c>
      <c r="B801" s="2" t="s">
        <v>3093</v>
      </c>
      <c r="C801" s="2" t="s">
        <v>3394</v>
      </c>
      <c r="D801" s="2" t="s">
        <v>1016</v>
      </c>
      <c r="E801" s="30">
        <v>1958</v>
      </c>
      <c r="F801" s="34">
        <v>1876</v>
      </c>
      <c r="G801" s="2" t="str">
        <f>IF(AND(Employee[[#This Row],[Sales_Target]]=Employee[[#This Row],[Sales_Target]],Employee[[#This Row],[Sales_Achieved]]&gt;=Employee[[#This Row],[Sales_Target]]),"Above Target", "Below Target")</f>
        <v>Below Target</v>
      </c>
      <c r="H801" s="43">
        <f>Employee[[#This Row],[Sales_Achieved]]-Employee[[#This Row],[Sales_Target]]</f>
        <v>-82</v>
      </c>
    </row>
    <row r="802" spans="1:8" x14ac:dyDescent="0.3">
      <c r="A802" s="4" t="s">
        <v>2828</v>
      </c>
      <c r="B802" s="2" t="s">
        <v>3326</v>
      </c>
      <c r="C802" s="2" t="s">
        <v>3396</v>
      </c>
      <c r="D802" s="2" t="s">
        <v>1013</v>
      </c>
      <c r="E802" s="30">
        <v>3190</v>
      </c>
      <c r="F802" s="34">
        <v>950</v>
      </c>
      <c r="G802" s="2" t="str">
        <f>IF(AND(Employee[[#This Row],[Sales_Target]]=Employee[[#This Row],[Sales_Target]],Employee[[#This Row],[Sales_Achieved]]&gt;=Employee[[#This Row],[Sales_Target]]),"Above Target", "Below Target")</f>
        <v>Below Target</v>
      </c>
      <c r="H802" s="43">
        <f>Employee[[#This Row],[Sales_Achieved]]-Employee[[#This Row],[Sales_Target]]</f>
        <v>-2240</v>
      </c>
    </row>
    <row r="803" spans="1:8" x14ac:dyDescent="0.3">
      <c r="A803" s="4" t="s">
        <v>2829</v>
      </c>
      <c r="B803" s="2" t="s">
        <v>3059</v>
      </c>
      <c r="C803" s="2" t="s">
        <v>3394</v>
      </c>
      <c r="D803" s="2" t="s">
        <v>1016</v>
      </c>
      <c r="E803" s="30">
        <v>1838</v>
      </c>
      <c r="F803" s="34">
        <v>3852</v>
      </c>
      <c r="G803" s="2" t="str">
        <f>IF(AND(Employee[[#This Row],[Sales_Target]]=Employee[[#This Row],[Sales_Target]],Employee[[#This Row],[Sales_Achieved]]&gt;=Employee[[#This Row],[Sales_Target]]),"Above Target", "Below Target")</f>
        <v>Above Target</v>
      </c>
      <c r="H803" s="43">
        <f>Employee[[#This Row],[Sales_Achieved]]-Employee[[#This Row],[Sales_Target]]</f>
        <v>2014</v>
      </c>
    </row>
    <row r="804" spans="1:8" x14ac:dyDescent="0.3">
      <c r="A804" s="4" t="s">
        <v>2830</v>
      </c>
      <c r="B804" s="2" t="s">
        <v>3168</v>
      </c>
      <c r="C804" s="2" t="s">
        <v>3394</v>
      </c>
      <c r="D804" s="2" t="s">
        <v>1013</v>
      </c>
      <c r="E804" s="30">
        <v>1188</v>
      </c>
      <c r="F804" s="34">
        <v>2371</v>
      </c>
      <c r="G804" s="2" t="str">
        <f>IF(AND(Employee[[#This Row],[Sales_Target]]=Employee[[#This Row],[Sales_Target]],Employee[[#This Row],[Sales_Achieved]]&gt;=Employee[[#This Row],[Sales_Target]]),"Above Target", "Below Target")</f>
        <v>Above Target</v>
      </c>
      <c r="H804" s="43">
        <f>Employee[[#This Row],[Sales_Achieved]]-Employee[[#This Row],[Sales_Target]]</f>
        <v>1183</v>
      </c>
    </row>
    <row r="805" spans="1:8" x14ac:dyDescent="0.3">
      <c r="A805" s="4" t="s">
        <v>2831</v>
      </c>
      <c r="B805" s="2" t="s">
        <v>3030</v>
      </c>
      <c r="C805" s="2" t="s">
        <v>3394</v>
      </c>
      <c r="D805" s="2" t="s">
        <v>1015</v>
      </c>
      <c r="E805" s="30">
        <v>2641</v>
      </c>
      <c r="F805" s="34">
        <v>3627</v>
      </c>
      <c r="G805" s="2" t="str">
        <f>IF(AND(Employee[[#This Row],[Sales_Target]]=Employee[[#This Row],[Sales_Target]],Employee[[#This Row],[Sales_Achieved]]&gt;=Employee[[#This Row],[Sales_Target]]),"Above Target", "Below Target")</f>
        <v>Above Target</v>
      </c>
      <c r="H805" s="43">
        <f>Employee[[#This Row],[Sales_Achieved]]-Employee[[#This Row],[Sales_Target]]</f>
        <v>986</v>
      </c>
    </row>
    <row r="806" spans="1:8" x14ac:dyDescent="0.3">
      <c r="A806" s="4" t="s">
        <v>2832</v>
      </c>
      <c r="B806" s="2" t="s">
        <v>3037</v>
      </c>
      <c r="C806" s="2" t="s">
        <v>3395</v>
      </c>
      <c r="D806" s="2" t="s">
        <v>1013</v>
      </c>
      <c r="E806" s="30">
        <v>1981</v>
      </c>
      <c r="F806" s="34">
        <v>1950</v>
      </c>
      <c r="G806" s="2" t="str">
        <f>IF(AND(Employee[[#This Row],[Sales_Target]]=Employee[[#This Row],[Sales_Target]],Employee[[#This Row],[Sales_Achieved]]&gt;=Employee[[#This Row],[Sales_Target]]),"Above Target", "Below Target")</f>
        <v>Below Target</v>
      </c>
      <c r="H806" s="43">
        <f>Employee[[#This Row],[Sales_Achieved]]-Employee[[#This Row],[Sales_Target]]</f>
        <v>-31</v>
      </c>
    </row>
    <row r="807" spans="1:8" x14ac:dyDescent="0.3">
      <c r="A807" s="4" t="s">
        <v>2833</v>
      </c>
      <c r="B807" s="2" t="s">
        <v>3176</v>
      </c>
      <c r="C807" s="2" t="s">
        <v>3396</v>
      </c>
      <c r="D807" s="2" t="s">
        <v>1014</v>
      </c>
      <c r="E807" s="30">
        <v>2752</v>
      </c>
      <c r="F807" s="34">
        <v>968</v>
      </c>
      <c r="G807" s="2" t="str">
        <f>IF(AND(Employee[[#This Row],[Sales_Target]]=Employee[[#This Row],[Sales_Target]],Employee[[#This Row],[Sales_Achieved]]&gt;=Employee[[#This Row],[Sales_Target]]),"Above Target", "Below Target")</f>
        <v>Below Target</v>
      </c>
      <c r="H807" s="43">
        <f>Employee[[#This Row],[Sales_Achieved]]-Employee[[#This Row],[Sales_Target]]</f>
        <v>-1784</v>
      </c>
    </row>
    <row r="808" spans="1:8" x14ac:dyDescent="0.3">
      <c r="A808" s="4" t="s">
        <v>2834</v>
      </c>
      <c r="B808" s="2" t="s">
        <v>3222</v>
      </c>
      <c r="C808" s="2" t="s">
        <v>3396</v>
      </c>
      <c r="D808" s="2" t="s">
        <v>1016</v>
      </c>
      <c r="E808" s="30">
        <v>1287</v>
      </c>
      <c r="F808" s="34">
        <v>4032</v>
      </c>
      <c r="G808" s="2" t="str">
        <f>IF(AND(Employee[[#This Row],[Sales_Target]]=Employee[[#This Row],[Sales_Target]],Employee[[#This Row],[Sales_Achieved]]&gt;=Employee[[#This Row],[Sales_Target]]),"Above Target", "Below Target")</f>
        <v>Above Target</v>
      </c>
      <c r="H808" s="43">
        <f>Employee[[#This Row],[Sales_Achieved]]-Employee[[#This Row],[Sales_Target]]</f>
        <v>2745</v>
      </c>
    </row>
    <row r="809" spans="1:8" x14ac:dyDescent="0.3">
      <c r="A809" s="4" t="s">
        <v>2835</v>
      </c>
      <c r="B809" s="2" t="s">
        <v>3327</v>
      </c>
      <c r="C809" s="2" t="s">
        <v>3394</v>
      </c>
      <c r="D809" s="2" t="s">
        <v>1013</v>
      </c>
      <c r="E809" s="30">
        <v>2311</v>
      </c>
      <c r="F809" s="34">
        <v>4059</v>
      </c>
      <c r="G809" s="2" t="str">
        <f>IF(AND(Employee[[#This Row],[Sales_Target]]=Employee[[#This Row],[Sales_Target]],Employee[[#This Row],[Sales_Achieved]]&gt;=Employee[[#This Row],[Sales_Target]]),"Above Target", "Below Target")</f>
        <v>Above Target</v>
      </c>
      <c r="H809" s="43">
        <f>Employee[[#This Row],[Sales_Achieved]]-Employee[[#This Row],[Sales_Target]]</f>
        <v>1748</v>
      </c>
    </row>
    <row r="810" spans="1:8" x14ac:dyDescent="0.3">
      <c r="A810" s="4" t="s">
        <v>2836</v>
      </c>
      <c r="B810" s="2" t="s">
        <v>3136</v>
      </c>
      <c r="C810" s="2" t="s">
        <v>3395</v>
      </c>
      <c r="D810" s="2" t="s">
        <v>1013</v>
      </c>
      <c r="E810" s="30">
        <v>4604</v>
      </c>
      <c r="F810" s="34">
        <v>5281</v>
      </c>
      <c r="G810" s="2" t="str">
        <f>IF(AND(Employee[[#This Row],[Sales_Target]]=Employee[[#This Row],[Sales_Target]],Employee[[#This Row],[Sales_Achieved]]&gt;=Employee[[#This Row],[Sales_Target]]),"Above Target", "Below Target")</f>
        <v>Above Target</v>
      </c>
      <c r="H810" s="43">
        <f>Employee[[#This Row],[Sales_Achieved]]-Employee[[#This Row],[Sales_Target]]</f>
        <v>677</v>
      </c>
    </row>
    <row r="811" spans="1:8" x14ac:dyDescent="0.3">
      <c r="A811" s="4" t="s">
        <v>2837</v>
      </c>
      <c r="B811" s="2" t="s">
        <v>3039</v>
      </c>
      <c r="C811" s="2" t="s">
        <v>3395</v>
      </c>
      <c r="D811" s="2" t="s">
        <v>1016</v>
      </c>
      <c r="E811" s="30">
        <v>1145</v>
      </c>
      <c r="F811" s="34">
        <v>3923</v>
      </c>
      <c r="G811" s="2" t="str">
        <f>IF(AND(Employee[[#This Row],[Sales_Target]]=Employee[[#This Row],[Sales_Target]],Employee[[#This Row],[Sales_Achieved]]&gt;=Employee[[#This Row],[Sales_Target]]),"Above Target", "Below Target")</f>
        <v>Above Target</v>
      </c>
      <c r="H811" s="43">
        <f>Employee[[#This Row],[Sales_Achieved]]-Employee[[#This Row],[Sales_Target]]</f>
        <v>2778</v>
      </c>
    </row>
    <row r="812" spans="1:8" x14ac:dyDescent="0.3">
      <c r="A812" s="4" t="s">
        <v>2838</v>
      </c>
      <c r="B812" s="2" t="s">
        <v>3332</v>
      </c>
      <c r="C812" s="2" t="s">
        <v>3395</v>
      </c>
      <c r="D812" s="2" t="s">
        <v>1016</v>
      </c>
      <c r="E812" s="30">
        <v>1562</v>
      </c>
      <c r="F812" s="34">
        <v>936</v>
      </c>
      <c r="G812" s="2" t="str">
        <f>IF(AND(Employee[[#This Row],[Sales_Target]]=Employee[[#This Row],[Sales_Target]],Employee[[#This Row],[Sales_Achieved]]&gt;=Employee[[#This Row],[Sales_Target]]),"Above Target", "Below Target")</f>
        <v>Below Target</v>
      </c>
      <c r="H812" s="43">
        <f>Employee[[#This Row],[Sales_Achieved]]-Employee[[#This Row],[Sales_Target]]</f>
        <v>-626</v>
      </c>
    </row>
    <row r="813" spans="1:8" x14ac:dyDescent="0.3">
      <c r="A813" s="4" t="s">
        <v>2839</v>
      </c>
      <c r="B813" s="2" t="s">
        <v>3196</v>
      </c>
      <c r="C813" s="2" t="s">
        <v>3395</v>
      </c>
      <c r="D813" s="2" t="s">
        <v>1013</v>
      </c>
      <c r="E813" s="30">
        <v>4686</v>
      </c>
      <c r="F813" s="34">
        <v>1319</v>
      </c>
      <c r="G813" s="2" t="str">
        <f>IF(AND(Employee[[#This Row],[Sales_Target]]=Employee[[#This Row],[Sales_Target]],Employee[[#This Row],[Sales_Achieved]]&gt;=Employee[[#This Row],[Sales_Target]]),"Above Target", "Below Target")</f>
        <v>Below Target</v>
      </c>
      <c r="H813" s="43">
        <f>Employee[[#This Row],[Sales_Achieved]]-Employee[[#This Row],[Sales_Target]]</f>
        <v>-3367</v>
      </c>
    </row>
    <row r="814" spans="1:8" x14ac:dyDescent="0.3">
      <c r="A814" s="4" t="s">
        <v>2840</v>
      </c>
      <c r="B814" s="2" t="s">
        <v>3196</v>
      </c>
      <c r="C814" s="2" t="s">
        <v>3396</v>
      </c>
      <c r="D814" s="2" t="s">
        <v>1014</v>
      </c>
      <c r="E814" s="30">
        <v>1978</v>
      </c>
      <c r="F814" s="34">
        <v>3509</v>
      </c>
      <c r="G814" s="2" t="str">
        <f>IF(AND(Employee[[#This Row],[Sales_Target]]=Employee[[#This Row],[Sales_Target]],Employee[[#This Row],[Sales_Achieved]]&gt;=Employee[[#This Row],[Sales_Target]]),"Above Target", "Below Target")</f>
        <v>Above Target</v>
      </c>
      <c r="H814" s="43">
        <f>Employee[[#This Row],[Sales_Achieved]]-Employee[[#This Row],[Sales_Target]]</f>
        <v>1531</v>
      </c>
    </row>
    <row r="815" spans="1:8" x14ac:dyDescent="0.3">
      <c r="A815" s="4" t="s">
        <v>2841</v>
      </c>
      <c r="B815" s="2" t="s">
        <v>3348</v>
      </c>
      <c r="C815" s="2" t="s">
        <v>3395</v>
      </c>
      <c r="D815" s="2" t="s">
        <v>1015</v>
      </c>
      <c r="E815" s="30">
        <v>3630</v>
      </c>
      <c r="F815" s="34">
        <v>5894</v>
      </c>
      <c r="G815" s="2" t="str">
        <f>IF(AND(Employee[[#This Row],[Sales_Target]]=Employee[[#This Row],[Sales_Target]],Employee[[#This Row],[Sales_Achieved]]&gt;=Employee[[#This Row],[Sales_Target]]),"Above Target", "Below Target")</f>
        <v>Above Target</v>
      </c>
      <c r="H815" s="43">
        <f>Employee[[#This Row],[Sales_Achieved]]-Employee[[#This Row],[Sales_Target]]</f>
        <v>2264</v>
      </c>
    </row>
    <row r="816" spans="1:8" x14ac:dyDescent="0.3">
      <c r="A816" s="4" t="s">
        <v>2842</v>
      </c>
      <c r="B816" s="2" t="s">
        <v>3075</v>
      </c>
      <c r="C816" s="2" t="s">
        <v>3395</v>
      </c>
      <c r="D816" s="2" t="s">
        <v>1014</v>
      </c>
      <c r="E816" s="30">
        <v>4278</v>
      </c>
      <c r="F816" s="34">
        <v>2573</v>
      </c>
      <c r="G816" s="2" t="str">
        <f>IF(AND(Employee[[#This Row],[Sales_Target]]=Employee[[#This Row],[Sales_Target]],Employee[[#This Row],[Sales_Achieved]]&gt;=Employee[[#This Row],[Sales_Target]]),"Above Target", "Below Target")</f>
        <v>Below Target</v>
      </c>
      <c r="H816" s="43">
        <f>Employee[[#This Row],[Sales_Achieved]]-Employee[[#This Row],[Sales_Target]]</f>
        <v>-1705</v>
      </c>
    </row>
    <row r="817" spans="1:8" x14ac:dyDescent="0.3">
      <c r="A817" s="4" t="s">
        <v>2843</v>
      </c>
      <c r="B817" s="2" t="s">
        <v>3336</v>
      </c>
      <c r="C817" s="2" t="s">
        <v>3394</v>
      </c>
      <c r="D817" s="2" t="s">
        <v>1015</v>
      </c>
      <c r="E817" s="30">
        <v>3706</v>
      </c>
      <c r="F817" s="34">
        <v>5486</v>
      </c>
      <c r="G817" s="2" t="str">
        <f>IF(AND(Employee[[#This Row],[Sales_Target]]=Employee[[#This Row],[Sales_Target]],Employee[[#This Row],[Sales_Achieved]]&gt;=Employee[[#This Row],[Sales_Target]]),"Above Target", "Below Target")</f>
        <v>Above Target</v>
      </c>
      <c r="H817" s="43">
        <f>Employee[[#This Row],[Sales_Achieved]]-Employee[[#This Row],[Sales_Target]]</f>
        <v>1780</v>
      </c>
    </row>
    <row r="818" spans="1:8" x14ac:dyDescent="0.3">
      <c r="A818" s="4" t="s">
        <v>2844</v>
      </c>
      <c r="B818" s="2" t="s">
        <v>3162</v>
      </c>
      <c r="C818" s="2" t="s">
        <v>3395</v>
      </c>
      <c r="D818" s="2" t="s">
        <v>1013</v>
      </c>
      <c r="E818" s="30">
        <v>3568</v>
      </c>
      <c r="F818" s="34">
        <v>3575</v>
      </c>
      <c r="G818" s="2" t="str">
        <f>IF(AND(Employee[[#This Row],[Sales_Target]]=Employee[[#This Row],[Sales_Target]],Employee[[#This Row],[Sales_Achieved]]&gt;=Employee[[#This Row],[Sales_Target]]),"Above Target", "Below Target")</f>
        <v>Above Target</v>
      </c>
      <c r="H818" s="43">
        <f>Employee[[#This Row],[Sales_Achieved]]-Employee[[#This Row],[Sales_Target]]</f>
        <v>7</v>
      </c>
    </row>
    <row r="819" spans="1:8" x14ac:dyDescent="0.3">
      <c r="A819" s="4" t="s">
        <v>2845</v>
      </c>
      <c r="B819" s="2" t="s">
        <v>3188</v>
      </c>
      <c r="C819" s="2" t="s">
        <v>3396</v>
      </c>
      <c r="D819" s="2" t="s">
        <v>1015</v>
      </c>
      <c r="E819" s="30">
        <v>3653</v>
      </c>
      <c r="F819" s="34">
        <v>5982</v>
      </c>
      <c r="G819" s="2" t="str">
        <f>IF(AND(Employee[[#This Row],[Sales_Target]]=Employee[[#This Row],[Sales_Target]],Employee[[#This Row],[Sales_Achieved]]&gt;=Employee[[#This Row],[Sales_Target]]),"Above Target", "Below Target")</f>
        <v>Above Target</v>
      </c>
      <c r="H819" s="43">
        <f>Employee[[#This Row],[Sales_Achieved]]-Employee[[#This Row],[Sales_Target]]</f>
        <v>2329</v>
      </c>
    </row>
    <row r="820" spans="1:8" x14ac:dyDescent="0.3">
      <c r="A820" s="4" t="s">
        <v>2846</v>
      </c>
      <c r="B820" s="2" t="s">
        <v>3368</v>
      </c>
      <c r="C820" s="2" t="s">
        <v>3395</v>
      </c>
      <c r="D820" s="2" t="s">
        <v>1016</v>
      </c>
      <c r="E820" s="30">
        <v>3239</v>
      </c>
      <c r="F820" s="34">
        <v>3323</v>
      </c>
      <c r="G820" s="2" t="str">
        <f>IF(AND(Employee[[#This Row],[Sales_Target]]=Employee[[#This Row],[Sales_Target]],Employee[[#This Row],[Sales_Achieved]]&gt;=Employee[[#This Row],[Sales_Target]]),"Above Target", "Below Target")</f>
        <v>Above Target</v>
      </c>
      <c r="H820" s="43">
        <f>Employee[[#This Row],[Sales_Achieved]]-Employee[[#This Row],[Sales_Target]]</f>
        <v>84</v>
      </c>
    </row>
    <row r="821" spans="1:8" x14ac:dyDescent="0.3">
      <c r="A821" s="4" t="s">
        <v>2847</v>
      </c>
      <c r="B821" s="2" t="s">
        <v>3152</v>
      </c>
      <c r="C821" s="2" t="s">
        <v>3396</v>
      </c>
      <c r="D821" s="2" t="s">
        <v>1014</v>
      </c>
      <c r="E821" s="30">
        <v>1865</v>
      </c>
      <c r="F821" s="34">
        <v>845</v>
      </c>
      <c r="G821" s="2" t="str">
        <f>IF(AND(Employee[[#This Row],[Sales_Target]]=Employee[[#This Row],[Sales_Target]],Employee[[#This Row],[Sales_Achieved]]&gt;=Employee[[#This Row],[Sales_Target]]),"Above Target", "Below Target")</f>
        <v>Below Target</v>
      </c>
      <c r="H821" s="43">
        <f>Employee[[#This Row],[Sales_Achieved]]-Employee[[#This Row],[Sales_Target]]</f>
        <v>-1020</v>
      </c>
    </row>
    <row r="822" spans="1:8" x14ac:dyDescent="0.3">
      <c r="A822" s="4" t="s">
        <v>2848</v>
      </c>
      <c r="B822" s="2" t="s">
        <v>3268</v>
      </c>
      <c r="C822" s="2" t="s">
        <v>3395</v>
      </c>
      <c r="D822" s="2" t="s">
        <v>1014</v>
      </c>
      <c r="E822" s="30">
        <v>4045</v>
      </c>
      <c r="F822" s="34">
        <v>907</v>
      </c>
      <c r="G822" s="2" t="str">
        <f>IF(AND(Employee[[#This Row],[Sales_Target]]=Employee[[#This Row],[Sales_Target]],Employee[[#This Row],[Sales_Achieved]]&gt;=Employee[[#This Row],[Sales_Target]]),"Above Target", "Below Target")</f>
        <v>Below Target</v>
      </c>
      <c r="H822" s="43">
        <f>Employee[[#This Row],[Sales_Achieved]]-Employee[[#This Row],[Sales_Target]]</f>
        <v>-3138</v>
      </c>
    </row>
    <row r="823" spans="1:8" x14ac:dyDescent="0.3">
      <c r="A823" s="4" t="s">
        <v>2849</v>
      </c>
      <c r="B823" s="2" t="s">
        <v>3333</v>
      </c>
      <c r="C823" s="2" t="s">
        <v>3396</v>
      </c>
      <c r="D823" s="2" t="s">
        <v>1013</v>
      </c>
      <c r="E823" s="30">
        <v>3324</v>
      </c>
      <c r="F823" s="34">
        <v>3415</v>
      </c>
      <c r="G823" s="2" t="str">
        <f>IF(AND(Employee[[#This Row],[Sales_Target]]=Employee[[#This Row],[Sales_Target]],Employee[[#This Row],[Sales_Achieved]]&gt;=Employee[[#This Row],[Sales_Target]]),"Above Target", "Below Target")</f>
        <v>Above Target</v>
      </c>
      <c r="H823" s="43">
        <f>Employee[[#This Row],[Sales_Achieved]]-Employee[[#This Row],[Sales_Target]]</f>
        <v>91</v>
      </c>
    </row>
    <row r="824" spans="1:8" x14ac:dyDescent="0.3">
      <c r="A824" s="4" t="s">
        <v>2850</v>
      </c>
      <c r="B824" s="2" t="s">
        <v>3369</v>
      </c>
      <c r="C824" s="2" t="s">
        <v>3396</v>
      </c>
      <c r="D824" s="2" t="s">
        <v>1013</v>
      </c>
      <c r="E824" s="30">
        <v>2774</v>
      </c>
      <c r="F824" s="34">
        <v>3568</v>
      </c>
      <c r="G824" s="2" t="str">
        <f>IF(AND(Employee[[#This Row],[Sales_Target]]=Employee[[#This Row],[Sales_Target]],Employee[[#This Row],[Sales_Achieved]]&gt;=Employee[[#This Row],[Sales_Target]]),"Above Target", "Below Target")</f>
        <v>Above Target</v>
      </c>
      <c r="H824" s="43">
        <f>Employee[[#This Row],[Sales_Achieved]]-Employee[[#This Row],[Sales_Target]]</f>
        <v>794</v>
      </c>
    </row>
    <row r="825" spans="1:8" x14ac:dyDescent="0.3">
      <c r="A825" s="4" t="s">
        <v>2851</v>
      </c>
      <c r="B825" s="2" t="s">
        <v>3048</v>
      </c>
      <c r="C825" s="2" t="s">
        <v>3394</v>
      </c>
      <c r="D825" s="2" t="s">
        <v>1016</v>
      </c>
      <c r="E825" s="30">
        <v>2555</v>
      </c>
      <c r="F825" s="34">
        <v>2822</v>
      </c>
      <c r="G825" s="2" t="str">
        <f>IF(AND(Employee[[#This Row],[Sales_Target]]=Employee[[#This Row],[Sales_Target]],Employee[[#This Row],[Sales_Achieved]]&gt;=Employee[[#This Row],[Sales_Target]]),"Above Target", "Below Target")</f>
        <v>Above Target</v>
      </c>
      <c r="H825" s="43">
        <f>Employee[[#This Row],[Sales_Achieved]]-Employee[[#This Row],[Sales_Target]]</f>
        <v>267</v>
      </c>
    </row>
    <row r="826" spans="1:8" x14ac:dyDescent="0.3">
      <c r="A826" s="4" t="s">
        <v>2852</v>
      </c>
      <c r="B826" s="2" t="s">
        <v>3052</v>
      </c>
      <c r="C826" s="2" t="s">
        <v>3396</v>
      </c>
      <c r="D826" s="2" t="s">
        <v>1016</v>
      </c>
      <c r="E826" s="30">
        <v>1653</v>
      </c>
      <c r="F826" s="34">
        <v>5052</v>
      </c>
      <c r="G826" s="2" t="str">
        <f>IF(AND(Employee[[#This Row],[Sales_Target]]=Employee[[#This Row],[Sales_Target]],Employee[[#This Row],[Sales_Achieved]]&gt;=Employee[[#This Row],[Sales_Target]]),"Above Target", "Below Target")</f>
        <v>Above Target</v>
      </c>
      <c r="H826" s="43">
        <f>Employee[[#This Row],[Sales_Achieved]]-Employee[[#This Row],[Sales_Target]]</f>
        <v>3399</v>
      </c>
    </row>
    <row r="827" spans="1:8" x14ac:dyDescent="0.3">
      <c r="A827" s="4" t="s">
        <v>2853</v>
      </c>
      <c r="B827" s="2" t="s">
        <v>3370</v>
      </c>
      <c r="C827" s="2" t="s">
        <v>3396</v>
      </c>
      <c r="D827" s="2" t="s">
        <v>1015</v>
      </c>
      <c r="E827" s="30">
        <v>4472</v>
      </c>
      <c r="F827" s="34">
        <v>3608</v>
      </c>
      <c r="G827" s="2" t="str">
        <f>IF(AND(Employee[[#This Row],[Sales_Target]]=Employee[[#This Row],[Sales_Target]],Employee[[#This Row],[Sales_Achieved]]&gt;=Employee[[#This Row],[Sales_Target]]),"Above Target", "Below Target")</f>
        <v>Below Target</v>
      </c>
      <c r="H827" s="43">
        <f>Employee[[#This Row],[Sales_Achieved]]-Employee[[#This Row],[Sales_Target]]</f>
        <v>-864</v>
      </c>
    </row>
    <row r="828" spans="1:8" x14ac:dyDescent="0.3">
      <c r="A828" s="4" t="s">
        <v>2854</v>
      </c>
      <c r="B828" s="2" t="s">
        <v>3044</v>
      </c>
      <c r="C828" s="2" t="s">
        <v>3395</v>
      </c>
      <c r="D828" s="2" t="s">
        <v>1016</v>
      </c>
      <c r="E828" s="30">
        <v>2386</v>
      </c>
      <c r="F828" s="34">
        <v>4847</v>
      </c>
      <c r="G828" s="2" t="str">
        <f>IF(AND(Employee[[#This Row],[Sales_Target]]=Employee[[#This Row],[Sales_Target]],Employee[[#This Row],[Sales_Achieved]]&gt;=Employee[[#This Row],[Sales_Target]]),"Above Target", "Below Target")</f>
        <v>Above Target</v>
      </c>
      <c r="H828" s="43">
        <f>Employee[[#This Row],[Sales_Achieved]]-Employee[[#This Row],[Sales_Target]]</f>
        <v>2461</v>
      </c>
    </row>
    <row r="829" spans="1:8" x14ac:dyDescent="0.3">
      <c r="A829" s="4" t="s">
        <v>2855</v>
      </c>
      <c r="B829" s="2" t="s">
        <v>3240</v>
      </c>
      <c r="C829" s="2" t="s">
        <v>3394</v>
      </c>
      <c r="D829" s="2" t="s">
        <v>1016</v>
      </c>
      <c r="E829" s="30">
        <v>4268</v>
      </c>
      <c r="F829" s="34">
        <v>1285</v>
      </c>
      <c r="G829" s="2" t="str">
        <f>IF(AND(Employee[[#This Row],[Sales_Target]]=Employee[[#This Row],[Sales_Target]],Employee[[#This Row],[Sales_Achieved]]&gt;=Employee[[#This Row],[Sales_Target]]),"Above Target", "Below Target")</f>
        <v>Below Target</v>
      </c>
      <c r="H829" s="43">
        <f>Employee[[#This Row],[Sales_Achieved]]-Employee[[#This Row],[Sales_Target]]</f>
        <v>-2983</v>
      </c>
    </row>
    <row r="830" spans="1:8" x14ac:dyDescent="0.3">
      <c r="A830" s="4" t="s">
        <v>2856</v>
      </c>
      <c r="B830" s="2" t="s">
        <v>3144</v>
      </c>
      <c r="C830" s="2" t="s">
        <v>3394</v>
      </c>
      <c r="D830" s="2" t="s">
        <v>1014</v>
      </c>
      <c r="E830" s="30">
        <v>2288</v>
      </c>
      <c r="F830" s="34">
        <v>4156</v>
      </c>
      <c r="G830" s="2" t="str">
        <f>IF(AND(Employee[[#This Row],[Sales_Target]]=Employee[[#This Row],[Sales_Target]],Employee[[#This Row],[Sales_Achieved]]&gt;=Employee[[#This Row],[Sales_Target]]),"Above Target", "Below Target")</f>
        <v>Above Target</v>
      </c>
      <c r="H830" s="43">
        <f>Employee[[#This Row],[Sales_Achieved]]-Employee[[#This Row],[Sales_Target]]</f>
        <v>1868</v>
      </c>
    </row>
    <row r="831" spans="1:8" x14ac:dyDescent="0.3">
      <c r="A831" s="4" t="s">
        <v>2857</v>
      </c>
      <c r="B831" s="2" t="s">
        <v>3098</v>
      </c>
      <c r="C831" s="2" t="s">
        <v>3396</v>
      </c>
      <c r="D831" s="2" t="s">
        <v>1014</v>
      </c>
      <c r="E831" s="30">
        <v>2829</v>
      </c>
      <c r="F831" s="34">
        <v>2576</v>
      </c>
      <c r="G831" s="2" t="str">
        <f>IF(AND(Employee[[#This Row],[Sales_Target]]=Employee[[#This Row],[Sales_Target]],Employee[[#This Row],[Sales_Achieved]]&gt;=Employee[[#This Row],[Sales_Target]]),"Above Target", "Below Target")</f>
        <v>Below Target</v>
      </c>
      <c r="H831" s="43">
        <f>Employee[[#This Row],[Sales_Achieved]]-Employee[[#This Row],[Sales_Target]]</f>
        <v>-253</v>
      </c>
    </row>
    <row r="832" spans="1:8" x14ac:dyDescent="0.3">
      <c r="A832" s="4" t="s">
        <v>2858</v>
      </c>
      <c r="B832" s="2" t="s">
        <v>3351</v>
      </c>
      <c r="C832" s="2" t="s">
        <v>3394</v>
      </c>
      <c r="D832" s="2" t="s">
        <v>1014</v>
      </c>
      <c r="E832" s="30">
        <v>2857</v>
      </c>
      <c r="F832" s="34">
        <v>1452</v>
      </c>
      <c r="G832" s="2" t="str">
        <f>IF(AND(Employee[[#This Row],[Sales_Target]]=Employee[[#This Row],[Sales_Target]],Employee[[#This Row],[Sales_Achieved]]&gt;=Employee[[#This Row],[Sales_Target]]),"Above Target", "Below Target")</f>
        <v>Below Target</v>
      </c>
      <c r="H832" s="43">
        <f>Employee[[#This Row],[Sales_Achieved]]-Employee[[#This Row],[Sales_Target]]</f>
        <v>-1405</v>
      </c>
    </row>
    <row r="833" spans="1:8" x14ac:dyDescent="0.3">
      <c r="A833" s="4" t="s">
        <v>2859</v>
      </c>
      <c r="B833" s="2" t="s">
        <v>3291</v>
      </c>
      <c r="C833" s="2" t="s">
        <v>3395</v>
      </c>
      <c r="D833" s="2" t="s">
        <v>1014</v>
      </c>
      <c r="E833" s="30">
        <v>1365</v>
      </c>
      <c r="F833" s="34">
        <v>1561</v>
      </c>
      <c r="G833" s="2" t="str">
        <f>IF(AND(Employee[[#This Row],[Sales_Target]]=Employee[[#This Row],[Sales_Target]],Employee[[#This Row],[Sales_Achieved]]&gt;=Employee[[#This Row],[Sales_Target]]),"Above Target", "Below Target")</f>
        <v>Above Target</v>
      </c>
      <c r="H833" s="43">
        <f>Employee[[#This Row],[Sales_Achieved]]-Employee[[#This Row],[Sales_Target]]</f>
        <v>196</v>
      </c>
    </row>
    <row r="834" spans="1:8" x14ac:dyDescent="0.3">
      <c r="A834" s="4" t="s">
        <v>2860</v>
      </c>
      <c r="B834" s="2" t="s">
        <v>3259</v>
      </c>
      <c r="C834" s="2" t="s">
        <v>3395</v>
      </c>
      <c r="D834" s="2" t="s">
        <v>1015</v>
      </c>
      <c r="E834" s="30">
        <v>2316</v>
      </c>
      <c r="F834" s="34">
        <v>2367</v>
      </c>
      <c r="G834" s="2" t="str">
        <f>IF(AND(Employee[[#This Row],[Sales_Target]]=Employee[[#This Row],[Sales_Target]],Employee[[#This Row],[Sales_Achieved]]&gt;=Employee[[#This Row],[Sales_Target]]),"Above Target", "Below Target")</f>
        <v>Above Target</v>
      </c>
      <c r="H834" s="43">
        <f>Employee[[#This Row],[Sales_Achieved]]-Employee[[#This Row],[Sales_Target]]</f>
        <v>51</v>
      </c>
    </row>
    <row r="835" spans="1:8" x14ac:dyDescent="0.3">
      <c r="A835" s="4" t="s">
        <v>2861</v>
      </c>
      <c r="B835" s="2" t="s">
        <v>3096</v>
      </c>
      <c r="C835" s="2" t="s">
        <v>3394</v>
      </c>
      <c r="D835" s="2" t="s">
        <v>1013</v>
      </c>
      <c r="E835" s="30">
        <v>3515</v>
      </c>
      <c r="F835" s="34">
        <v>949</v>
      </c>
      <c r="G835" s="2" t="str">
        <f>IF(AND(Employee[[#This Row],[Sales_Target]]=Employee[[#This Row],[Sales_Target]],Employee[[#This Row],[Sales_Achieved]]&gt;=Employee[[#This Row],[Sales_Target]]),"Above Target", "Below Target")</f>
        <v>Below Target</v>
      </c>
      <c r="H835" s="43">
        <f>Employee[[#This Row],[Sales_Achieved]]-Employee[[#This Row],[Sales_Target]]</f>
        <v>-2566</v>
      </c>
    </row>
    <row r="836" spans="1:8" x14ac:dyDescent="0.3">
      <c r="A836" s="4" t="s">
        <v>2862</v>
      </c>
      <c r="B836" s="2" t="s">
        <v>3068</v>
      </c>
      <c r="C836" s="2" t="s">
        <v>3396</v>
      </c>
      <c r="D836" s="2" t="s">
        <v>1015</v>
      </c>
      <c r="E836" s="30">
        <v>1123</v>
      </c>
      <c r="F836" s="34">
        <v>5048</v>
      </c>
      <c r="G836" s="2" t="str">
        <f>IF(AND(Employee[[#This Row],[Sales_Target]]=Employee[[#This Row],[Sales_Target]],Employee[[#This Row],[Sales_Achieved]]&gt;=Employee[[#This Row],[Sales_Target]]),"Above Target", "Below Target")</f>
        <v>Above Target</v>
      </c>
      <c r="H836" s="43">
        <f>Employee[[#This Row],[Sales_Achieved]]-Employee[[#This Row],[Sales_Target]]</f>
        <v>3925</v>
      </c>
    </row>
    <row r="837" spans="1:8" x14ac:dyDescent="0.3">
      <c r="A837" s="4" t="s">
        <v>2863</v>
      </c>
      <c r="B837" s="2" t="s">
        <v>3333</v>
      </c>
      <c r="C837" s="2" t="s">
        <v>3396</v>
      </c>
      <c r="D837" s="2" t="s">
        <v>1015</v>
      </c>
      <c r="E837" s="30">
        <v>4728</v>
      </c>
      <c r="F837" s="34">
        <v>1902</v>
      </c>
      <c r="G837" s="2" t="str">
        <f>IF(AND(Employee[[#This Row],[Sales_Target]]=Employee[[#This Row],[Sales_Target]],Employee[[#This Row],[Sales_Achieved]]&gt;=Employee[[#This Row],[Sales_Target]]),"Above Target", "Below Target")</f>
        <v>Below Target</v>
      </c>
      <c r="H837" s="43">
        <f>Employee[[#This Row],[Sales_Achieved]]-Employee[[#This Row],[Sales_Target]]</f>
        <v>-2826</v>
      </c>
    </row>
    <row r="838" spans="1:8" x14ac:dyDescent="0.3">
      <c r="A838" s="4" t="s">
        <v>2864</v>
      </c>
      <c r="B838" s="2" t="s">
        <v>3371</v>
      </c>
      <c r="C838" s="2" t="s">
        <v>3395</v>
      </c>
      <c r="D838" s="2" t="s">
        <v>1016</v>
      </c>
      <c r="E838" s="30">
        <v>1533</v>
      </c>
      <c r="F838" s="34">
        <v>2475</v>
      </c>
      <c r="G838" s="2" t="str">
        <f>IF(AND(Employee[[#This Row],[Sales_Target]]=Employee[[#This Row],[Sales_Target]],Employee[[#This Row],[Sales_Achieved]]&gt;=Employee[[#This Row],[Sales_Target]]),"Above Target", "Below Target")</f>
        <v>Above Target</v>
      </c>
      <c r="H838" s="43">
        <f>Employee[[#This Row],[Sales_Achieved]]-Employee[[#This Row],[Sales_Target]]</f>
        <v>942</v>
      </c>
    </row>
    <row r="839" spans="1:8" x14ac:dyDescent="0.3">
      <c r="A839" s="4" t="s">
        <v>2865</v>
      </c>
      <c r="B839" s="2" t="s">
        <v>3122</v>
      </c>
      <c r="C839" s="2" t="s">
        <v>3395</v>
      </c>
      <c r="D839" s="2" t="s">
        <v>1015</v>
      </c>
      <c r="E839" s="30">
        <v>3822</v>
      </c>
      <c r="F839" s="34">
        <v>3749</v>
      </c>
      <c r="G839" s="2" t="str">
        <f>IF(AND(Employee[[#This Row],[Sales_Target]]=Employee[[#This Row],[Sales_Target]],Employee[[#This Row],[Sales_Achieved]]&gt;=Employee[[#This Row],[Sales_Target]]),"Above Target", "Below Target")</f>
        <v>Below Target</v>
      </c>
      <c r="H839" s="43">
        <f>Employee[[#This Row],[Sales_Achieved]]-Employee[[#This Row],[Sales_Target]]</f>
        <v>-73</v>
      </c>
    </row>
    <row r="840" spans="1:8" x14ac:dyDescent="0.3">
      <c r="A840" s="4" t="s">
        <v>2866</v>
      </c>
      <c r="B840" s="2" t="s">
        <v>3204</v>
      </c>
      <c r="C840" s="2" t="s">
        <v>3396</v>
      </c>
      <c r="D840" s="2" t="s">
        <v>1015</v>
      </c>
      <c r="E840" s="30">
        <v>2584</v>
      </c>
      <c r="F840" s="34">
        <v>2097</v>
      </c>
      <c r="G840" s="2" t="str">
        <f>IF(AND(Employee[[#This Row],[Sales_Target]]=Employee[[#This Row],[Sales_Target]],Employee[[#This Row],[Sales_Achieved]]&gt;=Employee[[#This Row],[Sales_Target]]),"Above Target", "Below Target")</f>
        <v>Below Target</v>
      </c>
      <c r="H840" s="43">
        <f>Employee[[#This Row],[Sales_Achieved]]-Employee[[#This Row],[Sales_Target]]</f>
        <v>-487</v>
      </c>
    </row>
    <row r="841" spans="1:8" x14ac:dyDescent="0.3">
      <c r="A841" s="4" t="s">
        <v>2867</v>
      </c>
      <c r="B841" s="2" t="s">
        <v>3113</v>
      </c>
      <c r="C841" s="2" t="s">
        <v>3395</v>
      </c>
      <c r="D841" s="2" t="s">
        <v>1016</v>
      </c>
      <c r="E841" s="30">
        <v>2542</v>
      </c>
      <c r="F841" s="34">
        <v>3561</v>
      </c>
      <c r="G841" s="2" t="str">
        <f>IF(AND(Employee[[#This Row],[Sales_Target]]=Employee[[#This Row],[Sales_Target]],Employee[[#This Row],[Sales_Achieved]]&gt;=Employee[[#This Row],[Sales_Target]]),"Above Target", "Below Target")</f>
        <v>Above Target</v>
      </c>
      <c r="H841" s="43">
        <f>Employee[[#This Row],[Sales_Achieved]]-Employee[[#This Row],[Sales_Target]]</f>
        <v>1019</v>
      </c>
    </row>
    <row r="842" spans="1:8" x14ac:dyDescent="0.3">
      <c r="A842" s="4" t="s">
        <v>2868</v>
      </c>
      <c r="B842" s="2" t="s">
        <v>3111</v>
      </c>
      <c r="C842" s="2" t="s">
        <v>3395</v>
      </c>
      <c r="D842" s="2" t="s">
        <v>1013</v>
      </c>
      <c r="E842" s="30">
        <v>2419</v>
      </c>
      <c r="F842" s="34">
        <v>2144</v>
      </c>
      <c r="G842" s="2" t="str">
        <f>IF(AND(Employee[[#This Row],[Sales_Target]]=Employee[[#This Row],[Sales_Target]],Employee[[#This Row],[Sales_Achieved]]&gt;=Employee[[#This Row],[Sales_Target]]),"Above Target", "Below Target")</f>
        <v>Below Target</v>
      </c>
      <c r="H842" s="43">
        <f>Employee[[#This Row],[Sales_Achieved]]-Employee[[#This Row],[Sales_Target]]</f>
        <v>-275</v>
      </c>
    </row>
    <row r="843" spans="1:8" x14ac:dyDescent="0.3">
      <c r="A843" s="4" t="s">
        <v>2869</v>
      </c>
      <c r="B843" s="2" t="s">
        <v>3372</v>
      </c>
      <c r="C843" s="2" t="s">
        <v>3396</v>
      </c>
      <c r="D843" s="2" t="s">
        <v>1015</v>
      </c>
      <c r="E843" s="30">
        <v>1740</v>
      </c>
      <c r="F843" s="34">
        <v>5886</v>
      </c>
      <c r="G843" s="2" t="str">
        <f>IF(AND(Employee[[#This Row],[Sales_Target]]=Employee[[#This Row],[Sales_Target]],Employee[[#This Row],[Sales_Achieved]]&gt;=Employee[[#This Row],[Sales_Target]]),"Above Target", "Below Target")</f>
        <v>Above Target</v>
      </c>
      <c r="H843" s="43">
        <f>Employee[[#This Row],[Sales_Achieved]]-Employee[[#This Row],[Sales_Target]]</f>
        <v>4146</v>
      </c>
    </row>
    <row r="844" spans="1:8" x14ac:dyDescent="0.3">
      <c r="A844" s="4" t="s">
        <v>2870</v>
      </c>
      <c r="B844" s="2" t="s">
        <v>3373</v>
      </c>
      <c r="C844" s="2" t="s">
        <v>3396</v>
      </c>
      <c r="D844" s="2" t="s">
        <v>1013</v>
      </c>
      <c r="E844" s="30">
        <v>4202</v>
      </c>
      <c r="F844" s="34">
        <v>1867</v>
      </c>
      <c r="G844" s="2" t="str">
        <f>IF(AND(Employee[[#This Row],[Sales_Target]]=Employee[[#This Row],[Sales_Target]],Employee[[#This Row],[Sales_Achieved]]&gt;=Employee[[#This Row],[Sales_Target]]),"Above Target", "Below Target")</f>
        <v>Below Target</v>
      </c>
      <c r="H844" s="43">
        <f>Employee[[#This Row],[Sales_Achieved]]-Employee[[#This Row],[Sales_Target]]</f>
        <v>-2335</v>
      </c>
    </row>
    <row r="845" spans="1:8" x14ac:dyDescent="0.3">
      <c r="A845" s="4" t="s">
        <v>2871</v>
      </c>
      <c r="B845" s="2" t="s">
        <v>3239</v>
      </c>
      <c r="C845" s="2" t="s">
        <v>3395</v>
      </c>
      <c r="D845" s="2" t="s">
        <v>1013</v>
      </c>
      <c r="E845" s="30">
        <v>1278</v>
      </c>
      <c r="F845" s="34">
        <v>1747</v>
      </c>
      <c r="G845" s="2" t="str">
        <f>IF(AND(Employee[[#This Row],[Sales_Target]]=Employee[[#This Row],[Sales_Target]],Employee[[#This Row],[Sales_Achieved]]&gt;=Employee[[#This Row],[Sales_Target]]),"Above Target", "Below Target")</f>
        <v>Above Target</v>
      </c>
      <c r="H845" s="43">
        <f>Employee[[#This Row],[Sales_Achieved]]-Employee[[#This Row],[Sales_Target]]</f>
        <v>469</v>
      </c>
    </row>
    <row r="846" spans="1:8" x14ac:dyDescent="0.3">
      <c r="A846" s="4" t="s">
        <v>2872</v>
      </c>
      <c r="B846" s="2" t="s">
        <v>3239</v>
      </c>
      <c r="C846" s="2" t="s">
        <v>3394</v>
      </c>
      <c r="D846" s="2" t="s">
        <v>1013</v>
      </c>
      <c r="E846" s="30">
        <v>3409</v>
      </c>
      <c r="F846" s="34">
        <v>2150</v>
      </c>
      <c r="G846" s="2" t="str">
        <f>IF(AND(Employee[[#This Row],[Sales_Target]]=Employee[[#This Row],[Sales_Target]],Employee[[#This Row],[Sales_Achieved]]&gt;=Employee[[#This Row],[Sales_Target]]),"Above Target", "Below Target")</f>
        <v>Below Target</v>
      </c>
      <c r="H846" s="43">
        <f>Employee[[#This Row],[Sales_Achieved]]-Employee[[#This Row],[Sales_Target]]</f>
        <v>-1259</v>
      </c>
    </row>
    <row r="847" spans="1:8" x14ac:dyDescent="0.3">
      <c r="A847" s="4" t="s">
        <v>2873</v>
      </c>
      <c r="B847" s="2" t="s">
        <v>3127</v>
      </c>
      <c r="C847" s="2" t="s">
        <v>3396</v>
      </c>
      <c r="D847" s="2" t="s">
        <v>1013</v>
      </c>
      <c r="E847" s="30">
        <v>2177</v>
      </c>
      <c r="F847" s="34">
        <v>2305</v>
      </c>
      <c r="G847" s="2" t="str">
        <f>IF(AND(Employee[[#This Row],[Sales_Target]]=Employee[[#This Row],[Sales_Target]],Employee[[#This Row],[Sales_Achieved]]&gt;=Employee[[#This Row],[Sales_Target]]),"Above Target", "Below Target")</f>
        <v>Above Target</v>
      </c>
      <c r="H847" s="43">
        <f>Employee[[#This Row],[Sales_Achieved]]-Employee[[#This Row],[Sales_Target]]</f>
        <v>128</v>
      </c>
    </row>
    <row r="848" spans="1:8" x14ac:dyDescent="0.3">
      <c r="A848" s="4" t="s">
        <v>2874</v>
      </c>
      <c r="B848" s="2" t="s">
        <v>3210</v>
      </c>
      <c r="C848" s="2" t="s">
        <v>3395</v>
      </c>
      <c r="D848" s="2" t="s">
        <v>1014</v>
      </c>
      <c r="E848" s="30">
        <v>3700</v>
      </c>
      <c r="F848" s="34">
        <v>1922</v>
      </c>
      <c r="G848" s="2" t="str">
        <f>IF(AND(Employee[[#This Row],[Sales_Target]]=Employee[[#This Row],[Sales_Target]],Employee[[#This Row],[Sales_Achieved]]&gt;=Employee[[#This Row],[Sales_Target]]),"Above Target", "Below Target")</f>
        <v>Below Target</v>
      </c>
      <c r="H848" s="43">
        <f>Employee[[#This Row],[Sales_Achieved]]-Employee[[#This Row],[Sales_Target]]</f>
        <v>-1778</v>
      </c>
    </row>
    <row r="849" spans="1:8" x14ac:dyDescent="0.3">
      <c r="A849" s="4" t="s">
        <v>2875</v>
      </c>
      <c r="B849" s="2" t="s">
        <v>3035</v>
      </c>
      <c r="C849" s="2" t="s">
        <v>3394</v>
      </c>
      <c r="D849" s="2" t="s">
        <v>1016</v>
      </c>
      <c r="E849" s="30">
        <v>3923</v>
      </c>
      <c r="F849" s="34">
        <v>1380</v>
      </c>
      <c r="G849" s="2" t="str">
        <f>IF(AND(Employee[[#This Row],[Sales_Target]]=Employee[[#This Row],[Sales_Target]],Employee[[#This Row],[Sales_Achieved]]&gt;=Employee[[#This Row],[Sales_Target]]),"Above Target", "Below Target")</f>
        <v>Below Target</v>
      </c>
      <c r="H849" s="43">
        <f>Employee[[#This Row],[Sales_Achieved]]-Employee[[#This Row],[Sales_Target]]</f>
        <v>-2543</v>
      </c>
    </row>
    <row r="850" spans="1:8" x14ac:dyDescent="0.3">
      <c r="A850" s="4" t="s">
        <v>2876</v>
      </c>
      <c r="B850" s="2" t="s">
        <v>3041</v>
      </c>
      <c r="C850" s="2" t="s">
        <v>3396</v>
      </c>
      <c r="D850" s="2" t="s">
        <v>1014</v>
      </c>
      <c r="E850" s="30">
        <v>1773</v>
      </c>
      <c r="F850" s="34">
        <v>3614</v>
      </c>
      <c r="G850" s="2" t="str">
        <f>IF(AND(Employee[[#This Row],[Sales_Target]]=Employee[[#This Row],[Sales_Target]],Employee[[#This Row],[Sales_Achieved]]&gt;=Employee[[#This Row],[Sales_Target]]),"Above Target", "Below Target")</f>
        <v>Above Target</v>
      </c>
      <c r="H850" s="43">
        <f>Employee[[#This Row],[Sales_Achieved]]-Employee[[#This Row],[Sales_Target]]</f>
        <v>1841</v>
      </c>
    </row>
    <row r="851" spans="1:8" x14ac:dyDescent="0.3">
      <c r="A851" s="4" t="s">
        <v>2877</v>
      </c>
      <c r="B851" s="2" t="s">
        <v>3359</v>
      </c>
      <c r="C851" s="2" t="s">
        <v>3396</v>
      </c>
      <c r="D851" s="2" t="s">
        <v>1016</v>
      </c>
      <c r="E851" s="30">
        <v>3587</v>
      </c>
      <c r="F851" s="34">
        <v>5934</v>
      </c>
      <c r="G851" s="2" t="str">
        <f>IF(AND(Employee[[#This Row],[Sales_Target]]=Employee[[#This Row],[Sales_Target]],Employee[[#This Row],[Sales_Achieved]]&gt;=Employee[[#This Row],[Sales_Target]]),"Above Target", "Below Target")</f>
        <v>Above Target</v>
      </c>
      <c r="H851" s="43">
        <f>Employee[[#This Row],[Sales_Achieved]]-Employee[[#This Row],[Sales_Target]]</f>
        <v>2347</v>
      </c>
    </row>
    <row r="852" spans="1:8" x14ac:dyDescent="0.3">
      <c r="A852" s="4" t="s">
        <v>2878</v>
      </c>
      <c r="B852" s="2" t="s">
        <v>3374</v>
      </c>
      <c r="C852" s="2" t="s">
        <v>3396</v>
      </c>
      <c r="D852" s="2" t="s">
        <v>1013</v>
      </c>
      <c r="E852" s="30">
        <v>1576</v>
      </c>
      <c r="F852" s="34">
        <v>1024</v>
      </c>
      <c r="G852" s="2" t="str">
        <f>IF(AND(Employee[[#This Row],[Sales_Target]]=Employee[[#This Row],[Sales_Target]],Employee[[#This Row],[Sales_Achieved]]&gt;=Employee[[#This Row],[Sales_Target]]),"Above Target", "Below Target")</f>
        <v>Below Target</v>
      </c>
      <c r="H852" s="43">
        <f>Employee[[#This Row],[Sales_Achieved]]-Employee[[#This Row],[Sales_Target]]</f>
        <v>-552</v>
      </c>
    </row>
    <row r="853" spans="1:8" x14ac:dyDescent="0.3">
      <c r="A853" s="4" t="s">
        <v>2879</v>
      </c>
      <c r="B853" s="2" t="s">
        <v>3031</v>
      </c>
      <c r="C853" s="2" t="s">
        <v>3394</v>
      </c>
      <c r="D853" s="2" t="s">
        <v>1013</v>
      </c>
      <c r="E853" s="30">
        <v>2723</v>
      </c>
      <c r="F853" s="34">
        <v>5364</v>
      </c>
      <c r="G853" s="2" t="str">
        <f>IF(AND(Employee[[#This Row],[Sales_Target]]=Employee[[#This Row],[Sales_Target]],Employee[[#This Row],[Sales_Achieved]]&gt;=Employee[[#This Row],[Sales_Target]]),"Above Target", "Below Target")</f>
        <v>Above Target</v>
      </c>
      <c r="H853" s="43">
        <f>Employee[[#This Row],[Sales_Achieved]]-Employee[[#This Row],[Sales_Target]]</f>
        <v>2641</v>
      </c>
    </row>
    <row r="854" spans="1:8" x14ac:dyDescent="0.3">
      <c r="A854" s="4" t="s">
        <v>2880</v>
      </c>
      <c r="B854" s="2" t="s">
        <v>3081</v>
      </c>
      <c r="C854" s="2" t="s">
        <v>3396</v>
      </c>
      <c r="D854" s="2" t="s">
        <v>1014</v>
      </c>
      <c r="E854" s="30">
        <v>3692</v>
      </c>
      <c r="F854" s="34">
        <v>3896</v>
      </c>
      <c r="G854" s="2" t="str">
        <f>IF(AND(Employee[[#This Row],[Sales_Target]]=Employee[[#This Row],[Sales_Target]],Employee[[#This Row],[Sales_Achieved]]&gt;=Employee[[#This Row],[Sales_Target]]),"Above Target", "Below Target")</f>
        <v>Above Target</v>
      </c>
      <c r="H854" s="43">
        <f>Employee[[#This Row],[Sales_Achieved]]-Employee[[#This Row],[Sales_Target]]</f>
        <v>204</v>
      </c>
    </row>
    <row r="855" spans="1:8" x14ac:dyDescent="0.3">
      <c r="A855" s="4" t="s">
        <v>2881</v>
      </c>
      <c r="B855" s="2" t="s">
        <v>3049</v>
      </c>
      <c r="C855" s="2" t="s">
        <v>3394</v>
      </c>
      <c r="D855" s="2" t="s">
        <v>1015</v>
      </c>
      <c r="E855" s="30">
        <v>4434</v>
      </c>
      <c r="F855" s="34">
        <v>4888</v>
      </c>
      <c r="G855" s="2" t="str">
        <f>IF(AND(Employee[[#This Row],[Sales_Target]]=Employee[[#This Row],[Sales_Target]],Employee[[#This Row],[Sales_Achieved]]&gt;=Employee[[#This Row],[Sales_Target]]),"Above Target", "Below Target")</f>
        <v>Above Target</v>
      </c>
      <c r="H855" s="43">
        <f>Employee[[#This Row],[Sales_Achieved]]-Employee[[#This Row],[Sales_Target]]</f>
        <v>454</v>
      </c>
    </row>
    <row r="856" spans="1:8" x14ac:dyDescent="0.3">
      <c r="A856" s="4" t="s">
        <v>2882</v>
      </c>
      <c r="B856" s="2" t="s">
        <v>3375</v>
      </c>
      <c r="C856" s="2" t="s">
        <v>3396</v>
      </c>
      <c r="D856" s="2" t="s">
        <v>1016</v>
      </c>
      <c r="E856" s="30">
        <v>4791</v>
      </c>
      <c r="F856" s="34">
        <v>3813</v>
      </c>
      <c r="G856" s="2" t="str">
        <f>IF(AND(Employee[[#This Row],[Sales_Target]]=Employee[[#This Row],[Sales_Target]],Employee[[#This Row],[Sales_Achieved]]&gt;=Employee[[#This Row],[Sales_Target]]),"Above Target", "Below Target")</f>
        <v>Below Target</v>
      </c>
      <c r="H856" s="43">
        <f>Employee[[#This Row],[Sales_Achieved]]-Employee[[#This Row],[Sales_Target]]</f>
        <v>-978</v>
      </c>
    </row>
    <row r="857" spans="1:8" x14ac:dyDescent="0.3">
      <c r="A857" s="4" t="s">
        <v>2883</v>
      </c>
      <c r="B857" s="2" t="s">
        <v>3357</v>
      </c>
      <c r="C857" s="2" t="s">
        <v>3394</v>
      </c>
      <c r="D857" s="2" t="s">
        <v>1016</v>
      </c>
      <c r="E857" s="30">
        <v>4288</v>
      </c>
      <c r="F857" s="34">
        <v>4249</v>
      </c>
      <c r="G857" s="2" t="str">
        <f>IF(AND(Employee[[#This Row],[Sales_Target]]=Employee[[#This Row],[Sales_Target]],Employee[[#This Row],[Sales_Achieved]]&gt;=Employee[[#This Row],[Sales_Target]]),"Above Target", "Below Target")</f>
        <v>Below Target</v>
      </c>
      <c r="H857" s="43">
        <f>Employee[[#This Row],[Sales_Achieved]]-Employee[[#This Row],[Sales_Target]]</f>
        <v>-39</v>
      </c>
    </row>
    <row r="858" spans="1:8" x14ac:dyDescent="0.3">
      <c r="A858" s="4" t="s">
        <v>2884</v>
      </c>
      <c r="B858" s="2" t="s">
        <v>3146</v>
      </c>
      <c r="C858" s="2" t="s">
        <v>3395</v>
      </c>
      <c r="D858" s="2" t="s">
        <v>1015</v>
      </c>
      <c r="E858" s="30">
        <v>2839</v>
      </c>
      <c r="F858" s="34">
        <v>3677</v>
      </c>
      <c r="G858" s="2" t="str">
        <f>IF(AND(Employee[[#This Row],[Sales_Target]]=Employee[[#This Row],[Sales_Target]],Employee[[#This Row],[Sales_Achieved]]&gt;=Employee[[#This Row],[Sales_Target]]),"Above Target", "Below Target")</f>
        <v>Above Target</v>
      </c>
      <c r="H858" s="43">
        <f>Employee[[#This Row],[Sales_Achieved]]-Employee[[#This Row],[Sales_Target]]</f>
        <v>838</v>
      </c>
    </row>
    <row r="859" spans="1:8" x14ac:dyDescent="0.3">
      <c r="A859" s="4" t="s">
        <v>2885</v>
      </c>
      <c r="B859" s="2" t="s">
        <v>3376</v>
      </c>
      <c r="C859" s="2" t="s">
        <v>3394</v>
      </c>
      <c r="D859" s="2" t="s">
        <v>1016</v>
      </c>
      <c r="E859" s="30">
        <v>1373</v>
      </c>
      <c r="F859" s="34">
        <v>5805</v>
      </c>
      <c r="G859" s="2" t="str">
        <f>IF(AND(Employee[[#This Row],[Sales_Target]]=Employee[[#This Row],[Sales_Target]],Employee[[#This Row],[Sales_Achieved]]&gt;=Employee[[#This Row],[Sales_Target]]),"Above Target", "Below Target")</f>
        <v>Above Target</v>
      </c>
      <c r="H859" s="43">
        <f>Employee[[#This Row],[Sales_Achieved]]-Employee[[#This Row],[Sales_Target]]</f>
        <v>4432</v>
      </c>
    </row>
    <row r="860" spans="1:8" x14ac:dyDescent="0.3">
      <c r="A860" s="4" t="s">
        <v>2886</v>
      </c>
      <c r="B860" s="2" t="s">
        <v>3207</v>
      </c>
      <c r="C860" s="2" t="s">
        <v>3396</v>
      </c>
      <c r="D860" s="2" t="s">
        <v>1015</v>
      </c>
      <c r="E860" s="30">
        <v>4544</v>
      </c>
      <c r="F860" s="34">
        <v>3563</v>
      </c>
      <c r="G860" s="2" t="str">
        <f>IF(AND(Employee[[#This Row],[Sales_Target]]=Employee[[#This Row],[Sales_Target]],Employee[[#This Row],[Sales_Achieved]]&gt;=Employee[[#This Row],[Sales_Target]]),"Above Target", "Below Target")</f>
        <v>Below Target</v>
      </c>
      <c r="H860" s="43">
        <f>Employee[[#This Row],[Sales_Achieved]]-Employee[[#This Row],[Sales_Target]]</f>
        <v>-981</v>
      </c>
    </row>
    <row r="861" spans="1:8" x14ac:dyDescent="0.3">
      <c r="A861" s="4" t="s">
        <v>2887</v>
      </c>
      <c r="B861" s="2" t="s">
        <v>3286</v>
      </c>
      <c r="C861" s="2" t="s">
        <v>3396</v>
      </c>
      <c r="D861" s="2" t="s">
        <v>1013</v>
      </c>
      <c r="E861" s="30">
        <v>2473</v>
      </c>
      <c r="F861" s="34">
        <v>3252</v>
      </c>
      <c r="G861" s="2" t="str">
        <f>IF(AND(Employee[[#This Row],[Sales_Target]]=Employee[[#This Row],[Sales_Target]],Employee[[#This Row],[Sales_Achieved]]&gt;=Employee[[#This Row],[Sales_Target]]),"Above Target", "Below Target")</f>
        <v>Above Target</v>
      </c>
      <c r="H861" s="43">
        <f>Employee[[#This Row],[Sales_Achieved]]-Employee[[#This Row],[Sales_Target]]</f>
        <v>779</v>
      </c>
    </row>
    <row r="862" spans="1:8" x14ac:dyDescent="0.3">
      <c r="A862" s="4" t="s">
        <v>2888</v>
      </c>
      <c r="B862" s="2" t="s">
        <v>3329</v>
      </c>
      <c r="C862" s="2" t="s">
        <v>3394</v>
      </c>
      <c r="D862" s="2" t="s">
        <v>1014</v>
      </c>
      <c r="E862" s="30">
        <v>3990</v>
      </c>
      <c r="F862" s="34">
        <v>3275</v>
      </c>
      <c r="G862" s="2" t="str">
        <f>IF(AND(Employee[[#This Row],[Sales_Target]]=Employee[[#This Row],[Sales_Target]],Employee[[#This Row],[Sales_Achieved]]&gt;=Employee[[#This Row],[Sales_Target]]),"Above Target", "Below Target")</f>
        <v>Below Target</v>
      </c>
      <c r="H862" s="43">
        <f>Employee[[#This Row],[Sales_Achieved]]-Employee[[#This Row],[Sales_Target]]</f>
        <v>-715</v>
      </c>
    </row>
    <row r="863" spans="1:8" x14ac:dyDescent="0.3">
      <c r="A863" s="4" t="s">
        <v>2889</v>
      </c>
      <c r="B863" s="2" t="s">
        <v>3281</v>
      </c>
      <c r="C863" s="2" t="s">
        <v>3395</v>
      </c>
      <c r="D863" s="2" t="s">
        <v>1016</v>
      </c>
      <c r="E863" s="30">
        <v>4981</v>
      </c>
      <c r="F863" s="34">
        <v>5645</v>
      </c>
      <c r="G863" s="2" t="str">
        <f>IF(AND(Employee[[#This Row],[Sales_Target]]=Employee[[#This Row],[Sales_Target]],Employee[[#This Row],[Sales_Achieved]]&gt;=Employee[[#This Row],[Sales_Target]]),"Above Target", "Below Target")</f>
        <v>Above Target</v>
      </c>
      <c r="H863" s="43">
        <f>Employee[[#This Row],[Sales_Achieved]]-Employee[[#This Row],[Sales_Target]]</f>
        <v>664</v>
      </c>
    </row>
    <row r="864" spans="1:8" x14ac:dyDescent="0.3">
      <c r="A864" s="4" t="s">
        <v>2890</v>
      </c>
      <c r="B864" s="2" t="s">
        <v>3283</v>
      </c>
      <c r="C864" s="2" t="s">
        <v>3395</v>
      </c>
      <c r="D864" s="2" t="s">
        <v>1013</v>
      </c>
      <c r="E864" s="30">
        <v>2904</v>
      </c>
      <c r="F864" s="34">
        <v>1021</v>
      </c>
      <c r="G864" s="2" t="str">
        <f>IF(AND(Employee[[#This Row],[Sales_Target]]=Employee[[#This Row],[Sales_Target]],Employee[[#This Row],[Sales_Achieved]]&gt;=Employee[[#This Row],[Sales_Target]]),"Above Target", "Below Target")</f>
        <v>Below Target</v>
      </c>
      <c r="H864" s="43">
        <f>Employee[[#This Row],[Sales_Achieved]]-Employee[[#This Row],[Sales_Target]]</f>
        <v>-1883</v>
      </c>
    </row>
    <row r="865" spans="1:8" x14ac:dyDescent="0.3">
      <c r="A865" s="4" t="s">
        <v>2891</v>
      </c>
      <c r="B865" s="2" t="s">
        <v>3048</v>
      </c>
      <c r="C865" s="2" t="s">
        <v>3394</v>
      </c>
      <c r="D865" s="2" t="s">
        <v>1016</v>
      </c>
      <c r="E865" s="30">
        <v>3890</v>
      </c>
      <c r="F865" s="34">
        <v>3544</v>
      </c>
      <c r="G865" s="2" t="str">
        <f>IF(AND(Employee[[#This Row],[Sales_Target]]=Employee[[#This Row],[Sales_Target]],Employee[[#This Row],[Sales_Achieved]]&gt;=Employee[[#This Row],[Sales_Target]]),"Above Target", "Below Target")</f>
        <v>Below Target</v>
      </c>
      <c r="H865" s="43">
        <f>Employee[[#This Row],[Sales_Achieved]]-Employee[[#This Row],[Sales_Target]]</f>
        <v>-346</v>
      </c>
    </row>
    <row r="866" spans="1:8" x14ac:dyDescent="0.3">
      <c r="A866" s="4" t="s">
        <v>2892</v>
      </c>
      <c r="B866" s="2" t="s">
        <v>3377</v>
      </c>
      <c r="C866" s="2" t="s">
        <v>3395</v>
      </c>
      <c r="D866" s="2" t="s">
        <v>1016</v>
      </c>
      <c r="E866" s="30">
        <v>4132</v>
      </c>
      <c r="F866" s="34">
        <v>1012</v>
      </c>
      <c r="G866" s="2" t="str">
        <f>IF(AND(Employee[[#This Row],[Sales_Target]]=Employee[[#This Row],[Sales_Target]],Employee[[#This Row],[Sales_Achieved]]&gt;=Employee[[#This Row],[Sales_Target]]),"Above Target", "Below Target")</f>
        <v>Below Target</v>
      </c>
      <c r="H866" s="43">
        <f>Employee[[#This Row],[Sales_Achieved]]-Employee[[#This Row],[Sales_Target]]</f>
        <v>-3120</v>
      </c>
    </row>
    <row r="867" spans="1:8" x14ac:dyDescent="0.3">
      <c r="A867" s="4" t="s">
        <v>2893</v>
      </c>
      <c r="B867" s="2" t="s">
        <v>3162</v>
      </c>
      <c r="C867" s="2" t="s">
        <v>3395</v>
      </c>
      <c r="D867" s="2" t="s">
        <v>1014</v>
      </c>
      <c r="E867" s="30">
        <v>3215</v>
      </c>
      <c r="F867" s="34">
        <v>3366</v>
      </c>
      <c r="G867" s="2" t="str">
        <f>IF(AND(Employee[[#This Row],[Sales_Target]]=Employee[[#This Row],[Sales_Target]],Employee[[#This Row],[Sales_Achieved]]&gt;=Employee[[#This Row],[Sales_Target]]),"Above Target", "Below Target")</f>
        <v>Above Target</v>
      </c>
      <c r="H867" s="43">
        <f>Employee[[#This Row],[Sales_Achieved]]-Employee[[#This Row],[Sales_Target]]</f>
        <v>151</v>
      </c>
    </row>
    <row r="868" spans="1:8" x14ac:dyDescent="0.3">
      <c r="A868" s="4" t="s">
        <v>2894</v>
      </c>
      <c r="B868" s="2" t="s">
        <v>3100</v>
      </c>
      <c r="C868" s="2" t="s">
        <v>3394</v>
      </c>
      <c r="D868" s="2" t="s">
        <v>1015</v>
      </c>
      <c r="E868" s="30">
        <v>2451</v>
      </c>
      <c r="F868" s="34">
        <v>5012</v>
      </c>
      <c r="G868" s="2" t="str">
        <f>IF(AND(Employee[[#This Row],[Sales_Target]]=Employee[[#This Row],[Sales_Target]],Employee[[#This Row],[Sales_Achieved]]&gt;=Employee[[#This Row],[Sales_Target]]),"Above Target", "Below Target")</f>
        <v>Above Target</v>
      </c>
      <c r="H868" s="43">
        <f>Employee[[#This Row],[Sales_Achieved]]-Employee[[#This Row],[Sales_Target]]</f>
        <v>2561</v>
      </c>
    </row>
    <row r="869" spans="1:8" x14ac:dyDescent="0.3">
      <c r="A869" s="4" t="s">
        <v>2895</v>
      </c>
      <c r="B869" s="2" t="s">
        <v>3364</v>
      </c>
      <c r="C869" s="2" t="s">
        <v>3394</v>
      </c>
      <c r="D869" s="2" t="s">
        <v>1015</v>
      </c>
      <c r="E869" s="30">
        <v>3132</v>
      </c>
      <c r="F869" s="34">
        <v>4813</v>
      </c>
      <c r="G869" s="2" t="str">
        <f>IF(AND(Employee[[#This Row],[Sales_Target]]=Employee[[#This Row],[Sales_Target]],Employee[[#This Row],[Sales_Achieved]]&gt;=Employee[[#This Row],[Sales_Target]]),"Above Target", "Below Target")</f>
        <v>Above Target</v>
      </c>
      <c r="H869" s="43">
        <f>Employee[[#This Row],[Sales_Achieved]]-Employee[[#This Row],[Sales_Target]]</f>
        <v>1681</v>
      </c>
    </row>
    <row r="870" spans="1:8" x14ac:dyDescent="0.3">
      <c r="A870" s="4" t="s">
        <v>2896</v>
      </c>
      <c r="B870" s="2" t="s">
        <v>3188</v>
      </c>
      <c r="C870" s="2" t="s">
        <v>3395</v>
      </c>
      <c r="D870" s="2" t="s">
        <v>1014</v>
      </c>
      <c r="E870" s="30">
        <v>1423</v>
      </c>
      <c r="F870" s="34">
        <v>2325</v>
      </c>
      <c r="G870" s="2" t="str">
        <f>IF(AND(Employee[[#This Row],[Sales_Target]]=Employee[[#This Row],[Sales_Target]],Employee[[#This Row],[Sales_Achieved]]&gt;=Employee[[#This Row],[Sales_Target]]),"Above Target", "Below Target")</f>
        <v>Above Target</v>
      </c>
      <c r="H870" s="43">
        <f>Employee[[#This Row],[Sales_Achieved]]-Employee[[#This Row],[Sales_Target]]</f>
        <v>902</v>
      </c>
    </row>
    <row r="871" spans="1:8" x14ac:dyDescent="0.3">
      <c r="A871" s="4" t="s">
        <v>2897</v>
      </c>
      <c r="B871" s="2" t="s">
        <v>3034</v>
      </c>
      <c r="C871" s="2" t="s">
        <v>3395</v>
      </c>
      <c r="D871" s="2" t="s">
        <v>1016</v>
      </c>
      <c r="E871" s="30">
        <v>3792</v>
      </c>
      <c r="F871" s="34">
        <v>2486</v>
      </c>
      <c r="G871" s="2" t="str">
        <f>IF(AND(Employee[[#This Row],[Sales_Target]]=Employee[[#This Row],[Sales_Target]],Employee[[#This Row],[Sales_Achieved]]&gt;=Employee[[#This Row],[Sales_Target]]),"Above Target", "Below Target")</f>
        <v>Below Target</v>
      </c>
      <c r="H871" s="43">
        <f>Employee[[#This Row],[Sales_Achieved]]-Employee[[#This Row],[Sales_Target]]</f>
        <v>-1306</v>
      </c>
    </row>
    <row r="872" spans="1:8" x14ac:dyDescent="0.3">
      <c r="A872" s="4" t="s">
        <v>2898</v>
      </c>
      <c r="B872" s="2" t="s">
        <v>3270</v>
      </c>
      <c r="C872" s="2" t="s">
        <v>3396</v>
      </c>
      <c r="D872" s="2" t="s">
        <v>1015</v>
      </c>
      <c r="E872" s="30">
        <v>1258</v>
      </c>
      <c r="F872" s="34">
        <v>3584</v>
      </c>
      <c r="G872" s="2" t="str">
        <f>IF(AND(Employee[[#This Row],[Sales_Target]]=Employee[[#This Row],[Sales_Target]],Employee[[#This Row],[Sales_Achieved]]&gt;=Employee[[#This Row],[Sales_Target]]),"Above Target", "Below Target")</f>
        <v>Above Target</v>
      </c>
      <c r="H872" s="43">
        <f>Employee[[#This Row],[Sales_Achieved]]-Employee[[#This Row],[Sales_Target]]</f>
        <v>2326</v>
      </c>
    </row>
    <row r="873" spans="1:8" x14ac:dyDescent="0.3">
      <c r="A873" s="4" t="s">
        <v>2899</v>
      </c>
      <c r="B873" s="2" t="s">
        <v>3378</v>
      </c>
      <c r="C873" s="2" t="s">
        <v>3394</v>
      </c>
      <c r="D873" s="2" t="s">
        <v>1015</v>
      </c>
      <c r="E873" s="30">
        <v>1670</v>
      </c>
      <c r="F873" s="34">
        <v>2120</v>
      </c>
      <c r="G873" s="2" t="str">
        <f>IF(AND(Employee[[#This Row],[Sales_Target]]=Employee[[#This Row],[Sales_Target]],Employee[[#This Row],[Sales_Achieved]]&gt;=Employee[[#This Row],[Sales_Target]]),"Above Target", "Below Target")</f>
        <v>Above Target</v>
      </c>
      <c r="H873" s="43">
        <f>Employee[[#This Row],[Sales_Achieved]]-Employee[[#This Row],[Sales_Target]]</f>
        <v>450</v>
      </c>
    </row>
    <row r="874" spans="1:8" x14ac:dyDescent="0.3">
      <c r="A874" s="4" t="s">
        <v>2900</v>
      </c>
      <c r="B874" s="2" t="s">
        <v>3214</v>
      </c>
      <c r="C874" s="2" t="s">
        <v>3395</v>
      </c>
      <c r="D874" s="2" t="s">
        <v>1015</v>
      </c>
      <c r="E874" s="30">
        <v>3347</v>
      </c>
      <c r="F874" s="34">
        <v>2479</v>
      </c>
      <c r="G874" s="2" t="str">
        <f>IF(AND(Employee[[#This Row],[Sales_Target]]=Employee[[#This Row],[Sales_Target]],Employee[[#This Row],[Sales_Achieved]]&gt;=Employee[[#This Row],[Sales_Target]]),"Above Target", "Below Target")</f>
        <v>Below Target</v>
      </c>
      <c r="H874" s="43">
        <f>Employee[[#This Row],[Sales_Achieved]]-Employee[[#This Row],[Sales_Target]]</f>
        <v>-868</v>
      </c>
    </row>
    <row r="875" spans="1:8" x14ac:dyDescent="0.3">
      <c r="A875" s="4" t="s">
        <v>2901</v>
      </c>
      <c r="B875" s="2" t="s">
        <v>3204</v>
      </c>
      <c r="C875" s="2" t="s">
        <v>3394</v>
      </c>
      <c r="D875" s="2" t="s">
        <v>1015</v>
      </c>
      <c r="E875" s="30">
        <v>4335</v>
      </c>
      <c r="F875" s="34">
        <v>4376</v>
      </c>
      <c r="G875" s="2" t="str">
        <f>IF(AND(Employee[[#This Row],[Sales_Target]]=Employee[[#This Row],[Sales_Target]],Employee[[#This Row],[Sales_Achieved]]&gt;=Employee[[#This Row],[Sales_Target]]),"Above Target", "Below Target")</f>
        <v>Above Target</v>
      </c>
      <c r="H875" s="43">
        <f>Employee[[#This Row],[Sales_Achieved]]-Employee[[#This Row],[Sales_Target]]</f>
        <v>41</v>
      </c>
    </row>
    <row r="876" spans="1:8" x14ac:dyDescent="0.3">
      <c r="A876" s="4" t="s">
        <v>2902</v>
      </c>
      <c r="B876" s="2" t="s">
        <v>3275</v>
      </c>
      <c r="C876" s="2" t="s">
        <v>3395</v>
      </c>
      <c r="D876" s="2" t="s">
        <v>1015</v>
      </c>
      <c r="E876" s="30">
        <v>1563</v>
      </c>
      <c r="F876" s="34">
        <v>5102</v>
      </c>
      <c r="G876" s="2" t="str">
        <f>IF(AND(Employee[[#This Row],[Sales_Target]]=Employee[[#This Row],[Sales_Target]],Employee[[#This Row],[Sales_Achieved]]&gt;=Employee[[#This Row],[Sales_Target]]),"Above Target", "Below Target")</f>
        <v>Above Target</v>
      </c>
      <c r="H876" s="43">
        <f>Employee[[#This Row],[Sales_Achieved]]-Employee[[#This Row],[Sales_Target]]</f>
        <v>3539</v>
      </c>
    </row>
    <row r="877" spans="1:8" x14ac:dyDescent="0.3">
      <c r="A877" s="4" t="s">
        <v>2903</v>
      </c>
      <c r="B877" s="2" t="s">
        <v>3379</v>
      </c>
      <c r="C877" s="2" t="s">
        <v>3395</v>
      </c>
      <c r="D877" s="2" t="s">
        <v>1013</v>
      </c>
      <c r="E877" s="30">
        <v>1436</v>
      </c>
      <c r="F877" s="34">
        <v>5291</v>
      </c>
      <c r="G877" s="2" t="str">
        <f>IF(AND(Employee[[#This Row],[Sales_Target]]=Employee[[#This Row],[Sales_Target]],Employee[[#This Row],[Sales_Achieved]]&gt;=Employee[[#This Row],[Sales_Target]]),"Above Target", "Below Target")</f>
        <v>Above Target</v>
      </c>
      <c r="H877" s="43">
        <f>Employee[[#This Row],[Sales_Achieved]]-Employee[[#This Row],[Sales_Target]]</f>
        <v>3855</v>
      </c>
    </row>
    <row r="878" spans="1:8" x14ac:dyDescent="0.3">
      <c r="A878" s="4" t="s">
        <v>2904</v>
      </c>
      <c r="B878" s="2" t="s">
        <v>3068</v>
      </c>
      <c r="C878" s="2" t="s">
        <v>3394</v>
      </c>
      <c r="D878" s="2" t="s">
        <v>1016</v>
      </c>
      <c r="E878" s="30">
        <v>2775</v>
      </c>
      <c r="F878" s="34">
        <v>2822</v>
      </c>
      <c r="G878" s="2" t="str">
        <f>IF(AND(Employee[[#This Row],[Sales_Target]]=Employee[[#This Row],[Sales_Target]],Employee[[#This Row],[Sales_Achieved]]&gt;=Employee[[#This Row],[Sales_Target]]),"Above Target", "Below Target")</f>
        <v>Above Target</v>
      </c>
      <c r="H878" s="43">
        <f>Employee[[#This Row],[Sales_Achieved]]-Employee[[#This Row],[Sales_Target]]</f>
        <v>47</v>
      </c>
    </row>
    <row r="879" spans="1:8" x14ac:dyDescent="0.3">
      <c r="A879" s="4" t="s">
        <v>2905</v>
      </c>
      <c r="B879" s="2" t="s">
        <v>3096</v>
      </c>
      <c r="C879" s="2" t="s">
        <v>3395</v>
      </c>
      <c r="D879" s="2" t="s">
        <v>1013</v>
      </c>
      <c r="E879" s="30">
        <v>1180</v>
      </c>
      <c r="F879" s="34">
        <v>5168</v>
      </c>
      <c r="G879" s="2" t="str">
        <f>IF(AND(Employee[[#This Row],[Sales_Target]]=Employee[[#This Row],[Sales_Target]],Employee[[#This Row],[Sales_Achieved]]&gt;=Employee[[#This Row],[Sales_Target]]),"Above Target", "Below Target")</f>
        <v>Above Target</v>
      </c>
      <c r="H879" s="43">
        <f>Employee[[#This Row],[Sales_Achieved]]-Employee[[#This Row],[Sales_Target]]</f>
        <v>3988</v>
      </c>
    </row>
    <row r="880" spans="1:8" x14ac:dyDescent="0.3">
      <c r="A880" s="4" t="s">
        <v>2906</v>
      </c>
      <c r="B880" s="2" t="s">
        <v>3293</v>
      </c>
      <c r="C880" s="2" t="s">
        <v>3394</v>
      </c>
      <c r="D880" s="2" t="s">
        <v>1016</v>
      </c>
      <c r="E880" s="30">
        <v>4644</v>
      </c>
      <c r="F880" s="34">
        <v>5316</v>
      </c>
      <c r="G880" s="2" t="str">
        <f>IF(AND(Employee[[#This Row],[Sales_Target]]=Employee[[#This Row],[Sales_Target]],Employee[[#This Row],[Sales_Achieved]]&gt;=Employee[[#This Row],[Sales_Target]]),"Above Target", "Below Target")</f>
        <v>Above Target</v>
      </c>
      <c r="H880" s="43">
        <f>Employee[[#This Row],[Sales_Achieved]]-Employee[[#This Row],[Sales_Target]]</f>
        <v>672</v>
      </c>
    </row>
    <row r="881" spans="1:8" x14ac:dyDescent="0.3">
      <c r="A881" s="4" t="s">
        <v>2907</v>
      </c>
      <c r="B881" s="2" t="s">
        <v>3242</v>
      </c>
      <c r="C881" s="2" t="s">
        <v>3396</v>
      </c>
      <c r="D881" s="2" t="s">
        <v>1016</v>
      </c>
      <c r="E881" s="30">
        <v>1063</v>
      </c>
      <c r="F881" s="34">
        <v>3993</v>
      </c>
      <c r="G881" s="2" t="str">
        <f>IF(AND(Employee[[#This Row],[Sales_Target]]=Employee[[#This Row],[Sales_Target]],Employee[[#This Row],[Sales_Achieved]]&gt;=Employee[[#This Row],[Sales_Target]]),"Above Target", "Below Target")</f>
        <v>Above Target</v>
      </c>
      <c r="H881" s="43">
        <f>Employee[[#This Row],[Sales_Achieved]]-Employee[[#This Row],[Sales_Target]]</f>
        <v>2930</v>
      </c>
    </row>
    <row r="882" spans="1:8" x14ac:dyDescent="0.3">
      <c r="A882" s="4" t="s">
        <v>2908</v>
      </c>
      <c r="B882" s="2" t="s">
        <v>3211</v>
      </c>
      <c r="C882" s="2" t="s">
        <v>3394</v>
      </c>
      <c r="D882" s="2" t="s">
        <v>1015</v>
      </c>
      <c r="E882" s="30">
        <v>4277</v>
      </c>
      <c r="F882" s="34">
        <v>4020</v>
      </c>
      <c r="G882" s="2" t="str">
        <f>IF(AND(Employee[[#This Row],[Sales_Target]]=Employee[[#This Row],[Sales_Target]],Employee[[#This Row],[Sales_Achieved]]&gt;=Employee[[#This Row],[Sales_Target]]),"Above Target", "Below Target")</f>
        <v>Below Target</v>
      </c>
      <c r="H882" s="43">
        <f>Employee[[#This Row],[Sales_Achieved]]-Employee[[#This Row],[Sales_Target]]</f>
        <v>-257</v>
      </c>
    </row>
    <row r="883" spans="1:8" x14ac:dyDescent="0.3">
      <c r="A883" s="4" t="s">
        <v>2909</v>
      </c>
      <c r="B883" s="2" t="s">
        <v>3380</v>
      </c>
      <c r="C883" s="2" t="s">
        <v>3394</v>
      </c>
      <c r="D883" s="2" t="s">
        <v>1013</v>
      </c>
      <c r="E883" s="30">
        <v>2315</v>
      </c>
      <c r="F883" s="34">
        <v>1234</v>
      </c>
      <c r="G883" s="2" t="str">
        <f>IF(AND(Employee[[#This Row],[Sales_Target]]=Employee[[#This Row],[Sales_Target]],Employee[[#This Row],[Sales_Achieved]]&gt;=Employee[[#This Row],[Sales_Target]]),"Above Target", "Below Target")</f>
        <v>Below Target</v>
      </c>
      <c r="H883" s="43">
        <f>Employee[[#This Row],[Sales_Achieved]]-Employee[[#This Row],[Sales_Target]]</f>
        <v>-1081</v>
      </c>
    </row>
    <row r="884" spans="1:8" x14ac:dyDescent="0.3">
      <c r="A884" s="4" t="s">
        <v>2910</v>
      </c>
      <c r="B884" s="2" t="s">
        <v>3070</v>
      </c>
      <c r="C884" s="2" t="s">
        <v>3396</v>
      </c>
      <c r="D884" s="2" t="s">
        <v>1016</v>
      </c>
      <c r="E884" s="30">
        <v>3439</v>
      </c>
      <c r="F884" s="34">
        <v>1949</v>
      </c>
      <c r="G884" s="2" t="str">
        <f>IF(AND(Employee[[#This Row],[Sales_Target]]=Employee[[#This Row],[Sales_Target]],Employee[[#This Row],[Sales_Achieved]]&gt;=Employee[[#This Row],[Sales_Target]]),"Above Target", "Below Target")</f>
        <v>Below Target</v>
      </c>
      <c r="H884" s="43">
        <f>Employee[[#This Row],[Sales_Achieved]]-Employee[[#This Row],[Sales_Target]]</f>
        <v>-1490</v>
      </c>
    </row>
    <row r="885" spans="1:8" x14ac:dyDescent="0.3">
      <c r="A885" s="4" t="s">
        <v>2911</v>
      </c>
      <c r="B885" s="2" t="s">
        <v>3212</v>
      </c>
      <c r="C885" s="2" t="s">
        <v>3395</v>
      </c>
      <c r="D885" s="2" t="s">
        <v>1016</v>
      </c>
      <c r="E885" s="30">
        <v>2399</v>
      </c>
      <c r="F885" s="34">
        <v>969</v>
      </c>
      <c r="G885" s="2" t="str">
        <f>IF(AND(Employee[[#This Row],[Sales_Target]]=Employee[[#This Row],[Sales_Target]],Employee[[#This Row],[Sales_Achieved]]&gt;=Employee[[#This Row],[Sales_Target]]),"Above Target", "Below Target")</f>
        <v>Below Target</v>
      </c>
      <c r="H885" s="43">
        <f>Employee[[#This Row],[Sales_Achieved]]-Employee[[#This Row],[Sales_Target]]</f>
        <v>-1430</v>
      </c>
    </row>
    <row r="886" spans="1:8" x14ac:dyDescent="0.3">
      <c r="A886" s="4" t="s">
        <v>2912</v>
      </c>
      <c r="B886" s="2" t="s">
        <v>3364</v>
      </c>
      <c r="C886" s="2" t="s">
        <v>3396</v>
      </c>
      <c r="D886" s="2" t="s">
        <v>1016</v>
      </c>
      <c r="E886" s="30">
        <v>3094</v>
      </c>
      <c r="F886" s="34">
        <v>4329</v>
      </c>
      <c r="G886" s="2" t="str">
        <f>IF(AND(Employee[[#This Row],[Sales_Target]]=Employee[[#This Row],[Sales_Target]],Employee[[#This Row],[Sales_Achieved]]&gt;=Employee[[#This Row],[Sales_Target]]),"Above Target", "Below Target")</f>
        <v>Above Target</v>
      </c>
      <c r="H886" s="43">
        <f>Employee[[#This Row],[Sales_Achieved]]-Employee[[#This Row],[Sales_Target]]</f>
        <v>1235</v>
      </c>
    </row>
    <row r="887" spans="1:8" x14ac:dyDescent="0.3">
      <c r="A887" s="4" t="s">
        <v>2913</v>
      </c>
      <c r="B887" s="2" t="s">
        <v>3361</v>
      </c>
      <c r="C887" s="2" t="s">
        <v>3395</v>
      </c>
      <c r="D887" s="2" t="s">
        <v>1015</v>
      </c>
      <c r="E887" s="30">
        <v>2106</v>
      </c>
      <c r="F887" s="34">
        <v>2682</v>
      </c>
      <c r="G887" s="2" t="str">
        <f>IF(AND(Employee[[#This Row],[Sales_Target]]=Employee[[#This Row],[Sales_Target]],Employee[[#This Row],[Sales_Achieved]]&gt;=Employee[[#This Row],[Sales_Target]]),"Above Target", "Below Target")</f>
        <v>Above Target</v>
      </c>
      <c r="H887" s="43">
        <f>Employee[[#This Row],[Sales_Achieved]]-Employee[[#This Row],[Sales_Target]]</f>
        <v>576</v>
      </c>
    </row>
    <row r="888" spans="1:8" x14ac:dyDescent="0.3">
      <c r="A888" s="4" t="s">
        <v>2914</v>
      </c>
      <c r="B888" s="2" t="s">
        <v>3210</v>
      </c>
      <c r="C888" s="2" t="s">
        <v>3395</v>
      </c>
      <c r="D888" s="2" t="s">
        <v>1016</v>
      </c>
      <c r="E888" s="30">
        <v>1941</v>
      </c>
      <c r="F888" s="34">
        <v>4070</v>
      </c>
      <c r="G888" s="2" t="str">
        <f>IF(AND(Employee[[#This Row],[Sales_Target]]=Employee[[#This Row],[Sales_Target]],Employee[[#This Row],[Sales_Achieved]]&gt;=Employee[[#This Row],[Sales_Target]]),"Above Target", "Below Target")</f>
        <v>Above Target</v>
      </c>
      <c r="H888" s="43">
        <f>Employee[[#This Row],[Sales_Achieved]]-Employee[[#This Row],[Sales_Target]]</f>
        <v>2129</v>
      </c>
    </row>
    <row r="889" spans="1:8" x14ac:dyDescent="0.3">
      <c r="A889" s="4" t="s">
        <v>2915</v>
      </c>
      <c r="B889" s="2" t="s">
        <v>3345</v>
      </c>
      <c r="C889" s="2" t="s">
        <v>3395</v>
      </c>
      <c r="D889" s="2" t="s">
        <v>1016</v>
      </c>
      <c r="E889" s="30">
        <v>4180</v>
      </c>
      <c r="F889" s="34">
        <v>3869</v>
      </c>
      <c r="G889" s="2" t="str">
        <f>IF(AND(Employee[[#This Row],[Sales_Target]]=Employee[[#This Row],[Sales_Target]],Employee[[#This Row],[Sales_Achieved]]&gt;=Employee[[#This Row],[Sales_Target]]),"Above Target", "Below Target")</f>
        <v>Below Target</v>
      </c>
      <c r="H889" s="43">
        <f>Employee[[#This Row],[Sales_Achieved]]-Employee[[#This Row],[Sales_Target]]</f>
        <v>-311</v>
      </c>
    </row>
    <row r="890" spans="1:8" x14ac:dyDescent="0.3">
      <c r="A890" s="4" t="s">
        <v>2916</v>
      </c>
      <c r="B890" s="2" t="s">
        <v>3290</v>
      </c>
      <c r="C890" s="2" t="s">
        <v>3396</v>
      </c>
      <c r="D890" s="2" t="s">
        <v>1013</v>
      </c>
      <c r="E890" s="30">
        <v>4197</v>
      </c>
      <c r="F890" s="34">
        <v>2557</v>
      </c>
      <c r="G890" s="2" t="str">
        <f>IF(AND(Employee[[#This Row],[Sales_Target]]=Employee[[#This Row],[Sales_Target]],Employee[[#This Row],[Sales_Achieved]]&gt;=Employee[[#This Row],[Sales_Target]]),"Above Target", "Below Target")</f>
        <v>Below Target</v>
      </c>
      <c r="H890" s="43">
        <f>Employee[[#This Row],[Sales_Achieved]]-Employee[[#This Row],[Sales_Target]]</f>
        <v>-1640</v>
      </c>
    </row>
    <row r="891" spans="1:8" x14ac:dyDescent="0.3">
      <c r="A891" s="4" t="s">
        <v>2917</v>
      </c>
      <c r="B891" s="2" t="s">
        <v>3050</v>
      </c>
      <c r="C891" s="2" t="s">
        <v>3395</v>
      </c>
      <c r="D891" s="2" t="s">
        <v>1015</v>
      </c>
      <c r="E891" s="30">
        <v>1083</v>
      </c>
      <c r="F891" s="34">
        <v>3071</v>
      </c>
      <c r="G891" s="2" t="str">
        <f>IF(AND(Employee[[#This Row],[Sales_Target]]=Employee[[#This Row],[Sales_Target]],Employee[[#This Row],[Sales_Achieved]]&gt;=Employee[[#This Row],[Sales_Target]]),"Above Target", "Below Target")</f>
        <v>Above Target</v>
      </c>
      <c r="H891" s="43">
        <f>Employee[[#This Row],[Sales_Achieved]]-Employee[[#This Row],[Sales_Target]]</f>
        <v>1988</v>
      </c>
    </row>
    <row r="892" spans="1:8" x14ac:dyDescent="0.3">
      <c r="A892" s="4" t="s">
        <v>2918</v>
      </c>
      <c r="B892" s="2" t="s">
        <v>3381</v>
      </c>
      <c r="C892" s="2" t="s">
        <v>3394</v>
      </c>
      <c r="D892" s="2" t="s">
        <v>1014</v>
      </c>
      <c r="E892" s="30">
        <v>1143</v>
      </c>
      <c r="F892" s="34">
        <v>854</v>
      </c>
      <c r="G892" s="2" t="str">
        <f>IF(AND(Employee[[#This Row],[Sales_Target]]=Employee[[#This Row],[Sales_Target]],Employee[[#This Row],[Sales_Achieved]]&gt;=Employee[[#This Row],[Sales_Target]]),"Above Target", "Below Target")</f>
        <v>Below Target</v>
      </c>
      <c r="H892" s="43">
        <f>Employee[[#This Row],[Sales_Achieved]]-Employee[[#This Row],[Sales_Target]]</f>
        <v>-289</v>
      </c>
    </row>
    <row r="893" spans="1:8" x14ac:dyDescent="0.3">
      <c r="A893" s="4" t="s">
        <v>2919</v>
      </c>
      <c r="B893" s="2" t="s">
        <v>3321</v>
      </c>
      <c r="C893" s="2" t="s">
        <v>3394</v>
      </c>
      <c r="D893" s="2" t="s">
        <v>1013</v>
      </c>
      <c r="E893" s="30">
        <v>4058</v>
      </c>
      <c r="F893" s="34">
        <v>1829</v>
      </c>
      <c r="G893" s="2" t="str">
        <f>IF(AND(Employee[[#This Row],[Sales_Target]]=Employee[[#This Row],[Sales_Target]],Employee[[#This Row],[Sales_Achieved]]&gt;=Employee[[#This Row],[Sales_Target]]),"Above Target", "Below Target")</f>
        <v>Below Target</v>
      </c>
      <c r="H893" s="43">
        <f>Employee[[#This Row],[Sales_Achieved]]-Employee[[#This Row],[Sales_Target]]</f>
        <v>-2229</v>
      </c>
    </row>
    <row r="894" spans="1:8" x14ac:dyDescent="0.3">
      <c r="A894" s="4" t="s">
        <v>2920</v>
      </c>
      <c r="B894" s="2" t="s">
        <v>3337</v>
      </c>
      <c r="C894" s="2" t="s">
        <v>3394</v>
      </c>
      <c r="D894" s="2" t="s">
        <v>1013</v>
      </c>
      <c r="E894" s="30">
        <v>4597</v>
      </c>
      <c r="F894" s="34">
        <v>4217</v>
      </c>
      <c r="G894" s="2" t="str">
        <f>IF(AND(Employee[[#This Row],[Sales_Target]]=Employee[[#This Row],[Sales_Target]],Employee[[#This Row],[Sales_Achieved]]&gt;=Employee[[#This Row],[Sales_Target]]),"Above Target", "Below Target")</f>
        <v>Below Target</v>
      </c>
      <c r="H894" s="43">
        <f>Employee[[#This Row],[Sales_Achieved]]-Employee[[#This Row],[Sales_Target]]</f>
        <v>-380</v>
      </c>
    </row>
    <row r="895" spans="1:8" x14ac:dyDescent="0.3">
      <c r="A895" s="4" t="s">
        <v>2921</v>
      </c>
      <c r="B895" s="2" t="s">
        <v>3075</v>
      </c>
      <c r="C895" s="2" t="s">
        <v>3395</v>
      </c>
      <c r="D895" s="2" t="s">
        <v>1015</v>
      </c>
      <c r="E895" s="30">
        <v>3128</v>
      </c>
      <c r="F895" s="34">
        <v>5640</v>
      </c>
      <c r="G895" s="2" t="str">
        <f>IF(AND(Employee[[#This Row],[Sales_Target]]=Employee[[#This Row],[Sales_Target]],Employee[[#This Row],[Sales_Achieved]]&gt;=Employee[[#This Row],[Sales_Target]]),"Above Target", "Below Target")</f>
        <v>Above Target</v>
      </c>
      <c r="H895" s="43">
        <f>Employee[[#This Row],[Sales_Achieved]]-Employee[[#This Row],[Sales_Target]]</f>
        <v>2512</v>
      </c>
    </row>
    <row r="896" spans="1:8" x14ac:dyDescent="0.3">
      <c r="A896" s="4" t="s">
        <v>2922</v>
      </c>
      <c r="B896" s="2" t="s">
        <v>3192</v>
      </c>
      <c r="C896" s="2" t="s">
        <v>3396</v>
      </c>
      <c r="D896" s="2" t="s">
        <v>1015</v>
      </c>
      <c r="E896" s="30">
        <v>2051</v>
      </c>
      <c r="F896" s="34">
        <v>5954</v>
      </c>
      <c r="G896" s="2" t="str">
        <f>IF(AND(Employee[[#This Row],[Sales_Target]]=Employee[[#This Row],[Sales_Target]],Employee[[#This Row],[Sales_Achieved]]&gt;=Employee[[#This Row],[Sales_Target]]),"Above Target", "Below Target")</f>
        <v>Above Target</v>
      </c>
      <c r="H896" s="43">
        <f>Employee[[#This Row],[Sales_Achieved]]-Employee[[#This Row],[Sales_Target]]</f>
        <v>3903</v>
      </c>
    </row>
    <row r="897" spans="1:8" x14ac:dyDescent="0.3">
      <c r="A897" s="4" t="s">
        <v>2923</v>
      </c>
      <c r="B897" s="2" t="s">
        <v>3181</v>
      </c>
      <c r="C897" s="2" t="s">
        <v>3396</v>
      </c>
      <c r="D897" s="2" t="s">
        <v>1016</v>
      </c>
      <c r="E897" s="30">
        <v>2141</v>
      </c>
      <c r="F897" s="34">
        <v>5009</v>
      </c>
      <c r="G897" s="2" t="str">
        <f>IF(AND(Employee[[#This Row],[Sales_Target]]=Employee[[#This Row],[Sales_Target]],Employee[[#This Row],[Sales_Achieved]]&gt;=Employee[[#This Row],[Sales_Target]]),"Above Target", "Below Target")</f>
        <v>Above Target</v>
      </c>
      <c r="H897" s="43">
        <f>Employee[[#This Row],[Sales_Achieved]]-Employee[[#This Row],[Sales_Target]]</f>
        <v>2868</v>
      </c>
    </row>
    <row r="898" spans="1:8" x14ac:dyDescent="0.3">
      <c r="A898" s="4" t="s">
        <v>2924</v>
      </c>
      <c r="B898" s="2" t="s">
        <v>3161</v>
      </c>
      <c r="C898" s="2" t="s">
        <v>3394</v>
      </c>
      <c r="D898" s="2" t="s">
        <v>1016</v>
      </c>
      <c r="E898" s="30">
        <v>1729</v>
      </c>
      <c r="F898" s="34">
        <v>4515</v>
      </c>
      <c r="G898" s="2" t="str">
        <f>IF(AND(Employee[[#This Row],[Sales_Target]]=Employee[[#This Row],[Sales_Target]],Employee[[#This Row],[Sales_Achieved]]&gt;=Employee[[#This Row],[Sales_Target]]),"Above Target", "Below Target")</f>
        <v>Above Target</v>
      </c>
      <c r="H898" s="43">
        <f>Employee[[#This Row],[Sales_Achieved]]-Employee[[#This Row],[Sales_Target]]</f>
        <v>2786</v>
      </c>
    </row>
    <row r="899" spans="1:8" x14ac:dyDescent="0.3">
      <c r="A899" s="4" t="s">
        <v>2925</v>
      </c>
      <c r="B899" s="2" t="s">
        <v>3207</v>
      </c>
      <c r="C899" s="2" t="s">
        <v>3395</v>
      </c>
      <c r="D899" s="2" t="s">
        <v>1015</v>
      </c>
      <c r="E899" s="30">
        <v>3898</v>
      </c>
      <c r="F899" s="34">
        <v>2828</v>
      </c>
      <c r="G899" s="2" t="str">
        <f>IF(AND(Employee[[#This Row],[Sales_Target]]=Employee[[#This Row],[Sales_Target]],Employee[[#This Row],[Sales_Achieved]]&gt;=Employee[[#This Row],[Sales_Target]]),"Above Target", "Below Target")</f>
        <v>Below Target</v>
      </c>
      <c r="H899" s="43">
        <f>Employee[[#This Row],[Sales_Achieved]]-Employee[[#This Row],[Sales_Target]]</f>
        <v>-1070</v>
      </c>
    </row>
    <row r="900" spans="1:8" x14ac:dyDescent="0.3">
      <c r="A900" s="4" t="s">
        <v>2926</v>
      </c>
      <c r="B900" s="2" t="s">
        <v>3139</v>
      </c>
      <c r="C900" s="2" t="s">
        <v>3394</v>
      </c>
      <c r="D900" s="2" t="s">
        <v>1014</v>
      </c>
      <c r="E900" s="30">
        <v>2793</v>
      </c>
      <c r="F900" s="34">
        <v>5672</v>
      </c>
      <c r="G900" s="2" t="str">
        <f>IF(AND(Employee[[#This Row],[Sales_Target]]=Employee[[#This Row],[Sales_Target]],Employee[[#This Row],[Sales_Achieved]]&gt;=Employee[[#This Row],[Sales_Target]]),"Above Target", "Below Target")</f>
        <v>Above Target</v>
      </c>
      <c r="H900" s="43">
        <f>Employee[[#This Row],[Sales_Achieved]]-Employee[[#This Row],[Sales_Target]]</f>
        <v>2879</v>
      </c>
    </row>
    <row r="901" spans="1:8" x14ac:dyDescent="0.3">
      <c r="A901" s="4" t="s">
        <v>2927</v>
      </c>
      <c r="B901" s="2" t="s">
        <v>3313</v>
      </c>
      <c r="C901" s="2" t="s">
        <v>3396</v>
      </c>
      <c r="D901" s="2" t="s">
        <v>1013</v>
      </c>
      <c r="E901" s="30">
        <v>4014</v>
      </c>
      <c r="F901" s="34">
        <v>2359</v>
      </c>
      <c r="G901" s="2" t="str">
        <f>IF(AND(Employee[[#This Row],[Sales_Target]]=Employee[[#This Row],[Sales_Target]],Employee[[#This Row],[Sales_Achieved]]&gt;=Employee[[#This Row],[Sales_Target]]),"Above Target", "Below Target")</f>
        <v>Below Target</v>
      </c>
      <c r="H901" s="43">
        <f>Employee[[#This Row],[Sales_Achieved]]-Employee[[#This Row],[Sales_Target]]</f>
        <v>-1655</v>
      </c>
    </row>
    <row r="902" spans="1:8" x14ac:dyDescent="0.3">
      <c r="A902" s="4" t="s">
        <v>2928</v>
      </c>
      <c r="B902" s="2" t="s">
        <v>3361</v>
      </c>
      <c r="C902" s="2" t="s">
        <v>3396</v>
      </c>
      <c r="D902" s="2" t="s">
        <v>1015</v>
      </c>
      <c r="E902" s="30">
        <v>1621</v>
      </c>
      <c r="F902" s="34">
        <v>2836</v>
      </c>
      <c r="G902" s="2" t="str">
        <f>IF(AND(Employee[[#This Row],[Sales_Target]]=Employee[[#This Row],[Sales_Target]],Employee[[#This Row],[Sales_Achieved]]&gt;=Employee[[#This Row],[Sales_Target]]),"Above Target", "Below Target")</f>
        <v>Above Target</v>
      </c>
      <c r="H902" s="43">
        <f>Employee[[#This Row],[Sales_Achieved]]-Employee[[#This Row],[Sales_Target]]</f>
        <v>1215</v>
      </c>
    </row>
    <row r="903" spans="1:8" x14ac:dyDescent="0.3">
      <c r="A903" s="4" t="s">
        <v>2929</v>
      </c>
      <c r="B903" s="2" t="s">
        <v>3382</v>
      </c>
      <c r="C903" s="2" t="s">
        <v>3395</v>
      </c>
      <c r="D903" s="2" t="s">
        <v>1013</v>
      </c>
      <c r="E903" s="30">
        <v>2918</v>
      </c>
      <c r="F903" s="34">
        <v>5083</v>
      </c>
      <c r="G903" s="2" t="str">
        <f>IF(AND(Employee[[#This Row],[Sales_Target]]=Employee[[#This Row],[Sales_Target]],Employee[[#This Row],[Sales_Achieved]]&gt;=Employee[[#This Row],[Sales_Target]]),"Above Target", "Below Target")</f>
        <v>Above Target</v>
      </c>
      <c r="H903" s="43">
        <f>Employee[[#This Row],[Sales_Achieved]]-Employee[[#This Row],[Sales_Target]]</f>
        <v>2165</v>
      </c>
    </row>
    <row r="904" spans="1:8" x14ac:dyDescent="0.3">
      <c r="A904" s="4" t="s">
        <v>2930</v>
      </c>
      <c r="B904" s="2" t="s">
        <v>3234</v>
      </c>
      <c r="C904" s="2" t="s">
        <v>3395</v>
      </c>
      <c r="D904" s="2" t="s">
        <v>1016</v>
      </c>
      <c r="E904" s="30">
        <v>4994</v>
      </c>
      <c r="F904" s="34">
        <v>3757</v>
      </c>
      <c r="G904" s="2" t="str">
        <f>IF(AND(Employee[[#This Row],[Sales_Target]]=Employee[[#This Row],[Sales_Target]],Employee[[#This Row],[Sales_Achieved]]&gt;=Employee[[#This Row],[Sales_Target]]),"Above Target", "Below Target")</f>
        <v>Below Target</v>
      </c>
      <c r="H904" s="43">
        <f>Employee[[#This Row],[Sales_Achieved]]-Employee[[#This Row],[Sales_Target]]</f>
        <v>-1237</v>
      </c>
    </row>
    <row r="905" spans="1:8" x14ac:dyDescent="0.3">
      <c r="A905" s="4" t="s">
        <v>2931</v>
      </c>
      <c r="B905" s="2" t="s">
        <v>3383</v>
      </c>
      <c r="C905" s="2" t="s">
        <v>3395</v>
      </c>
      <c r="D905" s="2" t="s">
        <v>1015</v>
      </c>
      <c r="E905" s="30">
        <v>3396</v>
      </c>
      <c r="F905" s="34">
        <v>5024</v>
      </c>
      <c r="G905" s="2" t="str">
        <f>IF(AND(Employee[[#This Row],[Sales_Target]]=Employee[[#This Row],[Sales_Target]],Employee[[#This Row],[Sales_Achieved]]&gt;=Employee[[#This Row],[Sales_Target]]),"Above Target", "Below Target")</f>
        <v>Above Target</v>
      </c>
      <c r="H905" s="43">
        <f>Employee[[#This Row],[Sales_Achieved]]-Employee[[#This Row],[Sales_Target]]</f>
        <v>1628</v>
      </c>
    </row>
    <row r="906" spans="1:8" x14ac:dyDescent="0.3">
      <c r="A906" s="4" t="s">
        <v>2932</v>
      </c>
      <c r="B906" s="2" t="s">
        <v>3384</v>
      </c>
      <c r="C906" s="2" t="s">
        <v>3395</v>
      </c>
      <c r="D906" s="2" t="s">
        <v>1014</v>
      </c>
      <c r="E906" s="30">
        <v>4591</v>
      </c>
      <c r="F906" s="34">
        <v>5213</v>
      </c>
      <c r="G906" s="2" t="str">
        <f>IF(AND(Employee[[#This Row],[Sales_Target]]=Employee[[#This Row],[Sales_Target]],Employee[[#This Row],[Sales_Achieved]]&gt;=Employee[[#This Row],[Sales_Target]]),"Above Target", "Below Target")</f>
        <v>Above Target</v>
      </c>
      <c r="H906" s="43">
        <f>Employee[[#This Row],[Sales_Achieved]]-Employee[[#This Row],[Sales_Target]]</f>
        <v>622</v>
      </c>
    </row>
    <row r="907" spans="1:8" x14ac:dyDescent="0.3">
      <c r="A907" s="4" t="s">
        <v>2933</v>
      </c>
      <c r="B907" s="2" t="s">
        <v>3030</v>
      </c>
      <c r="C907" s="2" t="s">
        <v>3394</v>
      </c>
      <c r="D907" s="2" t="s">
        <v>1016</v>
      </c>
      <c r="E907" s="30">
        <v>4679</v>
      </c>
      <c r="F907" s="34">
        <v>2859</v>
      </c>
      <c r="G907" s="2" t="str">
        <f>IF(AND(Employee[[#This Row],[Sales_Target]]=Employee[[#This Row],[Sales_Target]],Employee[[#This Row],[Sales_Achieved]]&gt;=Employee[[#This Row],[Sales_Target]]),"Above Target", "Below Target")</f>
        <v>Below Target</v>
      </c>
      <c r="H907" s="43">
        <f>Employee[[#This Row],[Sales_Achieved]]-Employee[[#This Row],[Sales_Target]]</f>
        <v>-1820</v>
      </c>
    </row>
    <row r="908" spans="1:8" x14ac:dyDescent="0.3">
      <c r="A908" s="4" t="s">
        <v>2934</v>
      </c>
      <c r="B908" s="2" t="s">
        <v>3308</v>
      </c>
      <c r="C908" s="2" t="s">
        <v>3395</v>
      </c>
      <c r="D908" s="2" t="s">
        <v>1014</v>
      </c>
      <c r="E908" s="30">
        <v>3986</v>
      </c>
      <c r="F908" s="34">
        <v>830</v>
      </c>
      <c r="G908" s="2" t="str">
        <f>IF(AND(Employee[[#This Row],[Sales_Target]]=Employee[[#This Row],[Sales_Target]],Employee[[#This Row],[Sales_Achieved]]&gt;=Employee[[#This Row],[Sales_Target]]),"Above Target", "Below Target")</f>
        <v>Below Target</v>
      </c>
      <c r="H908" s="43">
        <f>Employee[[#This Row],[Sales_Achieved]]-Employee[[#This Row],[Sales_Target]]</f>
        <v>-3156</v>
      </c>
    </row>
    <row r="909" spans="1:8" x14ac:dyDescent="0.3">
      <c r="A909" s="4" t="s">
        <v>2935</v>
      </c>
      <c r="B909" s="2" t="s">
        <v>3370</v>
      </c>
      <c r="C909" s="2" t="s">
        <v>3396</v>
      </c>
      <c r="D909" s="2" t="s">
        <v>1013</v>
      </c>
      <c r="E909" s="30">
        <v>3882</v>
      </c>
      <c r="F909" s="34">
        <v>1997</v>
      </c>
      <c r="G909" s="2" t="str">
        <f>IF(AND(Employee[[#This Row],[Sales_Target]]=Employee[[#This Row],[Sales_Target]],Employee[[#This Row],[Sales_Achieved]]&gt;=Employee[[#This Row],[Sales_Target]]),"Above Target", "Below Target")</f>
        <v>Below Target</v>
      </c>
      <c r="H909" s="43">
        <f>Employee[[#This Row],[Sales_Achieved]]-Employee[[#This Row],[Sales_Target]]</f>
        <v>-1885</v>
      </c>
    </row>
    <row r="910" spans="1:8" x14ac:dyDescent="0.3">
      <c r="A910" s="4" t="s">
        <v>2936</v>
      </c>
      <c r="B910" s="2" t="s">
        <v>3342</v>
      </c>
      <c r="C910" s="2" t="s">
        <v>3396</v>
      </c>
      <c r="D910" s="2" t="s">
        <v>1014</v>
      </c>
      <c r="E910" s="30">
        <v>1182</v>
      </c>
      <c r="F910" s="34">
        <v>4991</v>
      </c>
      <c r="G910" s="2" t="str">
        <f>IF(AND(Employee[[#This Row],[Sales_Target]]=Employee[[#This Row],[Sales_Target]],Employee[[#This Row],[Sales_Achieved]]&gt;=Employee[[#This Row],[Sales_Target]]),"Above Target", "Below Target")</f>
        <v>Above Target</v>
      </c>
      <c r="H910" s="43">
        <f>Employee[[#This Row],[Sales_Achieved]]-Employee[[#This Row],[Sales_Target]]</f>
        <v>3809</v>
      </c>
    </row>
    <row r="911" spans="1:8" x14ac:dyDescent="0.3">
      <c r="A911" s="4" t="s">
        <v>2937</v>
      </c>
      <c r="B911" s="2" t="s">
        <v>3385</v>
      </c>
      <c r="C911" s="2" t="s">
        <v>3394</v>
      </c>
      <c r="D911" s="2" t="s">
        <v>1014</v>
      </c>
      <c r="E911" s="30">
        <v>4921</v>
      </c>
      <c r="F911" s="34">
        <v>3662</v>
      </c>
      <c r="G911" s="2" t="str">
        <f>IF(AND(Employee[[#This Row],[Sales_Target]]=Employee[[#This Row],[Sales_Target]],Employee[[#This Row],[Sales_Achieved]]&gt;=Employee[[#This Row],[Sales_Target]]),"Above Target", "Below Target")</f>
        <v>Below Target</v>
      </c>
      <c r="H911" s="43">
        <f>Employee[[#This Row],[Sales_Achieved]]-Employee[[#This Row],[Sales_Target]]</f>
        <v>-1259</v>
      </c>
    </row>
    <row r="912" spans="1:8" x14ac:dyDescent="0.3">
      <c r="A912" s="4" t="s">
        <v>2938</v>
      </c>
      <c r="B912" s="2" t="s">
        <v>3261</v>
      </c>
      <c r="C912" s="2" t="s">
        <v>3395</v>
      </c>
      <c r="D912" s="2" t="s">
        <v>1014</v>
      </c>
      <c r="E912" s="30">
        <v>1938</v>
      </c>
      <c r="F912" s="34">
        <v>2390</v>
      </c>
      <c r="G912" s="2" t="str">
        <f>IF(AND(Employee[[#This Row],[Sales_Target]]=Employee[[#This Row],[Sales_Target]],Employee[[#This Row],[Sales_Achieved]]&gt;=Employee[[#This Row],[Sales_Target]]),"Above Target", "Below Target")</f>
        <v>Above Target</v>
      </c>
      <c r="H912" s="43">
        <f>Employee[[#This Row],[Sales_Achieved]]-Employee[[#This Row],[Sales_Target]]</f>
        <v>452</v>
      </c>
    </row>
    <row r="913" spans="1:8" x14ac:dyDescent="0.3">
      <c r="A913" s="4" t="s">
        <v>2939</v>
      </c>
      <c r="B913" s="2" t="s">
        <v>3237</v>
      </c>
      <c r="C913" s="2" t="s">
        <v>3395</v>
      </c>
      <c r="D913" s="2" t="s">
        <v>1016</v>
      </c>
      <c r="E913" s="30">
        <v>2953</v>
      </c>
      <c r="F913" s="34">
        <v>1820</v>
      </c>
      <c r="G913" s="2" t="str">
        <f>IF(AND(Employee[[#This Row],[Sales_Target]]=Employee[[#This Row],[Sales_Target]],Employee[[#This Row],[Sales_Achieved]]&gt;=Employee[[#This Row],[Sales_Target]]),"Above Target", "Below Target")</f>
        <v>Below Target</v>
      </c>
      <c r="H913" s="43">
        <f>Employee[[#This Row],[Sales_Achieved]]-Employee[[#This Row],[Sales_Target]]</f>
        <v>-1133</v>
      </c>
    </row>
    <row r="914" spans="1:8" x14ac:dyDescent="0.3">
      <c r="A914" s="4" t="s">
        <v>2940</v>
      </c>
      <c r="B914" s="2" t="s">
        <v>3386</v>
      </c>
      <c r="C914" s="2" t="s">
        <v>3395</v>
      </c>
      <c r="D914" s="2" t="s">
        <v>1013</v>
      </c>
      <c r="E914" s="30">
        <v>4389</v>
      </c>
      <c r="F914" s="34">
        <v>2457</v>
      </c>
      <c r="G914" s="2" t="str">
        <f>IF(AND(Employee[[#This Row],[Sales_Target]]=Employee[[#This Row],[Sales_Target]],Employee[[#This Row],[Sales_Achieved]]&gt;=Employee[[#This Row],[Sales_Target]]),"Above Target", "Below Target")</f>
        <v>Below Target</v>
      </c>
      <c r="H914" s="43">
        <f>Employee[[#This Row],[Sales_Achieved]]-Employee[[#This Row],[Sales_Target]]</f>
        <v>-1932</v>
      </c>
    </row>
    <row r="915" spans="1:8" x14ac:dyDescent="0.3">
      <c r="A915" s="4" t="s">
        <v>2941</v>
      </c>
      <c r="B915" s="2" t="s">
        <v>3346</v>
      </c>
      <c r="C915" s="2" t="s">
        <v>3395</v>
      </c>
      <c r="D915" s="2" t="s">
        <v>1015</v>
      </c>
      <c r="E915" s="30">
        <v>3602</v>
      </c>
      <c r="F915" s="34">
        <v>2845</v>
      </c>
      <c r="G915" s="2" t="str">
        <f>IF(AND(Employee[[#This Row],[Sales_Target]]=Employee[[#This Row],[Sales_Target]],Employee[[#This Row],[Sales_Achieved]]&gt;=Employee[[#This Row],[Sales_Target]]),"Above Target", "Below Target")</f>
        <v>Below Target</v>
      </c>
      <c r="H915" s="43">
        <f>Employee[[#This Row],[Sales_Achieved]]-Employee[[#This Row],[Sales_Target]]</f>
        <v>-757</v>
      </c>
    </row>
    <row r="916" spans="1:8" x14ac:dyDescent="0.3">
      <c r="A916" s="4" t="s">
        <v>2942</v>
      </c>
      <c r="B916" s="2" t="s">
        <v>3387</v>
      </c>
      <c r="C916" s="2" t="s">
        <v>3394</v>
      </c>
      <c r="D916" s="2" t="s">
        <v>1016</v>
      </c>
      <c r="E916" s="30">
        <v>1806</v>
      </c>
      <c r="F916" s="34">
        <v>4615</v>
      </c>
      <c r="G916" s="2" t="str">
        <f>IF(AND(Employee[[#This Row],[Sales_Target]]=Employee[[#This Row],[Sales_Target]],Employee[[#This Row],[Sales_Achieved]]&gt;=Employee[[#This Row],[Sales_Target]]),"Above Target", "Below Target")</f>
        <v>Above Target</v>
      </c>
      <c r="H916" s="43">
        <f>Employee[[#This Row],[Sales_Achieved]]-Employee[[#This Row],[Sales_Target]]</f>
        <v>2809</v>
      </c>
    </row>
    <row r="917" spans="1:8" x14ac:dyDescent="0.3">
      <c r="A917" s="4" t="s">
        <v>2943</v>
      </c>
      <c r="B917" s="2" t="s">
        <v>3176</v>
      </c>
      <c r="C917" s="2" t="s">
        <v>3394</v>
      </c>
      <c r="D917" s="2" t="s">
        <v>1013</v>
      </c>
      <c r="E917" s="30">
        <v>3241</v>
      </c>
      <c r="F917" s="34">
        <v>5277</v>
      </c>
      <c r="G917" s="2" t="str">
        <f>IF(AND(Employee[[#This Row],[Sales_Target]]=Employee[[#This Row],[Sales_Target]],Employee[[#This Row],[Sales_Achieved]]&gt;=Employee[[#This Row],[Sales_Target]]),"Above Target", "Below Target")</f>
        <v>Above Target</v>
      </c>
      <c r="H917" s="43">
        <f>Employee[[#This Row],[Sales_Achieved]]-Employee[[#This Row],[Sales_Target]]</f>
        <v>2036</v>
      </c>
    </row>
    <row r="918" spans="1:8" x14ac:dyDescent="0.3">
      <c r="A918" s="4" t="s">
        <v>2944</v>
      </c>
      <c r="B918" s="2" t="s">
        <v>3388</v>
      </c>
      <c r="C918" s="2" t="s">
        <v>3396</v>
      </c>
      <c r="D918" s="2" t="s">
        <v>1014</v>
      </c>
      <c r="E918" s="30">
        <v>4060</v>
      </c>
      <c r="F918" s="34">
        <v>4481</v>
      </c>
      <c r="G918" s="2" t="str">
        <f>IF(AND(Employee[[#This Row],[Sales_Target]]=Employee[[#This Row],[Sales_Target]],Employee[[#This Row],[Sales_Achieved]]&gt;=Employee[[#This Row],[Sales_Target]]),"Above Target", "Below Target")</f>
        <v>Above Target</v>
      </c>
      <c r="H918" s="43">
        <f>Employee[[#This Row],[Sales_Achieved]]-Employee[[#This Row],[Sales_Target]]</f>
        <v>421</v>
      </c>
    </row>
    <row r="919" spans="1:8" x14ac:dyDescent="0.3">
      <c r="A919" s="4" t="s">
        <v>2945</v>
      </c>
      <c r="B919" s="2" t="s">
        <v>3367</v>
      </c>
      <c r="C919" s="2" t="s">
        <v>3394</v>
      </c>
      <c r="D919" s="2" t="s">
        <v>1013</v>
      </c>
      <c r="E919" s="30">
        <v>3310</v>
      </c>
      <c r="F919" s="34">
        <v>2344</v>
      </c>
      <c r="G919" s="2" t="str">
        <f>IF(AND(Employee[[#This Row],[Sales_Target]]=Employee[[#This Row],[Sales_Target]],Employee[[#This Row],[Sales_Achieved]]&gt;=Employee[[#This Row],[Sales_Target]]),"Above Target", "Below Target")</f>
        <v>Below Target</v>
      </c>
      <c r="H919" s="43">
        <f>Employee[[#This Row],[Sales_Achieved]]-Employee[[#This Row],[Sales_Target]]</f>
        <v>-966</v>
      </c>
    </row>
    <row r="920" spans="1:8" x14ac:dyDescent="0.3">
      <c r="A920" s="4" t="s">
        <v>2946</v>
      </c>
      <c r="B920" s="2" t="s">
        <v>3105</v>
      </c>
      <c r="C920" s="2" t="s">
        <v>3396</v>
      </c>
      <c r="D920" s="2" t="s">
        <v>1014</v>
      </c>
      <c r="E920" s="30">
        <v>1086</v>
      </c>
      <c r="F920" s="34">
        <v>3178</v>
      </c>
      <c r="G920" s="2" t="str">
        <f>IF(AND(Employee[[#This Row],[Sales_Target]]=Employee[[#This Row],[Sales_Target]],Employee[[#This Row],[Sales_Achieved]]&gt;=Employee[[#This Row],[Sales_Target]]),"Above Target", "Below Target")</f>
        <v>Above Target</v>
      </c>
      <c r="H920" s="43">
        <f>Employee[[#This Row],[Sales_Achieved]]-Employee[[#This Row],[Sales_Target]]</f>
        <v>2092</v>
      </c>
    </row>
    <row r="921" spans="1:8" x14ac:dyDescent="0.3">
      <c r="A921" s="4" t="s">
        <v>2947</v>
      </c>
      <c r="B921" s="2" t="s">
        <v>3039</v>
      </c>
      <c r="C921" s="2" t="s">
        <v>3394</v>
      </c>
      <c r="D921" s="2" t="s">
        <v>1014</v>
      </c>
      <c r="E921" s="30">
        <v>1929</v>
      </c>
      <c r="F921" s="34">
        <v>1515</v>
      </c>
      <c r="G921" s="2" t="str">
        <f>IF(AND(Employee[[#This Row],[Sales_Target]]=Employee[[#This Row],[Sales_Target]],Employee[[#This Row],[Sales_Achieved]]&gt;=Employee[[#This Row],[Sales_Target]]),"Above Target", "Below Target")</f>
        <v>Below Target</v>
      </c>
      <c r="H921" s="43">
        <f>Employee[[#This Row],[Sales_Achieved]]-Employee[[#This Row],[Sales_Target]]</f>
        <v>-414</v>
      </c>
    </row>
    <row r="922" spans="1:8" x14ac:dyDescent="0.3">
      <c r="A922" s="4" t="s">
        <v>2948</v>
      </c>
      <c r="B922" s="2" t="s">
        <v>3128</v>
      </c>
      <c r="C922" s="2" t="s">
        <v>3396</v>
      </c>
      <c r="D922" s="2" t="s">
        <v>1016</v>
      </c>
      <c r="E922" s="30">
        <v>4208</v>
      </c>
      <c r="F922" s="34">
        <v>5288</v>
      </c>
      <c r="G922" s="2" t="str">
        <f>IF(AND(Employee[[#This Row],[Sales_Target]]=Employee[[#This Row],[Sales_Target]],Employee[[#This Row],[Sales_Achieved]]&gt;=Employee[[#This Row],[Sales_Target]]),"Above Target", "Below Target")</f>
        <v>Above Target</v>
      </c>
      <c r="H922" s="43">
        <f>Employee[[#This Row],[Sales_Achieved]]-Employee[[#This Row],[Sales_Target]]</f>
        <v>1080</v>
      </c>
    </row>
    <row r="923" spans="1:8" x14ac:dyDescent="0.3">
      <c r="A923" s="4" t="s">
        <v>2949</v>
      </c>
      <c r="B923" s="2" t="s">
        <v>3165</v>
      </c>
      <c r="C923" s="2" t="s">
        <v>3396</v>
      </c>
      <c r="D923" s="2" t="s">
        <v>1014</v>
      </c>
      <c r="E923" s="30">
        <v>1903</v>
      </c>
      <c r="F923" s="34">
        <v>1905</v>
      </c>
      <c r="G923" s="2" t="str">
        <f>IF(AND(Employee[[#This Row],[Sales_Target]]=Employee[[#This Row],[Sales_Target]],Employee[[#This Row],[Sales_Achieved]]&gt;=Employee[[#This Row],[Sales_Target]]),"Above Target", "Below Target")</f>
        <v>Above Target</v>
      </c>
      <c r="H923" s="43">
        <f>Employee[[#This Row],[Sales_Achieved]]-Employee[[#This Row],[Sales_Target]]</f>
        <v>2</v>
      </c>
    </row>
    <row r="924" spans="1:8" x14ac:dyDescent="0.3">
      <c r="A924" s="4" t="s">
        <v>2950</v>
      </c>
      <c r="B924" s="2" t="s">
        <v>3389</v>
      </c>
      <c r="C924" s="2" t="s">
        <v>3395</v>
      </c>
      <c r="D924" s="2" t="s">
        <v>1014</v>
      </c>
      <c r="E924" s="30">
        <v>2160</v>
      </c>
      <c r="F924" s="34">
        <v>3367</v>
      </c>
      <c r="G924" s="2" t="str">
        <f>IF(AND(Employee[[#This Row],[Sales_Target]]=Employee[[#This Row],[Sales_Target]],Employee[[#This Row],[Sales_Achieved]]&gt;=Employee[[#This Row],[Sales_Target]]),"Above Target", "Below Target")</f>
        <v>Above Target</v>
      </c>
      <c r="H924" s="43">
        <f>Employee[[#This Row],[Sales_Achieved]]-Employee[[#This Row],[Sales_Target]]</f>
        <v>1207</v>
      </c>
    </row>
    <row r="925" spans="1:8" x14ac:dyDescent="0.3">
      <c r="A925" s="4" t="s">
        <v>2951</v>
      </c>
      <c r="B925" s="2" t="s">
        <v>3281</v>
      </c>
      <c r="C925" s="2" t="s">
        <v>3396</v>
      </c>
      <c r="D925" s="2" t="s">
        <v>1015</v>
      </c>
      <c r="E925" s="30">
        <v>4216</v>
      </c>
      <c r="F925" s="34">
        <v>931</v>
      </c>
      <c r="G925" s="2" t="str">
        <f>IF(AND(Employee[[#This Row],[Sales_Target]]=Employee[[#This Row],[Sales_Target]],Employee[[#This Row],[Sales_Achieved]]&gt;=Employee[[#This Row],[Sales_Target]]),"Above Target", "Below Target")</f>
        <v>Below Target</v>
      </c>
      <c r="H925" s="43">
        <f>Employee[[#This Row],[Sales_Achieved]]-Employee[[#This Row],[Sales_Target]]</f>
        <v>-3285</v>
      </c>
    </row>
    <row r="926" spans="1:8" x14ac:dyDescent="0.3">
      <c r="A926" s="4" t="s">
        <v>2952</v>
      </c>
      <c r="B926" s="2" t="s">
        <v>3169</v>
      </c>
      <c r="C926" s="2" t="s">
        <v>3395</v>
      </c>
      <c r="D926" s="2" t="s">
        <v>1014</v>
      </c>
      <c r="E926" s="30">
        <v>2339</v>
      </c>
      <c r="F926" s="34">
        <v>3135</v>
      </c>
      <c r="G926" s="2" t="str">
        <f>IF(AND(Employee[[#This Row],[Sales_Target]]=Employee[[#This Row],[Sales_Target]],Employee[[#This Row],[Sales_Achieved]]&gt;=Employee[[#This Row],[Sales_Target]]),"Above Target", "Below Target")</f>
        <v>Above Target</v>
      </c>
      <c r="H926" s="43">
        <f>Employee[[#This Row],[Sales_Achieved]]-Employee[[#This Row],[Sales_Target]]</f>
        <v>796</v>
      </c>
    </row>
    <row r="927" spans="1:8" x14ac:dyDescent="0.3">
      <c r="A927" s="4" t="s">
        <v>2953</v>
      </c>
      <c r="B927" s="2" t="s">
        <v>3390</v>
      </c>
      <c r="C927" s="2" t="s">
        <v>3395</v>
      </c>
      <c r="D927" s="2" t="s">
        <v>1016</v>
      </c>
      <c r="E927" s="30">
        <v>1308</v>
      </c>
      <c r="F927" s="34">
        <v>3393</v>
      </c>
      <c r="G927" s="2" t="str">
        <f>IF(AND(Employee[[#This Row],[Sales_Target]]=Employee[[#This Row],[Sales_Target]],Employee[[#This Row],[Sales_Achieved]]&gt;=Employee[[#This Row],[Sales_Target]]),"Above Target", "Below Target")</f>
        <v>Above Target</v>
      </c>
      <c r="H927" s="43">
        <f>Employee[[#This Row],[Sales_Achieved]]-Employee[[#This Row],[Sales_Target]]</f>
        <v>2085</v>
      </c>
    </row>
    <row r="928" spans="1:8" x14ac:dyDescent="0.3">
      <c r="A928" s="4" t="s">
        <v>2954</v>
      </c>
      <c r="B928" s="2" t="s">
        <v>3142</v>
      </c>
      <c r="C928" s="2" t="s">
        <v>3394</v>
      </c>
      <c r="D928" s="2" t="s">
        <v>1013</v>
      </c>
      <c r="E928" s="30">
        <v>1495</v>
      </c>
      <c r="F928" s="34">
        <v>1501</v>
      </c>
      <c r="G928" s="2" t="str">
        <f>IF(AND(Employee[[#This Row],[Sales_Target]]=Employee[[#This Row],[Sales_Target]],Employee[[#This Row],[Sales_Achieved]]&gt;=Employee[[#This Row],[Sales_Target]]),"Above Target", "Below Target")</f>
        <v>Above Target</v>
      </c>
      <c r="H928" s="43">
        <f>Employee[[#This Row],[Sales_Achieved]]-Employee[[#This Row],[Sales_Target]]</f>
        <v>6</v>
      </c>
    </row>
    <row r="929" spans="1:8" x14ac:dyDescent="0.3">
      <c r="A929" s="4" t="s">
        <v>2955</v>
      </c>
      <c r="B929" s="2" t="s">
        <v>3114</v>
      </c>
      <c r="C929" s="2" t="s">
        <v>3394</v>
      </c>
      <c r="D929" s="2" t="s">
        <v>1015</v>
      </c>
      <c r="E929" s="30">
        <v>1885</v>
      </c>
      <c r="F929" s="34">
        <v>4382</v>
      </c>
      <c r="G929" s="2" t="str">
        <f>IF(AND(Employee[[#This Row],[Sales_Target]]=Employee[[#This Row],[Sales_Target]],Employee[[#This Row],[Sales_Achieved]]&gt;=Employee[[#This Row],[Sales_Target]]),"Above Target", "Below Target")</f>
        <v>Above Target</v>
      </c>
      <c r="H929" s="43">
        <f>Employee[[#This Row],[Sales_Achieved]]-Employee[[#This Row],[Sales_Target]]</f>
        <v>2497</v>
      </c>
    </row>
    <row r="930" spans="1:8" x14ac:dyDescent="0.3">
      <c r="A930" s="4" t="s">
        <v>2956</v>
      </c>
      <c r="B930" s="2" t="s">
        <v>3062</v>
      </c>
      <c r="C930" s="2" t="s">
        <v>3396</v>
      </c>
      <c r="D930" s="2" t="s">
        <v>1013</v>
      </c>
      <c r="E930" s="30">
        <v>4211</v>
      </c>
      <c r="F930" s="34">
        <v>4355</v>
      </c>
      <c r="G930" s="2" t="str">
        <f>IF(AND(Employee[[#This Row],[Sales_Target]]=Employee[[#This Row],[Sales_Target]],Employee[[#This Row],[Sales_Achieved]]&gt;=Employee[[#This Row],[Sales_Target]]),"Above Target", "Below Target")</f>
        <v>Above Target</v>
      </c>
      <c r="H930" s="43">
        <f>Employee[[#This Row],[Sales_Achieved]]-Employee[[#This Row],[Sales_Target]]</f>
        <v>144</v>
      </c>
    </row>
    <row r="931" spans="1:8" x14ac:dyDescent="0.3">
      <c r="A931" s="4" t="s">
        <v>2957</v>
      </c>
      <c r="B931" s="2" t="s">
        <v>3313</v>
      </c>
      <c r="C931" s="2" t="s">
        <v>3394</v>
      </c>
      <c r="D931" s="2" t="s">
        <v>1016</v>
      </c>
      <c r="E931" s="30">
        <v>2678</v>
      </c>
      <c r="F931" s="34">
        <v>1435</v>
      </c>
      <c r="G931" s="2" t="str">
        <f>IF(AND(Employee[[#This Row],[Sales_Target]]=Employee[[#This Row],[Sales_Target]],Employee[[#This Row],[Sales_Achieved]]&gt;=Employee[[#This Row],[Sales_Target]]),"Above Target", "Below Target")</f>
        <v>Below Target</v>
      </c>
      <c r="H931" s="43">
        <f>Employee[[#This Row],[Sales_Achieved]]-Employee[[#This Row],[Sales_Target]]</f>
        <v>-1243</v>
      </c>
    </row>
    <row r="932" spans="1:8" x14ac:dyDescent="0.3">
      <c r="A932" s="4" t="s">
        <v>2958</v>
      </c>
      <c r="B932" s="2" t="s">
        <v>3305</v>
      </c>
      <c r="C932" s="2" t="s">
        <v>3394</v>
      </c>
      <c r="D932" s="2" t="s">
        <v>1014</v>
      </c>
      <c r="E932" s="30">
        <v>4207</v>
      </c>
      <c r="F932" s="34">
        <v>4562</v>
      </c>
      <c r="G932" s="2" t="str">
        <f>IF(AND(Employee[[#This Row],[Sales_Target]]=Employee[[#This Row],[Sales_Target]],Employee[[#This Row],[Sales_Achieved]]&gt;=Employee[[#This Row],[Sales_Target]]),"Above Target", "Below Target")</f>
        <v>Above Target</v>
      </c>
      <c r="H932" s="43">
        <f>Employee[[#This Row],[Sales_Achieved]]-Employee[[#This Row],[Sales_Target]]</f>
        <v>355</v>
      </c>
    </row>
    <row r="933" spans="1:8" x14ac:dyDescent="0.3">
      <c r="A933" s="4" t="s">
        <v>2959</v>
      </c>
      <c r="B933" s="2" t="s">
        <v>3337</v>
      </c>
      <c r="C933" s="2" t="s">
        <v>3394</v>
      </c>
      <c r="D933" s="2" t="s">
        <v>1016</v>
      </c>
      <c r="E933" s="30">
        <v>4066</v>
      </c>
      <c r="F933" s="34">
        <v>1772</v>
      </c>
      <c r="G933" s="2" t="str">
        <f>IF(AND(Employee[[#This Row],[Sales_Target]]=Employee[[#This Row],[Sales_Target]],Employee[[#This Row],[Sales_Achieved]]&gt;=Employee[[#This Row],[Sales_Target]]),"Above Target", "Below Target")</f>
        <v>Below Target</v>
      </c>
      <c r="H933" s="43">
        <f>Employee[[#This Row],[Sales_Achieved]]-Employee[[#This Row],[Sales_Target]]</f>
        <v>-2294</v>
      </c>
    </row>
    <row r="934" spans="1:8" x14ac:dyDescent="0.3">
      <c r="A934" s="4" t="s">
        <v>2960</v>
      </c>
      <c r="B934" s="2" t="s">
        <v>3218</v>
      </c>
      <c r="C934" s="2" t="s">
        <v>3394</v>
      </c>
      <c r="D934" s="2" t="s">
        <v>1013</v>
      </c>
      <c r="E934" s="30">
        <v>2040</v>
      </c>
      <c r="F934" s="34">
        <v>5534</v>
      </c>
      <c r="G934" s="2" t="str">
        <f>IF(AND(Employee[[#This Row],[Sales_Target]]=Employee[[#This Row],[Sales_Target]],Employee[[#This Row],[Sales_Achieved]]&gt;=Employee[[#This Row],[Sales_Target]]),"Above Target", "Below Target")</f>
        <v>Above Target</v>
      </c>
      <c r="H934" s="43">
        <f>Employee[[#This Row],[Sales_Achieved]]-Employee[[#This Row],[Sales_Target]]</f>
        <v>3494</v>
      </c>
    </row>
    <row r="935" spans="1:8" x14ac:dyDescent="0.3">
      <c r="A935" s="4" t="s">
        <v>2961</v>
      </c>
      <c r="B935" s="2" t="s">
        <v>3180</v>
      </c>
      <c r="C935" s="2" t="s">
        <v>3396</v>
      </c>
      <c r="D935" s="2" t="s">
        <v>1016</v>
      </c>
      <c r="E935" s="30">
        <v>3150</v>
      </c>
      <c r="F935" s="34">
        <v>3417</v>
      </c>
      <c r="G935" s="2" t="str">
        <f>IF(AND(Employee[[#This Row],[Sales_Target]]=Employee[[#This Row],[Sales_Target]],Employee[[#This Row],[Sales_Achieved]]&gt;=Employee[[#This Row],[Sales_Target]]),"Above Target", "Below Target")</f>
        <v>Above Target</v>
      </c>
      <c r="H935" s="43">
        <f>Employee[[#This Row],[Sales_Achieved]]-Employee[[#This Row],[Sales_Target]]</f>
        <v>267</v>
      </c>
    </row>
    <row r="936" spans="1:8" x14ac:dyDescent="0.3">
      <c r="A936" s="4" t="s">
        <v>2962</v>
      </c>
      <c r="B936" s="2" t="s">
        <v>3072</v>
      </c>
      <c r="C936" s="2" t="s">
        <v>3396</v>
      </c>
      <c r="D936" s="2" t="s">
        <v>1013</v>
      </c>
      <c r="E936" s="30">
        <v>2070</v>
      </c>
      <c r="F936" s="34">
        <v>5103</v>
      </c>
      <c r="G936" s="2" t="str">
        <f>IF(AND(Employee[[#This Row],[Sales_Target]]=Employee[[#This Row],[Sales_Target]],Employee[[#This Row],[Sales_Achieved]]&gt;=Employee[[#This Row],[Sales_Target]]),"Above Target", "Below Target")</f>
        <v>Above Target</v>
      </c>
      <c r="H936" s="43">
        <f>Employee[[#This Row],[Sales_Achieved]]-Employee[[#This Row],[Sales_Target]]</f>
        <v>3033</v>
      </c>
    </row>
    <row r="937" spans="1:8" x14ac:dyDescent="0.3">
      <c r="A937" s="4" t="s">
        <v>2963</v>
      </c>
      <c r="B937" s="2" t="s">
        <v>3142</v>
      </c>
      <c r="C937" s="2" t="s">
        <v>3396</v>
      </c>
      <c r="D937" s="2" t="s">
        <v>1015</v>
      </c>
      <c r="E937" s="30">
        <v>4551</v>
      </c>
      <c r="F937" s="34">
        <v>4947</v>
      </c>
      <c r="G937" s="2" t="str">
        <f>IF(AND(Employee[[#This Row],[Sales_Target]]=Employee[[#This Row],[Sales_Target]],Employee[[#This Row],[Sales_Achieved]]&gt;=Employee[[#This Row],[Sales_Target]]),"Above Target", "Below Target")</f>
        <v>Above Target</v>
      </c>
      <c r="H937" s="43">
        <f>Employee[[#This Row],[Sales_Achieved]]-Employee[[#This Row],[Sales_Target]]</f>
        <v>396</v>
      </c>
    </row>
    <row r="938" spans="1:8" x14ac:dyDescent="0.3">
      <c r="A938" s="4" t="s">
        <v>2964</v>
      </c>
      <c r="B938" s="2" t="s">
        <v>3204</v>
      </c>
      <c r="C938" s="2" t="s">
        <v>3396</v>
      </c>
      <c r="D938" s="2" t="s">
        <v>1015</v>
      </c>
      <c r="E938" s="30">
        <v>4538</v>
      </c>
      <c r="F938" s="34">
        <v>3085</v>
      </c>
      <c r="G938" s="2" t="str">
        <f>IF(AND(Employee[[#This Row],[Sales_Target]]=Employee[[#This Row],[Sales_Target]],Employee[[#This Row],[Sales_Achieved]]&gt;=Employee[[#This Row],[Sales_Target]]),"Above Target", "Below Target")</f>
        <v>Below Target</v>
      </c>
      <c r="H938" s="43">
        <f>Employee[[#This Row],[Sales_Achieved]]-Employee[[#This Row],[Sales_Target]]</f>
        <v>-1453</v>
      </c>
    </row>
    <row r="939" spans="1:8" x14ac:dyDescent="0.3">
      <c r="A939" s="4" t="s">
        <v>2965</v>
      </c>
      <c r="B939" s="2" t="s">
        <v>3360</v>
      </c>
      <c r="C939" s="2" t="s">
        <v>3396</v>
      </c>
      <c r="D939" s="2" t="s">
        <v>1016</v>
      </c>
      <c r="E939" s="30">
        <v>1784</v>
      </c>
      <c r="F939" s="34">
        <v>1650</v>
      </c>
      <c r="G939" s="2" t="str">
        <f>IF(AND(Employee[[#This Row],[Sales_Target]]=Employee[[#This Row],[Sales_Target]],Employee[[#This Row],[Sales_Achieved]]&gt;=Employee[[#This Row],[Sales_Target]]),"Above Target", "Below Target")</f>
        <v>Below Target</v>
      </c>
      <c r="H939" s="43">
        <f>Employee[[#This Row],[Sales_Achieved]]-Employee[[#This Row],[Sales_Target]]</f>
        <v>-134</v>
      </c>
    </row>
    <row r="940" spans="1:8" x14ac:dyDescent="0.3">
      <c r="A940" s="4" t="s">
        <v>2966</v>
      </c>
      <c r="B940" s="2" t="s">
        <v>3382</v>
      </c>
      <c r="C940" s="2" t="s">
        <v>3396</v>
      </c>
      <c r="D940" s="2" t="s">
        <v>1013</v>
      </c>
      <c r="E940" s="30">
        <v>3907</v>
      </c>
      <c r="F940" s="34">
        <v>4414</v>
      </c>
      <c r="G940" s="2" t="str">
        <f>IF(AND(Employee[[#This Row],[Sales_Target]]=Employee[[#This Row],[Sales_Target]],Employee[[#This Row],[Sales_Achieved]]&gt;=Employee[[#This Row],[Sales_Target]]),"Above Target", "Below Target")</f>
        <v>Above Target</v>
      </c>
      <c r="H940" s="43">
        <f>Employee[[#This Row],[Sales_Achieved]]-Employee[[#This Row],[Sales_Target]]</f>
        <v>507</v>
      </c>
    </row>
    <row r="941" spans="1:8" x14ac:dyDescent="0.3">
      <c r="A941" s="4" t="s">
        <v>2967</v>
      </c>
      <c r="B941" s="2" t="s">
        <v>3090</v>
      </c>
      <c r="C941" s="2" t="s">
        <v>3395</v>
      </c>
      <c r="D941" s="2" t="s">
        <v>1016</v>
      </c>
      <c r="E941" s="30">
        <v>4972</v>
      </c>
      <c r="F941" s="34">
        <v>5511</v>
      </c>
      <c r="G941" s="2" t="str">
        <f>IF(AND(Employee[[#This Row],[Sales_Target]]=Employee[[#This Row],[Sales_Target]],Employee[[#This Row],[Sales_Achieved]]&gt;=Employee[[#This Row],[Sales_Target]]),"Above Target", "Below Target")</f>
        <v>Above Target</v>
      </c>
      <c r="H941" s="43">
        <f>Employee[[#This Row],[Sales_Achieved]]-Employee[[#This Row],[Sales_Target]]</f>
        <v>539</v>
      </c>
    </row>
    <row r="942" spans="1:8" x14ac:dyDescent="0.3">
      <c r="A942" s="4" t="s">
        <v>2968</v>
      </c>
      <c r="B942" s="2" t="s">
        <v>3078</v>
      </c>
      <c r="C942" s="2" t="s">
        <v>3394</v>
      </c>
      <c r="D942" s="2" t="s">
        <v>1015</v>
      </c>
      <c r="E942" s="30">
        <v>1001</v>
      </c>
      <c r="F942" s="34">
        <v>2329</v>
      </c>
      <c r="G942" s="2" t="str">
        <f>IF(AND(Employee[[#This Row],[Sales_Target]]=Employee[[#This Row],[Sales_Target]],Employee[[#This Row],[Sales_Achieved]]&gt;=Employee[[#This Row],[Sales_Target]]),"Above Target", "Below Target")</f>
        <v>Above Target</v>
      </c>
      <c r="H942" s="43">
        <f>Employee[[#This Row],[Sales_Achieved]]-Employee[[#This Row],[Sales_Target]]</f>
        <v>1328</v>
      </c>
    </row>
    <row r="943" spans="1:8" x14ac:dyDescent="0.3">
      <c r="A943" s="4" t="s">
        <v>2969</v>
      </c>
      <c r="B943" s="2" t="s">
        <v>3270</v>
      </c>
      <c r="C943" s="2" t="s">
        <v>3395</v>
      </c>
      <c r="D943" s="2" t="s">
        <v>1013</v>
      </c>
      <c r="E943" s="30">
        <v>4114</v>
      </c>
      <c r="F943" s="34">
        <v>3948</v>
      </c>
      <c r="G943" s="2" t="str">
        <f>IF(AND(Employee[[#This Row],[Sales_Target]]=Employee[[#This Row],[Sales_Target]],Employee[[#This Row],[Sales_Achieved]]&gt;=Employee[[#This Row],[Sales_Target]]),"Above Target", "Below Target")</f>
        <v>Below Target</v>
      </c>
      <c r="H943" s="43">
        <f>Employee[[#This Row],[Sales_Achieved]]-Employee[[#This Row],[Sales_Target]]</f>
        <v>-166</v>
      </c>
    </row>
    <row r="944" spans="1:8" x14ac:dyDescent="0.3">
      <c r="A944" s="4" t="s">
        <v>2970</v>
      </c>
      <c r="B944" s="2" t="s">
        <v>3091</v>
      </c>
      <c r="C944" s="2" t="s">
        <v>3395</v>
      </c>
      <c r="D944" s="2" t="s">
        <v>1015</v>
      </c>
      <c r="E944" s="30">
        <v>2451</v>
      </c>
      <c r="F944" s="34">
        <v>5127</v>
      </c>
      <c r="G944" s="2" t="str">
        <f>IF(AND(Employee[[#This Row],[Sales_Target]]=Employee[[#This Row],[Sales_Target]],Employee[[#This Row],[Sales_Achieved]]&gt;=Employee[[#This Row],[Sales_Target]]),"Above Target", "Below Target")</f>
        <v>Above Target</v>
      </c>
      <c r="H944" s="43">
        <f>Employee[[#This Row],[Sales_Achieved]]-Employee[[#This Row],[Sales_Target]]</f>
        <v>2676</v>
      </c>
    </row>
    <row r="945" spans="1:8" x14ac:dyDescent="0.3">
      <c r="A945" s="4" t="s">
        <v>2971</v>
      </c>
      <c r="B945" s="2" t="s">
        <v>3035</v>
      </c>
      <c r="C945" s="2" t="s">
        <v>3395</v>
      </c>
      <c r="D945" s="2" t="s">
        <v>1015</v>
      </c>
      <c r="E945" s="30">
        <v>3741</v>
      </c>
      <c r="F945" s="34">
        <v>3632</v>
      </c>
      <c r="G945" s="2" t="str">
        <f>IF(AND(Employee[[#This Row],[Sales_Target]]=Employee[[#This Row],[Sales_Target]],Employee[[#This Row],[Sales_Achieved]]&gt;=Employee[[#This Row],[Sales_Target]]),"Above Target", "Below Target")</f>
        <v>Below Target</v>
      </c>
      <c r="H945" s="43">
        <f>Employee[[#This Row],[Sales_Achieved]]-Employee[[#This Row],[Sales_Target]]</f>
        <v>-109</v>
      </c>
    </row>
    <row r="946" spans="1:8" x14ac:dyDescent="0.3">
      <c r="A946" s="4" t="s">
        <v>2972</v>
      </c>
      <c r="B946" s="2" t="s">
        <v>3250</v>
      </c>
      <c r="C946" s="2" t="s">
        <v>3394</v>
      </c>
      <c r="D946" s="2" t="s">
        <v>1013</v>
      </c>
      <c r="E946" s="30">
        <v>1253</v>
      </c>
      <c r="F946" s="34">
        <v>5854</v>
      </c>
      <c r="G946" s="2" t="str">
        <f>IF(AND(Employee[[#This Row],[Sales_Target]]=Employee[[#This Row],[Sales_Target]],Employee[[#This Row],[Sales_Achieved]]&gt;=Employee[[#This Row],[Sales_Target]]),"Above Target", "Below Target")</f>
        <v>Above Target</v>
      </c>
      <c r="H946" s="43">
        <f>Employee[[#This Row],[Sales_Achieved]]-Employee[[#This Row],[Sales_Target]]</f>
        <v>4601</v>
      </c>
    </row>
    <row r="947" spans="1:8" x14ac:dyDescent="0.3">
      <c r="A947" s="4" t="s">
        <v>2973</v>
      </c>
      <c r="B947" s="2" t="s">
        <v>3391</v>
      </c>
      <c r="C947" s="2" t="s">
        <v>3395</v>
      </c>
      <c r="D947" s="2" t="s">
        <v>1015</v>
      </c>
      <c r="E947" s="30">
        <v>2766</v>
      </c>
      <c r="F947" s="34">
        <v>3573</v>
      </c>
      <c r="G947" s="2" t="str">
        <f>IF(AND(Employee[[#This Row],[Sales_Target]]=Employee[[#This Row],[Sales_Target]],Employee[[#This Row],[Sales_Achieved]]&gt;=Employee[[#This Row],[Sales_Target]]),"Above Target", "Below Target")</f>
        <v>Above Target</v>
      </c>
      <c r="H947" s="43">
        <f>Employee[[#This Row],[Sales_Achieved]]-Employee[[#This Row],[Sales_Target]]</f>
        <v>807</v>
      </c>
    </row>
    <row r="948" spans="1:8" x14ac:dyDescent="0.3">
      <c r="A948" s="4" t="s">
        <v>2974</v>
      </c>
      <c r="B948" s="2" t="s">
        <v>3034</v>
      </c>
      <c r="C948" s="2" t="s">
        <v>3395</v>
      </c>
      <c r="D948" s="2" t="s">
        <v>1013</v>
      </c>
      <c r="E948" s="30">
        <v>1305</v>
      </c>
      <c r="F948" s="34">
        <v>4018</v>
      </c>
      <c r="G948" s="2" t="str">
        <f>IF(AND(Employee[[#This Row],[Sales_Target]]=Employee[[#This Row],[Sales_Target]],Employee[[#This Row],[Sales_Achieved]]&gt;=Employee[[#This Row],[Sales_Target]]),"Above Target", "Below Target")</f>
        <v>Above Target</v>
      </c>
      <c r="H948" s="43">
        <f>Employee[[#This Row],[Sales_Achieved]]-Employee[[#This Row],[Sales_Target]]</f>
        <v>2713</v>
      </c>
    </row>
    <row r="949" spans="1:8" x14ac:dyDescent="0.3">
      <c r="A949" s="4" t="s">
        <v>2975</v>
      </c>
      <c r="B949" s="2" t="s">
        <v>3316</v>
      </c>
      <c r="C949" s="2" t="s">
        <v>3395</v>
      </c>
      <c r="D949" s="2" t="s">
        <v>1013</v>
      </c>
      <c r="E949" s="30">
        <v>2956</v>
      </c>
      <c r="F949" s="34">
        <v>5699</v>
      </c>
      <c r="G949" s="2" t="str">
        <f>IF(AND(Employee[[#This Row],[Sales_Target]]=Employee[[#This Row],[Sales_Target]],Employee[[#This Row],[Sales_Achieved]]&gt;=Employee[[#This Row],[Sales_Target]]),"Above Target", "Below Target")</f>
        <v>Above Target</v>
      </c>
      <c r="H949" s="43">
        <f>Employee[[#This Row],[Sales_Achieved]]-Employee[[#This Row],[Sales_Target]]</f>
        <v>2743</v>
      </c>
    </row>
    <row r="950" spans="1:8" x14ac:dyDescent="0.3">
      <c r="A950" s="4" t="s">
        <v>2976</v>
      </c>
      <c r="B950" s="2" t="s">
        <v>3361</v>
      </c>
      <c r="C950" s="2" t="s">
        <v>3396</v>
      </c>
      <c r="D950" s="2" t="s">
        <v>1016</v>
      </c>
      <c r="E950" s="30">
        <v>1503</v>
      </c>
      <c r="F950" s="34">
        <v>5901</v>
      </c>
      <c r="G950" s="2" t="str">
        <f>IF(AND(Employee[[#This Row],[Sales_Target]]=Employee[[#This Row],[Sales_Target]],Employee[[#This Row],[Sales_Achieved]]&gt;=Employee[[#This Row],[Sales_Target]]),"Above Target", "Below Target")</f>
        <v>Above Target</v>
      </c>
      <c r="H950" s="43">
        <f>Employee[[#This Row],[Sales_Achieved]]-Employee[[#This Row],[Sales_Target]]</f>
        <v>4398</v>
      </c>
    </row>
    <row r="951" spans="1:8" x14ac:dyDescent="0.3">
      <c r="A951" s="4" t="s">
        <v>2977</v>
      </c>
      <c r="B951" s="2" t="s">
        <v>3097</v>
      </c>
      <c r="C951" s="2" t="s">
        <v>3394</v>
      </c>
      <c r="D951" s="2" t="s">
        <v>1014</v>
      </c>
      <c r="E951" s="30">
        <v>3168</v>
      </c>
      <c r="F951" s="34">
        <v>3583</v>
      </c>
      <c r="G951" s="2" t="str">
        <f>IF(AND(Employee[[#This Row],[Sales_Target]]=Employee[[#This Row],[Sales_Target]],Employee[[#This Row],[Sales_Achieved]]&gt;=Employee[[#This Row],[Sales_Target]]),"Above Target", "Below Target")</f>
        <v>Above Target</v>
      </c>
      <c r="H951" s="43">
        <f>Employee[[#This Row],[Sales_Achieved]]-Employee[[#This Row],[Sales_Target]]</f>
        <v>415</v>
      </c>
    </row>
    <row r="952" spans="1:8" x14ac:dyDescent="0.3">
      <c r="A952" s="4" t="s">
        <v>2978</v>
      </c>
      <c r="B952" s="2" t="s">
        <v>3064</v>
      </c>
      <c r="C952" s="2" t="s">
        <v>3396</v>
      </c>
      <c r="D952" s="2" t="s">
        <v>1016</v>
      </c>
      <c r="E952" s="30">
        <v>3004</v>
      </c>
      <c r="F952" s="34">
        <v>1593</v>
      </c>
      <c r="G952" s="2" t="str">
        <f>IF(AND(Employee[[#This Row],[Sales_Target]]=Employee[[#This Row],[Sales_Target]],Employee[[#This Row],[Sales_Achieved]]&gt;=Employee[[#This Row],[Sales_Target]]),"Above Target", "Below Target")</f>
        <v>Below Target</v>
      </c>
      <c r="H952" s="43">
        <f>Employee[[#This Row],[Sales_Achieved]]-Employee[[#This Row],[Sales_Target]]</f>
        <v>-1411</v>
      </c>
    </row>
    <row r="953" spans="1:8" x14ac:dyDescent="0.3">
      <c r="A953" s="4" t="s">
        <v>2979</v>
      </c>
      <c r="B953" s="2" t="s">
        <v>3269</v>
      </c>
      <c r="C953" s="2" t="s">
        <v>3395</v>
      </c>
      <c r="D953" s="2" t="s">
        <v>1014</v>
      </c>
      <c r="E953" s="30">
        <v>2171</v>
      </c>
      <c r="F953" s="34">
        <v>4597</v>
      </c>
      <c r="G953" s="2" t="str">
        <f>IF(AND(Employee[[#This Row],[Sales_Target]]=Employee[[#This Row],[Sales_Target]],Employee[[#This Row],[Sales_Achieved]]&gt;=Employee[[#This Row],[Sales_Target]]),"Above Target", "Below Target")</f>
        <v>Above Target</v>
      </c>
      <c r="H953" s="43">
        <f>Employee[[#This Row],[Sales_Achieved]]-Employee[[#This Row],[Sales_Target]]</f>
        <v>2426</v>
      </c>
    </row>
    <row r="954" spans="1:8" x14ac:dyDescent="0.3">
      <c r="A954" s="4" t="s">
        <v>2980</v>
      </c>
      <c r="B954" s="2" t="s">
        <v>3213</v>
      </c>
      <c r="C954" s="2" t="s">
        <v>3395</v>
      </c>
      <c r="D954" s="2" t="s">
        <v>1013</v>
      </c>
      <c r="E954" s="30">
        <v>2991</v>
      </c>
      <c r="F954" s="34">
        <v>2185</v>
      </c>
      <c r="G954" s="2" t="str">
        <f>IF(AND(Employee[[#This Row],[Sales_Target]]=Employee[[#This Row],[Sales_Target]],Employee[[#This Row],[Sales_Achieved]]&gt;=Employee[[#This Row],[Sales_Target]]),"Above Target", "Below Target")</f>
        <v>Below Target</v>
      </c>
      <c r="H954" s="43">
        <f>Employee[[#This Row],[Sales_Achieved]]-Employee[[#This Row],[Sales_Target]]</f>
        <v>-806</v>
      </c>
    </row>
    <row r="955" spans="1:8" x14ac:dyDescent="0.3">
      <c r="A955" s="4" t="s">
        <v>2981</v>
      </c>
      <c r="B955" s="2" t="s">
        <v>3333</v>
      </c>
      <c r="C955" s="2" t="s">
        <v>3395</v>
      </c>
      <c r="D955" s="2" t="s">
        <v>1016</v>
      </c>
      <c r="E955" s="30">
        <v>1953</v>
      </c>
      <c r="F955" s="34">
        <v>2689</v>
      </c>
      <c r="G955" s="2" t="str">
        <f>IF(AND(Employee[[#This Row],[Sales_Target]]=Employee[[#This Row],[Sales_Target]],Employee[[#This Row],[Sales_Achieved]]&gt;=Employee[[#This Row],[Sales_Target]]),"Above Target", "Below Target")</f>
        <v>Above Target</v>
      </c>
      <c r="H955" s="43">
        <f>Employee[[#This Row],[Sales_Achieved]]-Employee[[#This Row],[Sales_Target]]</f>
        <v>736</v>
      </c>
    </row>
    <row r="956" spans="1:8" x14ac:dyDescent="0.3">
      <c r="A956" s="4" t="s">
        <v>2982</v>
      </c>
      <c r="B956" s="2" t="s">
        <v>3065</v>
      </c>
      <c r="C956" s="2" t="s">
        <v>3394</v>
      </c>
      <c r="D956" s="2" t="s">
        <v>1014</v>
      </c>
      <c r="E956" s="30">
        <v>3070</v>
      </c>
      <c r="F956" s="34">
        <v>2442</v>
      </c>
      <c r="G956" s="2" t="str">
        <f>IF(AND(Employee[[#This Row],[Sales_Target]]=Employee[[#This Row],[Sales_Target]],Employee[[#This Row],[Sales_Achieved]]&gt;=Employee[[#This Row],[Sales_Target]]),"Above Target", "Below Target")</f>
        <v>Below Target</v>
      </c>
      <c r="H956" s="43">
        <f>Employee[[#This Row],[Sales_Achieved]]-Employee[[#This Row],[Sales_Target]]</f>
        <v>-628</v>
      </c>
    </row>
    <row r="957" spans="1:8" x14ac:dyDescent="0.3">
      <c r="A957" s="4" t="s">
        <v>2983</v>
      </c>
      <c r="B957" s="2" t="s">
        <v>3235</v>
      </c>
      <c r="C957" s="2" t="s">
        <v>3395</v>
      </c>
      <c r="D957" s="2" t="s">
        <v>1015</v>
      </c>
      <c r="E957" s="30">
        <v>3842</v>
      </c>
      <c r="F957" s="34">
        <v>3404</v>
      </c>
      <c r="G957" s="2" t="str">
        <f>IF(AND(Employee[[#This Row],[Sales_Target]]=Employee[[#This Row],[Sales_Target]],Employee[[#This Row],[Sales_Achieved]]&gt;=Employee[[#This Row],[Sales_Target]]),"Above Target", "Below Target")</f>
        <v>Below Target</v>
      </c>
      <c r="H957" s="43">
        <f>Employee[[#This Row],[Sales_Achieved]]-Employee[[#This Row],[Sales_Target]]</f>
        <v>-438</v>
      </c>
    </row>
    <row r="958" spans="1:8" x14ac:dyDescent="0.3">
      <c r="A958" s="4" t="s">
        <v>2984</v>
      </c>
      <c r="B958" s="2" t="s">
        <v>3105</v>
      </c>
      <c r="C958" s="2" t="s">
        <v>3396</v>
      </c>
      <c r="D958" s="2" t="s">
        <v>1014</v>
      </c>
      <c r="E958" s="30">
        <v>1123</v>
      </c>
      <c r="F958" s="34">
        <v>2670</v>
      </c>
      <c r="G958" s="2" t="str">
        <f>IF(AND(Employee[[#This Row],[Sales_Target]]=Employee[[#This Row],[Sales_Target]],Employee[[#This Row],[Sales_Achieved]]&gt;=Employee[[#This Row],[Sales_Target]]),"Above Target", "Below Target")</f>
        <v>Above Target</v>
      </c>
      <c r="H958" s="43">
        <f>Employee[[#This Row],[Sales_Achieved]]-Employee[[#This Row],[Sales_Target]]</f>
        <v>1547</v>
      </c>
    </row>
    <row r="959" spans="1:8" x14ac:dyDescent="0.3">
      <c r="A959" s="4" t="s">
        <v>2985</v>
      </c>
      <c r="B959" s="2" t="s">
        <v>3357</v>
      </c>
      <c r="C959" s="2" t="s">
        <v>3395</v>
      </c>
      <c r="D959" s="2" t="s">
        <v>1013</v>
      </c>
      <c r="E959" s="30">
        <v>1690</v>
      </c>
      <c r="F959" s="34">
        <v>1104</v>
      </c>
      <c r="G959" s="2" t="str">
        <f>IF(AND(Employee[[#This Row],[Sales_Target]]=Employee[[#This Row],[Sales_Target]],Employee[[#This Row],[Sales_Achieved]]&gt;=Employee[[#This Row],[Sales_Target]]),"Above Target", "Below Target")</f>
        <v>Below Target</v>
      </c>
      <c r="H959" s="43">
        <f>Employee[[#This Row],[Sales_Achieved]]-Employee[[#This Row],[Sales_Target]]</f>
        <v>-586</v>
      </c>
    </row>
    <row r="960" spans="1:8" x14ac:dyDescent="0.3">
      <c r="A960" s="4" t="s">
        <v>2986</v>
      </c>
      <c r="B960" s="2" t="s">
        <v>3271</v>
      </c>
      <c r="C960" s="2" t="s">
        <v>3394</v>
      </c>
      <c r="D960" s="2" t="s">
        <v>1016</v>
      </c>
      <c r="E960" s="30">
        <v>2524</v>
      </c>
      <c r="F960" s="34">
        <v>3963</v>
      </c>
      <c r="G960" s="2" t="str">
        <f>IF(AND(Employee[[#This Row],[Sales_Target]]=Employee[[#This Row],[Sales_Target]],Employee[[#This Row],[Sales_Achieved]]&gt;=Employee[[#This Row],[Sales_Target]]),"Above Target", "Below Target")</f>
        <v>Above Target</v>
      </c>
      <c r="H960" s="43">
        <f>Employee[[#This Row],[Sales_Achieved]]-Employee[[#This Row],[Sales_Target]]</f>
        <v>1439</v>
      </c>
    </row>
    <row r="961" spans="1:8" x14ac:dyDescent="0.3">
      <c r="A961" s="4" t="s">
        <v>2987</v>
      </c>
      <c r="B961" s="2" t="s">
        <v>3392</v>
      </c>
      <c r="C961" s="2" t="s">
        <v>3396</v>
      </c>
      <c r="D961" s="2" t="s">
        <v>1014</v>
      </c>
      <c r="E961" s="30">
        <v>1746</v>
      </c>
      <c r="F961" s="34">
        <v>2263</v>
      </c>
      <c r="G961" s="2" t="str">
        <f>IF(AND(Employee[[#This Row],[Sales_Target]]=Employee[[#This Row],[Sales_Target]],Employee[[#This Row],[Sales_Achieved]]&gt;=Employee[[#This Row],[Sales_Target]]),"Above Target", "Below Target")</f>
        <v>Above Target</v>
      </c>
      <c r="H961" s="43">
        <f>Employee[[#This Row],[Sales_Achieved]]-Employee[[#This Row],[Sales_Target]]</f>
        <v>517</v>
      </c>
    </row>
    <row r="962" spans="1:8" x14ac:dyDescent="0.3">
      <c r="A962" s="4" t="s">
        <v>2988</v>
      </c>
      <c r="B962" s="2" t="s">
        <v>3334</v>
      </c>
      <c r="C962" s="2" t="s">
        <v>3395</v>
      </c>
      <c r="D962" s="2" t="s">
        <v>1013</v>
      </c>
      <c r="E962" s="30">
        <v>4941</v>
      </c>
      <c r="F962" s="34">
        <v>3117</v>
      </c>
      <c r="G962" s="2" t="str">
        <f>IF(AND(Employee[[#This Row],[Sales_Target]]=Employee[[#This Row],[Sales_Target]],Employee[[#This Row],[Sales_Achieved]]&gt;=Employee[[#This Row],[Sales_Target]]),"Above Target", "Below Target")</f>
        <v>Below Target</v>
      </c>
      <c r="H962" s="43">
        <f>Employee[[#This Row],[Sales_Achieved]]-Employee[[#This Row],[Sales_Target]]</f>
        <v>-1824</v>
      </c>
    </row>
    <row r="963" spans="1:8" x14ac:dyDescent="0.3">
      <c r="A963" s="4" t="s">
        <v>2989</v>
      </c>
      <c r="B963" s="2" t="s">
        <v>3032</v>
      </c>
      <c r="C963" s="2" t="s">
        <v>3395</v>
      </c>
      <c r="D963" s="2" t="s">
        <v>1013</v>
      </c>
      <c r="E963" s="30">
        <v>4455</v>
      </c>
      <c r="F963" s="34">
        <v>1504</v>
      </c>
      <c r="G963" s="2" t="str">
        <f>IF(AND(Employee[[#This Row],[Sales_Target]]=Employee[[#This Row],[Sales_Target]],Employee[[#This Row],[Sales_Achieved]]&gt;=Employee[[#This Row],[Sales_Target]]),"Above Target", "Below Target")</f>
        <v>Below Target</v>
      </c>
      <c r="H963" s="43">
        <f>Employee[[#This Row],[Sales_Achieved]]-Employee[[#This Row],[Sales_Target]]</f>
        <v>-2951</v>
      </c>
    </row>
    <row r="964" spans="1:8" x14ac:dyDescent="0.3">
      <c r="A964" s="4" t="s">
        <v>2990</v>
      </c>
      <c r="B964" s="2" t="s">
        <v>3097</v>
      </c>
      <c r="C964" s="2" t="s">
        <v>3394</v>
      </c>
      <c r="D964" s="2" t="s">
        <v>1016</v>
      </c>
      <c r="E964" s="30">
        <v>2364</v>
      </c>
      <c r="F964" s="34">
        <v>1233</v>
      </c>
      <c r="G964" s="2" t="str">
        <f>IF(AND(Employee[[#This Row],[Sales_Target]]=Employee[[#This Row],[Sales_Target]],Employee[[#This Row],[Sales_Achieved]]&gt;=Employee[[#This Row],[Sales_Target]]),"Above Target", "Below Target")</f>
        <v>Below Target</v>
      </c>
      <c r="H964" s="43">
        <f>Employee[[#This Row],[Sales_Achieved]]-Employee[[#This Row],[Sales_Target]]</f>
        <v>-1131</v>
      </c>
    </row>
    <row r="965" spans="1:8" x14ac:dyDescent="0.3">
      <c r="A965" s="4" t="s">
        <v>2991</v>
      </c>
      <c r="B965" s="2" t="s">
        <v>3161</v>
      </c>
      <c r="C965" s="2" t="s">
        <v>3394</v>
      </c>
      <c r="D965" s="2" t="s">
        <v>1013</v>
      </c>
      <c r="E965" s="30">
        <v>1533</v>
      </c>
      <c r="F965" s="34">
        <v>5848</v>
      </c>
      <c r="G965" s="2" t="str">
        <f>IF(AND(Employee[[#This Row],[Sales_Target]]=Employee[[#This Row],[Sales_Target]],Employee[[#This Row],[Sales_Achieved]]&gt;=Employee[[#This Row],[Sales_Target]]),"Above Target", "Below Target")</f>
        <v>Above Target</v>
      </c>
      <c r="H965" s="43">
        <f>Employee[[#This Row],[Sales_Achieved]]-Employee[[#This Row],[Sales_Target]]</f>
        <v>4315</v>
      </c>
    </row>
    <row r="966" spans="1:8" x14ac:dyDescent="0.3">
      <c r="A966" s="4" t="s">
        <v>2992</v>
      </c>
      <c r="B966" s="2" t="s">
        <v>3347</v>
      </c>
      <c r="C966" s="2" t="s">
        <v>3394</v>
      </c>
      <c r="D966" s="2" t="s">
        <v>1013</v>
      </c>
      <c r="E966" s="30">
        <v>2322</v>
      </c>
      <c r="F966" s="34">
        <v>5606</v>
      </c>
      <c r="G966" s="2" t="str">
        <f>IF(AND(Employee[[#This Row],[Sales_Target]]=Employee[[#This Row],[Sales_Target]],Employee[[#This Row],[Sales_Achieved]]&gt;=Employee[[#This Row],[Sales_Target]]),"Above Target", "Below Target")</f>
        <v>Above Target</v>
      </c>
      <c r="H966" s="43">
        <f>Employee[[#This Row],[Sales_Achieved]]-Employee[[#This Row],[Sales_Target]]</f>
        <v>3284</v>
      </c>
    </row>
    <row r="967" spans="1:8" x14ac:dyDescent="0.3">
      <c r="A967" s="4" t="s">
        <v>2993</v>
      </c>
      <c r="B967" s="2" t="s">
        <v>3366</v>
      </c>
      <c r="C967" s="2" t="s">
        <v>3396</v>
      </c>
      <c r="D967" s="2" t="s">
        <v>1014</v>
      </c>
      <c r="E967" s="30">
        <v>4312</v>
      </c>
      <c r="F967" s="34">
        <v>5351</v>
      </c>
      <c r="G967" s="2" t="str">
        <f>IF(AND(Employee[[#This Row],[Sales_Target]]=Employee[[#This Row],[Sales_Target]],Employee[[#This Row],[Sales_Achieved]]&gt;=Employee[[#This Row],[Sales_Target]]),"Above Target", "Below Target")</f>
        <v>Above Target</v>
      </c>
      <c r="H967" s="43">
        <f>Employee[[#This Row],[Sales_Achieved]]-Employee[[#This Row],[Sales_Target]]</f>
        <v>1039</v>
      </c>
    </row>
    <row r="968" spans="1:8" x14ac:dyDescent="0.3">
      <c r="A968" s="4" t="s">
        <v>2994</v>
      </c>
      <c r="B968" s="2" t="s">
        <v>3145</v>
      </c>
      <c r="C968" s="2" t="s">
        <v>3396</v>
      </c>
      <c r="D968" s="2" t="s">
        <v>1014</v>
      </c>
      <c r="E968" s="30">
        <v>2410</v>
      </c>
      <c r="F968" s="34">
        <v>1146</v>
      </c>
      <c r="G968" s="2" t="str">
        <f>IF(AND(Employee[[#This Row],[Sales_Target]]=Employee[[#This Row],[Sales_Target]],Employee[[#This Row],[Sales_Achieved]]&gt;=Employee[[#This Row],[Sales_Target]]),"Above Target", "Below Target")</f>
        <v>Below Target</v>
      </c>
      <c r="H968" s="43">
        <f>Employee[[#This Row],[Sales_Achieved]]-Employee[[#This Row],[Sales_Target]]</f>
        <v>-1264</v>
      </c>
    </row>
    <row r="969" spans="1:8" x14ac:dyDescent="0.3">
      <c r="A969" s="4" t="s">
        <v>2995</v>
      </c>
      <c r="B969" s="2" t="s">
        <v>3172</v>
      </c>
      <c r="C969" s="2" t="s">
        <v>3396</v>
      </c>
      <c r="D969" s="2" t="s">
        <v>1014</v>
      </c>
      <c r="E969" s="30">
        <v>4296</v>
      </c>
      <c r="F969" s="34">
        <v>5472</v>
      </c>
      <c r="G969" s="2" t="str">
        <f>IF(AND(Employee[[#This Row],[Sales_Target]]=Employee[[#This Row],[Sales_Target]],Employee[[#This Row],[Sales_Achieved]]&gt;=Employee[[#This Row],[Sales_Target]]),"Above Target", "Below Target")</f>
        <v>Above Target</v>
      </c>
      <c r="H969" s="43">
        <f>Employee[[#This Row],[Sales_Achieved]]-Employee[[#This Row],[Sales_Target]]</f>
        <v>1176</v>
      </c>
    </row>
    <row r="970" spans="1:8" x14ac:dyDescent="0.3">
      <c r="A970" s="4" t="s">
        <v>2996</v>
      </c>
      <c r="B970" s="2" t="s">
        <v>3393</v>
      </c>
      <c r="C970" s="2" t="s">
        <v>3394</v>
      </c>
      <c r="D970" s="2" t="s">
        <v>1015</v>
      </c>
      <c r="E970" s="30">
        <v>1578</v>
      </c>
      <c r="F970" s="34">
        <v>4059</v>
      </c>
      <c r="G970" s="2" t="str">
        <f>IF(AND(Employee[[#This Row],[Sales_Target]]=Employee[[#This Row],[Sales_Target]],Employee[[#This Row],[Sales_Achieved]]&gt;=Employee[[#This Row],[Sales_Target]]),"Above Target", "Below Target")</f>
        <v>Above Target</v>
      </c>
      <c r="H970" s="43">
        <f>Employee[[#This Row],[Sales_Achieved]]-Employee[[#This Row],[Sales_Target]]</f>
        <v>2481</v>
      </c>
    </row>
    <row r="971" spans="1:8" x14ac:dyDescent="0.3">
      <c r="A971" s="4" t="s">
        <v>2997</v>
      </c>
      <c r="B971" s="2" t="s">
        <v>3144</v>
      </c>
      <c r="C971" s="2" t="s">
        <v>3396</v>
      </c>
      <c r="D971" s="2" t="s">
        <v>1013</v>
      </c>
      <c r="E971" s="30">
        <v>1710</v>
      </c>
      <c r="F971" s="34">
        <v>3598</v>
      </c>
      <c r="G971" s="2" t="str">
        <f>IF(AND(Employee[[#This Row],[Sales_Target]]=Employee[[#This Row],[Sales_Target]],Employee[[#This Row],[Sales_Achieved]]&gt;=Employee[[#This Row],[Sales_Target]]),"Above Target", "Below Target")</f>
        <v>Above Target</v>
      </c>
      <c r="H971" s="43">
        <f>Employee[[#This Row],[Sales_Achieved]]-Employee[[#This Row],[Sales_Target]]</f>
        <v>1888</v>
      </c>
    </row>
    <row r="972" spans="1:8" x14ac:dyDescent="0.3">
      <c r="A972" s="4" t="s">
        <v>2998</v>
      </c>
      <c r="B972" s="2" t="s">
        <v>3368</v>
      </c>
      <c r="C972" s="2" t="s">
        <v>3396</v>
      </c>
      <c r="D972" s="2" t="s">
        <v>1015</v>
      </c>
      <c r="E972" s="30">
        <v>2083</v>
      </c>
      <c r="F972" s="34">
        <v>3623</v>
      </c>
      <c r="G972" s="2" t="str">
        <f>IF(AND(Employee[[#This Row],[Sales_Target]]=Employee[[#This Row],[Sales_Target]],Employee[[#This Row],[Sales_Achieved]]&gt;=Employee[[#This Row],[Sales_Target]]),"Above Target", "Below Target")</f>
        <v>Above Target</v>
      </c>
      <c r="H972" s="43">
        <f>Employee[[#This Row],[Sales_Achieved]]-Employee[[#This Row],[Sales_Target]]</f>
        <v>1540</v>
      </c>
    </row>
    <row r="973" spans="1:8" x14ac:dyDescent="0.3">
      <c r="A973" s="4" t="s">
        <v>2999</v>
      </c>
      <c r="B973" s="2" t="s">
        <v>3294</v>
      </c>
      <c r="C973" s="2" t="s">
        <v>3394</v>
      </c>
      <c r="D973" s="2" t="s">
        <v>1014</v>
      </c>
      <c r="E973" s="30">
        <v>4358</v>
      </c>
      <c r="F973" s="34">
        <v>3981</v>
      </c>
      <c r="G973" s="2" t="str">
        <f>IF(AND(Employee[[#This Row],[Sales_Target]]=Employee[[#This Row],[Sales_Target]],Employee[[#This Row],[Sales_Achieved]]&gt;=Employee[[#This Row],[Sales_Target]]),"Above Target", "Below Target")</f>
        <v>Below Target</v>
      </c>
      <c r="H973" s="43">
        <f>Employee[[#This Row],[Sales_Achieved]]-Employee[[#This Row],[Sales_Target]]</f>
        <v>-377</v>
      </c>
    </row>
    <row r="974" spans="1:8" x14ac:dyDescent="0.3">
      <c r="A974" s="4" t="s">
        <v>3000</v>
      </c>
      <c r="B974" s="2" t="s">
        <v>3291</v>
      </c>
      <c r="C974" s="2" t="s">
        <v>3395</v>
      </c>
      <c r="D974" s="2" t="s">
        <v>1016</v>
      </c>
      <c r="E974" s="30">
        <v>1992</v>
      </c>
      <c r="F974" s="34">
        <v>5658</v>
      </c>
      <c r="G974" s="2" t="str">
        <f>IF(AND(Employee[[#This Row],[Sales_Target]]=Employee[[#This Row],[Sales_Target]],Employee[[#This Row],[Sales_Achieved]]&gt;=Employee[[#This Row],[Sales_Target]]),"Above Target", "Below Target")</f>
        <v>Above Target</v>
      </c>
      <c r="H974" s="43">
        <f>Employee[[#This Row],[Sales_Achieved]]-Employee[[#This Row],[Sales_Target]]</f>
        <v>3666</v>
      </c>
    </row>
    <row r="975" spans="1:8" x14ac:dyDescent="0.3">
      <c r="A975" s="4" t="s">
        <v>3001</v>
      </c>
      <c r="B975" s="2" t="s">
        <v>3274</v>
      </c>
      <c r="C975" s="2" t="s">
        <v>3395</v>
      </c>
      <c r="D975" s="2" t="s">
        <v>1013</v>
      </c>
      <c r="E975" s="30">
        <v>1810</v>
      </c>
      <c r="F975" s="34">
        <v>3682</v>
      </c>
      <c r="G975" s="2" t="str">
        <f>IF(AND(Employee[[#This Row],[Sales_Target]]=Employee[[#This Row],[Sales_Target]],Employee[[#This Row],[Sales_Achieved]]&gt;=Employee[[#This Row],[Sales_Target]]),"Above Target", "Below Target")</f>
        <v>Above Target</v>
      </c>
      <c r="H975" s="43">
        <f>Employee[[#This Row],[Sales_Achieved]]-Employee[[#This Row],[Sales_Target]]</f>
        <v>1872</v>
      </c>
    </row>
    <row r="976" spans="1:8" x14ac:dyDescent="0.3">
      <c r="A976" s="4" t="s">
        <v>3002</v>
      </c>
      <c r="B976" s="2" t="s">
        <v>3192</v>
      </c>
      <c r="C976" s="2" t="s">
        <v>3395</v>
      </c>
      <c r="D976" s="2" t="s">
        <v>1014</v>
      </c>
      <c r="E976" s="30">
        <v>4938</v>
      </c>
      <c r="F976" s="34">
        <v>876</v>
      </c>
      <c r="G976" s="2" t="str">
        <f>IF(AND(Employee[[#This Row],[Sales_Target]]=Employee[[#This Row],[Sales_Target]],Employee[[#This Row],[Sales_Achieved]]&gt;=Employee[[#This Row],[Sales_Target]]),"Above Target", "Below Target")</f>
        <v>Below Target</v>
      </c>
      <c r="H976" s="43">
        <f>Employee[[#This Row],[Sales_Achieved]]-Employee[[#This Row],[Sales_Target]]</f>
        <v>-4062</v>
      </c>
    </row>
    <row r="977" spans="1:8" x14ac:dyDescent="0.3">
      <c r="A977" s="4" t="s">
        <v>3003</v>
      </c>
      <c r="B977" s="2" t="s">
        <v>3249</v>
      </c>
      <c r="C977" s="2" t="s">
        <v>3396</v>
      </c>
      <c r="D977" s="2" t="s">
        <v>1015</v>
      </c>
      <c r="E977" s="30">
        <v>3191</v>
      </c>
      <c r="F977" s="34">
        <v>3928</v>
      </c>
      <c r="G977" s="2" t="str">
        <f>IF(AND(Employee[[#This Row],[Sales_Target]]=Employee[[#This Row],[Sales_Target]],Employee[[#This Row],[Sales_Achieved]]&gt;=Employee[[#This Row],[Sales_Target]]),"Above Target", "Below Target")</f>
        <v>Above Target</v>
      </c>
      <c r="H977" s="43">
        <f>Employee[[#This Row],[Sales_Achieved]]-Employee[[#This Row],[Sales_Target]]</f>
        <v>737</v>
      </c>
    </row>
    <row r="978" spans="1:8" x14ac:dyDescent="0.3">
      <c r="A978" s="4" t="s">
        <v>3004</v>
      </c>
      <c r="B978" s="2" t="s">
        <v>3236</v>
      </c>
      <c r="C978" s="2" t="s">
        <v>3395</v>
      </c>
      <c r="D978" s="2" t="s">
        <v>1014</v>
      </c>
      <c r="E978" s="30">
        <v>4214</v>
      </c>
      <c r="F978" s="34">
        <v>2584</v>
      </c>
      <c r="G978" s="2" t="str">
        <f>IF(AND(Employee[[#This Row],[Sales_Target]]=Employee[[#This Row],[Sales_Target]],Employee[[#This Row],[Sales_Achieved]]&gt;=Employee[[#This Row],[Sales_Target]]),"Above Target", "Below Target")</f>
        <v>Below Target</v>
      </c>
      <c r="H978" s="43">
        <f>Employee[[#This Row],[Sales_Achieved]]-Employee[[#This Row],[Sales_Target]]</f>
        <v>-1630</v>
      </c>
    </row>
    <row r="979" spans="1:8" x14ac:dyDescent="0.3">
      <c r="A979" s="4" t="s">
        <v>3005</v>
      </c>
      <c r="B979" s="2" t="s">
        <v>3206</v>
      </c>
      <c r="C979" s="2" t="s">
        <v>3396</v>
      </c>
      <c r="D979" s="2" t="s">
        <v>1015</v>
      </c>
      <c r="E979" s="30">
        <v>3043</v>
      </c>
      <c r="F979" s="34">
        <v>3647</v>
      </c>
      <c r="G979" s="2" t="str">
        <f>IF(AND(Employee[[#This Row],[Sales_Target]]=Employee[[#This Row],[Sales_Target]],Employee[[#This Row],[Sales_Achieved]]&gt;=Employee[[#This Row],[Sales_Target]]),"Above Target", "Below Target")</f>
        <v>Above Target</v>
      </c>
      <c r="H979" s="43">
        <f>Employee[[#This Row],[Sales_Achieved]]-Employee[[#This Row],[Sales_Target]]</f>
        <v>604</v>
      </c>
    </row>
    <row r="980" spans="1:8" x14ac:dyDescent="0.3">
      <c r="A980" s="4" t="s">
        <v>3006</v>
      </c>
      <c r="B980" s="2" t="s">
        <v>3048</v>
      </c>
      <c r="C980" s="2" t="s">
        <v>3395</v>
      </c>
      <c r="D980" s="2" t="s">
        <v>1013</v>
      </c>
      <c r="E980" s="30">
        <v>3965</v>
      </c>
      <c r="F980" s="34">
        <v>4919</v>
      </c>
      <c r="G980" s="2" t="str">
        <f>IF(AND(Employee[[#This Row],[Sales_Target]]=Employee[[#This Row],[Sales_Target]],Employee[[#This Row],[Sales_Achieved]]&gt;=Employee[[#This Row],[Sales_Target]]),"Above Target", "Below Target")</f>
        <v>Above Target</v>
      </c>
      <c r="H980" s="43">
        <f>Employee[[#This Row],[Sales_Achieved]]-Employee[[#This Row],[Sales_Target]]</f>
        <v>954</v>
      </c>
    </row>
    <row r="981" spans="1:8" x14ac:dyDescent="0.3">
      <c r="A981" s="4" t="s">
        <v>3007</v>
      </c>
      <c r="B981" s="2" t="s">
        <v>3050</v>
      </c>
      <c r="C981" s="2" t="s">
        <v>3396</v>
      </c>
      <c r="D981" s="2" t="s">
        <v>1015</v>
      </c>
      <c r="E981" s="30">
        <v>1399</v>
      </c>
      <c r="F981" s="34">
        <v>2870</v>
      </c>
      <c r="G981" s="2" t="str">
        <f>IF(AND(Employee[[#This Row],[Sales_Target]]=Employee[[#This Row],[Sales_Target]],Employee[[#This Row],[Sales_Achieved]]&gt;=Employee[[#This Row],[Sales_Target]]),"Above Target", "Below Target")</f>
        <v>Above Target</v>
      </c>
      <c r="H981" s="43">
        <f>Employee[[#This Row],[Sales_Achieved]]-Employee[[#This Row],[Sales_Target]]</f>
        <v>1471</v>
      </c>
    </row>
    <row r="982" spans="1:8" x14ac:dyDescent="0.3">
      <c r="A982" s="4" t="s">
        <v>3008</v>
      </c>
      <c r="B982" s="2" t="s">
        <v>3111</v>
      </c>
      <c r="C982" s="2" t="s">
        <v>3394</v>
      </c>
      <c r="D982" s="2" t="s">
        <v>1016</v>
      </c>
      <c r="E982" s="30">
        <v>3719</v>
      </c>
      <c r="F982" s="34">
        <v>864</v>
      </c>
      <c r="G982" s="2" t="str">
        <f>IF(AND(Employee[[#This Row],[Sales_Target]]=Employee[[#This Row],[Sales_Target]],Employee[[#This Row],[Sales_Achieved]]&gt;=Employee[[#This Row],[Sales_Target]]),"Above Target", "Below Target")</f>
        <v>Below Target</v>
      </c>
      <c r="H982" s="43">
        <f>Employee[[#This Row],[Sales_Achieved]]-Employee[[#This Row],[Sales_Target]]</f>
        <v>-2855</v>
      </c>
    </row>
    <row r="983" spans="1:8" x14ac:dyDescent="0.3">
      <c r="A983" s="4" t="s">
        <v>3009</v>
      </c>
      <c r="B983" s="2" t="s">
        <v>3145</v>
      </c>
      <c r="C983" s="2" t="s">
        <v>3396</v>
      </c>
      <c r="D983" s="2" t="s">
        <v>1014</v>
      </c>
      <c r="E983" s="30">
        <v>1032</v>
      </c>
      <c r="F983" s="34">
        <v>4086</v>
      </c>
      <c r="G983" s="2" t="str">
        <f>IF(AND(Employee[[#This Row],[Sales_Target]]=Employee[[#This Row],[Sales_Target]],Employee[[#This Row],[Sales_Achieved]]&gt;=Employee[[#This Row],[Sales_Target]]),"Above Target", "Below Target")</f>
        <v>Above Target</v>
      </c>
      <c r="H983" s="43">
        <f>Employee[[#This Row],[Sales_Achieved]]-Employee[[#This Row],[Sales_Target]]</f>
        <v>3054</v>
      </c>
    </row>
    <row r="984" spans="1:8" x14ac:dyDescent="0.3">
      <c r="A984" s="4" t="s">
        <v>3010</v>
      </c>
      <c r="B984" s="2" t="s">
        <v>3367</v>
      </c>
      <c r="C984" s="2" t="s">
        <v>3396</v>
      </c>
      <c r="D984" s="2" t="s">
        <v>1014</v>
      </c>
      <c r="E984" s="30">
        <v>4634</v>
      </c>
      <c r="F984" s="34">
        <v>3853</v>
      </c>
      <c r="G984" s="2" t="str">
        <f>IF(AND(Employee[[#This Row],[Sales_Target]]=Employee[[#This Row],[Sales_Target]],Employee[[#This Row],[Sales_Achieved]]&gt;=Employee[[#This Row],[Sales_Target]]),"Above Target", "Below Target")</f>
        <v>Below Target</v>
      </c>
      <c r="H984" s="43">
        <f>Employee[[#This Row],[Sales_Achieved]]-Employee[[#This Row],[Sales_Target]]</f>
        <v>-781</v>
      </c>
    </row>
    <row r="985" spans="1:8" x14ac:dyDescent="0.3">
      <c r="A985" s="4" t="s">
        <v>3011</v>
      </c>
      <c r="B985" s="2" t="s">
        <v>3178</v>
      </c>
      <c r="C985" s="2" t="s">
        <v>3396</v>
      </c>
      <c r="D985" s="2" t="s">
        <v>1013</v>
      </c>
      <c r="E985" s="30">
        <v>2073</v>
      </c>
      <c r="F985" s="34">
        <v>998</v>
      </c>
      <c r="G985" s="2" t="str">
        <f>IF(AND(Employee[[#This Row],[Sales_Target]]=Employee[[#This Row],[Sales_Target]],Employee[[#This Row],[Sales_Achieved]]&gt;=Employee[[#This Row],[Sales_Target]]),"Above Target", "Below Target")</f>
        <v>Below Target</v>
      </c>
      <c r="H985" s="43">
        <f>Employee[[#This Row],[Sales_Achieved]]-Employee[[#This Row],[Sales_Target]]</f>
        <v>-1075</v>
      </c>
    </row>
    <row r="986" spans="1:8" x14ac:dyDescent="0.3">
      <c r="A986" s="4" t="s">
        <v>3012</v>
      </c>
      <c r="B986" s="2" t="s">
        <v>3264</v>
      </c>
      <c r="C986" s="2" t="s">
        <v>3394</v>
      </c>
      <c r="D986" s="2" t="s">
        <v>1013</v>
      </c>
      <c r="E986" s="30">
        <v>2326</v>
      </c>
      <c r="F986" s="34">
        <v>2591</v>
      </c>
      <c r="G986" s="2" t="str">
        <f>IF(AND(Employee[[#This Row],[Sales_Target]]=Employee[[#This Row],[Sales_Target]],Employee[[#This Row],[Sales_Achieved]]&gt;=Employee[[#This Row],[Sales_Target]]),"Above Target", "Below Target")</f>
        <v>Above Target</v>
      </c>
      <c r="H986" s="43">
        <f>Employee[[#This Row],[Sales_Achieved]]-Employee[[#This Row],[Sales_Target]]</f>
        <v>265</v>
      </c>
    </row>
    <row r="987" spans="1:8" x14ac:dyDescent="0.3">
      <c r="A987" s="4" t="s">
        <v>3013</v>
      </c>
      <c r="B987" s="2" t="s">
        <v>3334</v>
      </c>
      <c r="C987" s="2" t="s">
        <v>3396</v>
      </c>
      <c r="D987" s="2" t="s">
        <v>1014</v>
      </c>
      <c r="E987" s="30">
        <v>1592</v>
      </c>
      <c r="F987" s="34">
        <v>1377</v>
      </c>
      <c r="G987" s="2" t="str">
        <f>IF(AND(Employee[[#This Row],[Sales_Target]]=Employee[[#This Row],[Sales_Target]],Employee[[#This Row],[Sales_Achieved]]&gt;=Employee[[#This Row],[Sales_Target]]),"Above Target", "Below Target")</f>
        <v>Below Target</v>
      </c>
      <c r="H987" s="43">
        <f>Employee[[#This Row],[Sales_Achieved]]-Employee[[#This Row],[Sales_Target]]</f>
        <v>-215</v>
      </c>
    </row>
    <row r="988" spans="1:8" x14ac:dyDescent="0.3">
      <c r="A988" s="4" t="s">
        <v>3014</v>
      </c>
      <c r="B988" s="2" t="s">
        <v>3066</v>
      </c>
      <c r="C988" s="2" t="s">
        <v>3395</v>
      </c>
      <c r="D988" s="2" t="s">
        <v>1014</v>
      </c>
      <c r="E988" s="30">
        <v>3325</v>
      </c>
      <c r="F988" s="34">
        <v>3624</v>
      </c>
      <c r="G988" s="2" t="str">
        <f>IF(AND(Employee[[#This Row],[Sales_Target]]=Employee[[#This Row],[Sales_Target]],Employee[[#This Row],[Sales_Achieved]]&gt;=Employee[[#This Row],[Sales_Target]]),"Above Target", "Below Target")</f>
        <v>Above Target</v>
      </c>
      <c r="H988" s="43">
        <f>Employee[[#This Row],[Sales_Achieved]]-Employee[[#This Row],[Sales_Target]]</f>
        <v>299</v>
      </c>
    </row>
    <row r="989" spans="1:8" x14ac:dyDescent="0.3">
      <c r="A989" s="4" t="s">
        <v>3015</v>
      </c>
      <c r="B989" s="2" t="s">
        <v>3356</v>
      </c>
      <c r="C989" s="2" t="s">
        <v>3394</v>
      </c>
      <c r="D989" s="2" t="s">
        <v>1013</v>
      </c>
      <c r="E989" s="30">
        <v>2253</v>
      </c>
      <c r="F989" s="34">
        <v>1321</v>
      </c>
      <c r="G989" s="2" t="str">
        <f>IF(AND(Employee[[#This Row],[Sales_Target]]=Employee[[#This Row],[Sales_Target]],Employee[[#This Row],[Sales_Achieved]]&gt;=Employee[[#This Row],[Sales_Target]]),"Above Target", "Below Target")</f>
        <v>Below Target</v>
      </c>
      <c r="H989" s="43">
        <f>Employee[[#This Row],[Sales_Achieved]]-Employee[[#This Row],[Sales_Target]]</f>
        <v>-932</v>
      </c>
    </row>
    <row r="990" spans="1:8" x14ac:dyDescent="0.3">
      <c r="A990" s="4" t="s">
        <v>3016</v>
      </c>
      <c r="B990" s="2" t="s">
        <v>3281</v>
      </c>
      <c r="C990" s="2" t="s">
        <v>3396</v>
      </c>
      <c r="D990" s="2" t="s">
        <v>1014</v>
      </c>
      <c r="E990" s="30">
        <v>4186</v>
      </c>
      <c r="F990" s="34">
        <v>2969</v>
      </c>
      <c r="G990" s="2" t="str">
        <f>IF(AND(Employee[[#This Row],[Sales_Target]]=Employee[[#This Row],[Sales_Target]],Employee[[#This Row],[Sales_Achieved]]&gt;=Employee[[#This Row],[Sales_Target]]),"Above Target", "Below Target")</f>
        <v>Below Target</v>
      </c>
      <c r="H990" s="43">
        <f>Employee[[#This Row],[Sales_Achieved]]-Employee[[#This Row],[Sales_Target]]</f>
        <v>-1217</v>
      </c>
    </row>
    <row r="991" spans="1:8" x14ac:dyDescent="0.3">
      <c r="A991" s="4" t="s">
        <v>3017</v>
      </c>
      <c r="B991" s="2" t="s">
        <v>3168</v>
      </c>
      <c r="C991" s="2" t="s">
        <v>3395</v>
      </c>
      <c r="D991" s="2" t="s">
        <v>1015</v>
      </c>
      <c r="E991" s="30">
        <v>3604</v>
      </c>
      <c r="F991" s="34">
        <v>3328</v>
      </c>
      <c r="G991" s="2" t="str">
        <f>IF(AND(Employee[[#This Row],[Sales_Target]]=Employee[[#This Row],[Sales_Target]],Employee[[#This Row],[Sales_Achieved]]&gt;=Employee[[#This Row],[Sales_Target]]),"Above Target", "Below Target")</f>
        <v>Below Target</v>
      </c>
      <c r="H991" s="43">
        <f>Employee[[#This Row],[Sales_Achieved]]-Employee[[#This Row],[Sales_Target]]</f>
        <v>-276</v>
      </c>
    </row>
    <row r="992" spans="1:8" x14ac:dyDescent="0.3">
      <c r="A992" s="4" t="s">
        <v>3018</v>
      </c>
      <c r="B992" s="2" t="s">
        <v>3390</v>
      </c>
      <c r="C992" s="2" t="s">
        <v>3395</v>
      </c>
      <c r="D992" s="2" t="s">
        <v>1013</v>
      </c>
      <c r="E992" s="30">
        <v>3586</v>
      </c>
      <c r="F992" s="34">
        <v>5528</v>
      </c>
      <c r="G992" s="2" t="str">
        <f>IF(AND(Employee[[#This Row],[Sales_Target]]=Employee[[#This Row],[Sales_Target]],Employee[[#This Row],[Sales_Achieved]]&gt;=Employee[[#This Row],[Sales_Target]]),"Above Target", "Below Target")</f>
        <v>Above Target</v>
      </c>
      <c r="H992" s="43">
        <f>Employee[[#This Row],[Sales_Achieved]]-Employee[[#This Row],[Sales_Target]]</f>
        <v>1942</v>
      </c>
    </row>
    <row r="993" spans="1:8" x14ac:dyDescent="0.3">
      <c r="A993" s="4" t="s">
        <v>3019</v>
      </c>
      <c r="B993" s="2" t="s">
        <v>3348</v>
      </c>
      <c r="C993" s="2" t="s">
        <v>3396</v>
      </c>
      <c r="D993" s="2" t="s">
        <v>1016</v>
      </c>
      <c r="E993" s="30">
        <v>3191</v>
      </c>
      <c r="F993" s="34">
        <v>4215</v>
      </c>
      <c r="G993" s="2" t="str">
        <f>IF(AND(Employee[[#This Row],[Sales_Target]]=Employee[[#This Row],[Sales_Target]],Employee[[#This Row],[Sales_Achieved]]&gt;=Employee[[#This Row],[Sales_Target]]),"Above Target", "Below Target")</f>
        <v>Above Target</v>
      </c>
      <c r="H993" s="43">
        <f>Employee[[#This Row],[Sales_Achieved]]-Employee[[#This Row],[Sales_Target]]</f>
        <v>1024</v>
      </c>
    </row>
    <row r="994" spans="1:8" x14ac:dyDescent="0.3">
      <c r="A994" s="4" t="s">
        <v>3020</v>
      </c>
      <c r="B994" s="2" t="s">
        <v>3356</v>
      </c>
      <c r="C994" s="2" t="s">
        <v>3395</v>
      </c>
      <c r="D994" s="2" t="s">
        <v>1014</v>
      </c>
      <c r="E994" s="30">
        <v>4443</v>
      </c>
      <c r="F994" s="34">
        <v>2629</v>
      </c>
      <c r="G994" s="2" t="str">
        <f>IF(AND(Employee[[#This Row],[Sales_Target]]=Employee[[#This Row],[Sales_Target]],Employee[[#This Row],[Sales_Achieved]]&gt;=Employee[[#This Row],[Sales_Target]]),"Above Target", "Below Target")</f>
        <v>Below Target</v>
      </c>
      <c r="H994" s="43">
        <f>Employee[[#This Row],[Sales_Achieved]]-Employee[[#This Row],[Sales_Target]]</f>
        <v>-1814</v>
      </c>
    </row>
    <row r="995" spans="1:8" x14ac:dyDescent="0.3">
      <c r="A995" s="4" t="s">
        <v>3021</v>
      </c>
      <c r="B995" s="2" t="s">
        <v>3138</v>
      </c>
      <c r="C995" s="2" t="s">
        <v>3395</v>
      </c>
      <c r="D995" s="2" t="s">
        <v>1013</v>
      </c>
      <c r="E995" s="30">
        <v>1586</v>
      </c>
      <c r="F995" s="34">
        <v>2732</v>
      </c>
      <c r="G995" s="2" t="str">
        <f>IF(AND(Employee[[#This Row],[Sales_Target]]=Employee[[#This Row],[Sales_Target]],Employee[[#This Row],[Sales_Achieved]]&gt;=Employee[[#This Row],[Sales_Target]]),"Above Target", "Below Target")</f>
        <v>Above Target</v>
      </c>
      <c r="H995" s="43">
        <f>Employee[[#This Row],[Sales_Achieved]]-Employee[[#This Row],[Sales_Target]]</f>
        <v>1146</v>
      </c>
    </row>
    <row r="996" spans="1:8" x14ac:dyDescent="0.3">
      <c r="A996" s="4" t="s">
        <v>3022</v>
      </c>
      <c r="B996" s="2" t="s">
        <v>3160</v>
      </c>
      <c r="C996" s="2" t="s">
        <v>3396</v>
      </c>
      <c r="D996" s="2" t="s">
        <v>1014</v>
      </c>
      <c r="E996" s="30">
        <v>3526</v>
      </c>
      <c r="F996" s="34">
        <v>2179</v>
      </c>
      <c r="G996" s="2" t="str">
        <f>IF(AND(Employee[[#This Row],[Sales_Target]]=Employee[[#This Row],[Sales_Target]],Employee[[#This Row],[Sales_Achieved]]&gt;=Employee[[#This Row],[Sales_Target]]),"Above Target", "Below Target")</f>
        <v>Below Target</v>
      </c>
      <c r="H996" s="43">
        <f>Employee[[#This Row],[Sales_Achieved]]-Employee[[#This Row],[Sales_Target]]</f>
        <v>-1347</v>
      </c>
    </row>
    <row r="997" spans="1:8" x14ac:dyDescent="0.3">
      <c r="A997" s="4" t="s">
        <v>3023</v>
      </c>
      <c r="B997" s="2" t="s">
        <v>3281</v>
      </c>
      <c r="C997" s="2" t="s">
        <v>3396</v>
      </c>
      <c r="D997" s="2" t="s">
        <v>1016</v>
      </c>
      <c r="E997" s="30">
        <v>3497</v>
      </c>
      <c r="F997" s="34">
        <v>1955</v>
      </c>
      <c r="G997" s="2" t="str">
        <f>IF(AND(Employee[[#This Row],[Sales_Target]]=Employee[[#This Row],[Sales_Target]],Employee[[#This Row],[Sales_Achieved]]&gt;=Employee[[#This Row],[Sales_Target]]),"Above Target", "Below Target")</f>
        <v>Below Target</v>
      </c>
      <c r="H997" s="43">
        <f>Employee[[#This Row],[Sales_Achieved]]-Employee[[#This Row],[Sales_Target]]</f>
        <v>-1542</v>
      </c>
    </row>
    <row r="998" spans="1:8" x14ac:dyDescent="0.3">
      <c r="A998" s="4" t="s">
        <v>3024</v>
      </c>
      <c r="B998" s="2" t="s">
        <v>3126</v>
      </c>
      <c r="C998" s="2" t="s">
        <v>3395</v>
      </c>
      <c r="D998" s="2" t="s">
        <v>1016</v>
      </c>
      <c r="E998" s="30">
        <v>1072</v>
      </c>
      <c r="F998" s="34">
        <v>3897</v>
      </c>
      <c r="G998" s="2" t="str">
        <f>IF(AND(Employee[[#This Row],[Sales_Target]]=Employee[[#This Row],[Sales_Target]],Employee[[#This Row],[Sales_Achieved]]&gt;=Employee[[#This Row],[Sales_Target]]),"Above Target", "Below Target")</f>
        <v>Above Target</v>
      </c>
      <c r="H998" s="43">
        <f>Employee[[#This Row],[Sales_Achieved]]-Employee[[#This Row],[Sales_Target]]</f>
        <v>2825</v>
      </c>
    </row>
    <row r="999" spans="1:8" x14ac:dyDescent="0.3">
      <c r="A999" s="4" t="s">
        <v>3025</v>
      </c>
      <c r="B999" s="2" t="s">
        <v>3075</v>
      </c>
      <c r="C999" s="2" t="s">
        <v>3395</v>
      </c>
      <c r="D999" s="2" t="s">
        <v>1013</v>
      </c>
      <c r="E999" s="30">
        <v>4950</v>
      </c>
      <c r="F999" s="34">
        <v>3659</v>
      </c>
      <c r="G999" s="2" t="str">
        <f>IF(AND(Employee[[#This Row],[Sales_Target]]=Employee[[#This Row],[Sales_Target]],Employee[[#This Row],[Sales_Achieved]]&gt;=Employee[[#This Row],[Sales_Target]]),"Above Target", "Below Target")</f>
        <v>Below Target</v>
      </c>
      <c r="H999" s="43">
        <f>Employee[[#This Row],[Sales_Achieved]]-Employee[[#This Row],[Sales_Target]]</f>
        <v>-1291</v>
      </c>
    </row>
    <row r="1000" spans="1:8" x14ac:dyDescent="0.3">
      <c r="A1000" s="4" t="s">
        <v>3026</v>
      </c>
      <c r="B1000" s="2" t="s">
        <v>3259</v>
      </c>
      <c r="C1000" s="2" t="s">
        <v>3394</v>
      </c>
      <c r="D1000" s="2" t="s">
        <v>1015</v>
      </c>
      <c r="E1000" s="30">
        <v>3584</v>
      </c>
      <c r="F1000" s="34">
        <v>4075</v>
      </c>
      <c r="G1000" s="2" t="str">
        <f>IF(AND(Employee[[#This Row],[Sales_Target]]=Employee[[#This Row],[Sales_Target]],Employee[[#This Row],[Sales_Achieved]]&gt;=Employee[[#This Row],[Sales_Target]]),"Above Target", "Below Target")</f>
        <v>Above Target</v>
      </c>
      <c r="H1000" s="43">
        <f>Employee[[#This Row],[Sales_Achieved]]-Employee[[#This Row],[Sales_Target]]</f>
        <v>491</v>
      </c>
    </row>
    <row r="1001" spans="1:8" x14ac:dyDescent="0.3">
      <c r="A1001" s="10" t="s">
        <v>3027</v>
      </c>
      <c r="B1001" s="11" t="s">
        <v>3151</v>
      </c>
      <c r="C1001" s="11" t="s">
        <v>3395</v>
      </c>
      <c r="D1001" s="11" t="s">
        <v>1014</v>
      </c>
      <c r="E1001" s="31">
        <v>4668</v>
      </c>
      <c r="F1001" s="35">
        <v>4329</v>
      </c>
      <c r="G1001" s="11" t="str">
        <f>IF(AND(Employee[[#This Row],[Sales_Target]]=Employee[[#This Row],[Sales_Target]],Employee[[#This Row],[Sales_Achieved]]&gt;=Employee[[#This Row],[Sales_Target]]),"Above Target", "Below Target")</f>
        <v>Below Target</v>
      </c>
      <c r="H1001" s="43">
        <f>Employee[[#This Row],[Sales_Achieved]]-Employee[[#This Row],[Sales_Target]]</f>
        <v>-339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1"/>
  <sheetViews>
    <sheetView topLeftCell="A974" workbookViewId="0">
      <selection activeCell="I979" sqref="I979"/>
    </sheetView>
  </sheetViews>
  <sheetFormatPr defaultRowHeight="14.4" x14ac:dyDescent="0.3"/>
  <cols>
    <col min="1" max="1" width="13.6640625" customWidth="1"/>
    <col min="2" max="2" width="13.77734375" customWidth="1"/>
    <col min="3" max="3" width="11.5546875" customWidth="1"/>
    <col min="4" max="4" width="13.6640625" bestFit="1" customWidth="1"/>
    <col min="5" max="5" width="8.77734375" customWidth="1"/>
  </cols>
  <sheetData>
    <row r="1" spans="1:5" x14ac:dyDescent="0.3">
      <c r="A1" s="22" t="s">
        <v>3404</v>
      </c>
      <c r="B1" s="23" t="s">
        <v>1017</v>
      </c>
      <c r="C1" s="23" t="s">
        <v>3405</v>
      </c>
      <c r="D1" s="23" t="s">
        <v>3406</v>
      </c>
      <c r="E1" s="24" t="s">
        <v>3407</v>
      </c>
    </row>
    <row r="2" spans="1:5" x14ac:dyDescent="0.3">
      <c r="A2" s="4" t="s">
        <v>3408</v>
      </c>
      <c r="B2" s="2" t="s">
        <v>1367</v>
      </c>
      <c r="C2" s="2" t="s">
        <v>4408</v>
      </c>
      <c r="D2" s="2" t="s">
        <v>4411</v>
      </c>
      <c r="E2" s="5">
        <v>2</v>
      </c>
    </row>
    <row r="3" spans="1:5" x14ac:dyDescent="0.3">
      <c r="A3" s="4" t="s">
        <v>3409</v>
      </c>
      <c r="B3" s="2" t="s">
        <v>1628</v>
      </c>
      <c r="C3" s="2" t="s">
        <v>4408</v>
      </c>
      <c r="D3" s="2" t="s">
        <v>4412</v>
      </c>
      <c r="E3" s="5">
        <v>5</v>
      </c>
    </row>
    <row r="4" spans="1:5" x14ac:dyDescent="0.3">
      <c r="A4" s="4" t="s">
        <v>3410</v>
      </c>
      <c r="B4" s="2" t="s">
        <v>1814</v>
      </c>
      <c r="C4" s="2" t="s">
        <v>4409</v>
      </c>
      <c r="D4" s="2" t="s">
        <v>4411</v>
      </c>
      <c r="E4" s="5">
        <v>4</v>
      </c>
    </row>
    <row r="5" spans="1:5" x14ac:dyDescent="0.3">
      <c r="A5" s="4" t="s">
        <v>3411</v>
      </c>
      <c r="B5" s="2" t="s">
        <v>1541</v>
      </c>
      <c r="C5" s="2" t="s">
        <v>4408</v>
      </c>
      <c r="D5" s="2" t="s">
        <v>4411</v>
      </c>
      <c r="E5" s="5">
        <v>1</v>
      </c>
    </row>
    <row r="6" spans="1:5" x14ac:dyDescent="0.3">
      <c r="A6" s="4" t="s">
        <v>3412</v>
      </c>
      <c r="B6" s="2" t="s">
        <v>1395</v>
      </c>
      <c r="C6" s="2" t="s">
        <v>4409</v>
      </c>
      <c r="D6" s="2" t="s">
        <v>4411</v>
      </c>
      <c r="E6" s="5">
        <v>3</v>
      </c>
    </row>
    <row r="7" spans="1:5" x14ac:dyDescent="0.3">
      <c r="A7" s="4" t="s">
        <v>3413</v>
      </c>
      <c r="B7" s="2" t="s">
        <v>1838</v>
      </c>
      <c r="C7" s="2" t="s">
        <v>4408</v>
      </c>
      <c r="D7" s="2" t="s">
        <v>4411</v>
      </c>
      <c r="E7" s="5">
        <v>3</v>
      </c>
    </row>
    <row r="8" spans="1:5" x14ac:dyDescent="0.3">
      <c r="A8" s="4" t="s">
        <v>3414</v>
      </c>
      <c r="B8" s="2" t="s">
        <v>1624</v>
      </c>
      <c r="C8" s="2" t="s">
        <v>4410</v>
      </c>
      <c r="D8" s="2" t="s">
        <v>4411</v>
      </c>
      <c r="E8" s="5">
        <v>1</v>
      </c>
    </row>
    <row r="9" spans="1:5" x14ac:dyDescent="0.3">
      <c r="A9" s="4" t="s">
        <v>3415</v>
      </c>
      <c r="B9" s="2" t="s">
        <v>1997</v>
      </c>
      <c r="C9" s="2" t="s">
        <v>4408</v>
      </c>
      <c r="D9" s="2" t="s">
        <v>4412</v>
      </c>
      <c r="E9" s="5">
        <v>1</v>
      </c>
    </row>
    <row r="10" spans="1:5" x14ac:dyDescent="0.3">
      <c r="A10" s="4" t="s">
        <v>3416</v>
      </c>
      <c r="B10" s="2" t="s">
        <v>1392</v>
      </c>
      <c r="C10" s="2" t="s">
        <v>4410</v>
      </c>
      <c r="D10" s="2" t="s">
        <v>4411</v>
      </c>
      <c r="E10" s="5">
        <v>3</v>
      </c>
    </row>
    <row r="11" spans="1:5" x14ac:dyDescent="0.3">
      <c r="A11" s="4" t="s">
        <v>3417</v>
      </c>
      <c r="B11" s="2" t="s">
        <v>1410</v>
      </c>
      <c r="C11" s="2" t="s">
        <v>4410</v>
      </c>
      <c r="D11" s="2" t="s">
        <v>4411</v>
      </c>
      <c r="E11" s="5">
        <v>1</v>
      </c>
    </row>
    <row r="12" spans="1:5" x14ac:dyDescent="0.3">
      <c r="A12" s="4" t="s">
        <v>3418</v>
      </c>
      <c r="B12" s="2" t="s">
        <v>1409</v>
      </c>
      <c r="C12" s="2" t="s">
        <v>4409</v>
      </c>
      <c r="D12" s="2" t="s">
        <v>4411</v>
      </c>
      <c r="E12" s="5">
        <v>2</v>
      </c>
    </row>
    <row r="13" spans="1:5" x14ac:dyDescent="0.3">
      <c r="A13" s="4" t="s">
        <v>3419</v>
      </c>
      <c r="B13" s="2" t="s">
        <v>1726</v>
      </c>
      <c r="C13" s="2" t="s">
        <v>4408</v>
      </c>
      <c r="D13" s="2" t="s">
        <v>4411</v>
      </c>
      <c r="E13" s="5">
        <v>2</v>
      </c>
    </row>
    <row r="14" spans="1:5" x14ac:dyDescent="0.3">
      <c r="A14" s="4" t="s">
        <v>3420</v>
      </c>
      <c r="B14" s="2" t="s">
        <v>1251</v>
      </c>
      <c r="C14" s="2" t="s">
        <v>4408</v>
      </c>
      <c r="D14" s="2" t="s">
        <v>4412</v>
      </c>
      <c r="E14" s="5">
        <v>1</v>
      </c>
    </row>
    <row r="15" spans="1:5" x14ac:dyDescent="0.3">
      <c r="A15" s="4" t="s">
        <v>3421</v>
      </c>
      <c r="B15" s="2" t="s">
        <v>1802</v>
      </c>
      <c r="C15" s="2" t="s">
        <v>4408</v>
      </c>
      <c r="D15" s="2" t="s">
        <v>4412</v>
      </c>
      <c r="E15" s="5">
        <v>2</v>
      </c>
    </row>
    <row r="16" spans="1:5" x14ac:dyDescent="0.3">
      <c r="A16" s="4" t="s">
        <v>3422</v>
      </c>
      <c r="B16" s="2" t="s">
        <v>1391</v>
      </c>
      <c r="C16" s="2" t="s">
        <v>4408</v>
      </c>
      <c r="D16" s="2" t="s">
        <v>4412</v>
      </c>
      <c r="E16" s="5">
        <v>2</v>
      </c>
    </row>
    <row r="17" spans="1:5" x14ac:dyDescent="0.3">
      <c r="A17" s="4" t="s">
        <v>3423</v>
      </c>
      <c r="B17" s="2" t="s">
        <v>1863</v>
      </c>
      <c r="C17" s="2" t="s">
        <v>4410</v>
      </c>
      <c r="D17" s="2" t="s">
        <v>4411</v>
      </c>
      <c r="E17" s="5">
        <v>5</v>
      </c>
    </row>
    <row r="18" spans="1:5" x14ac:dyDescent="0.3">
      <c r="A18" s="4" t="s">
        <v>3424</v>
      </c>
      <c r="B18" s="2" t="s">
        <v>1933</v>
      </c>
      <c r="C18" s="2" t="s">
        <v>4408</v>
      </c>
      <c r="D18" s="2" t="s">
        <v>4411</v>
      </c>
      <c r="E18" s="5">
        <v>2</v>
      </c>
    </row>
    <row r="19" spans="1:5" x14ac:dyDescent="0.3">
      <c r="A19" s="4" t="s">
        <v>3425</v>
      </c>
      <c r="B19" s="2" t="s">
        <v>1720</v>
      </c>
      <c r="C19" s="2" t="s">
        <v>4410</v>
      </c>
      <c r="D19" s="2" t="s">
        <v>4411</v>
      </c>
      <c r="E19" s="5">
        <v>2</v>
      </c>
    </row>
    <row r="20" spans="1:5" x14ac:dyDescent="0.3">
      <c r="A20" s="4" t="s">
        <v>3426</v>
      </c>
      <c r="B20" s="2" t="s">
        <v>1131</v>
      </c>
      <c r="C20" s="2" t="s">
        <v>4408</v>
      </c>
      <c r="D20" s="2" t="s">
        <v>4412</v>
      </c>
      <c r="E20" s="5">
        <v>3</v>
      </c>
    </row>
    <row r="21" spans="1:5" x14ac:dyDescent="0.3">
      <c r="A21" s="4" t="s">
        <v>3427</v>
      </c>
      <c r="B21" s="2" t="s">
        <v>1139</v>
      </c>
      <c r="C21" s="2" t="s">
        <v>4409</v>
      </c>
      <c r="D21" s="2" t="s">
        <v>4412</v>
      </c>
      <c r="E21" s="5">
        <v>4</v>
      </c>
    </row>
    <row r="22" spans="1:5" x14ac:dyDescent="0.3">
      <c r="A22" s="4" t="s">
        <v>3428</v>
      </c>
      <c r="B22" s="2" t="s">
        <v>1473</v>
      </c>
      <c r="C22" s="2" t="s">
        <v>4409</v>
      </c>
      <c r="D22" s="2" t="s">
        <v>4411</v>
      </c>
      <c r="E22" s="5">
        <v>2</v>
      </c>
    </row>
    <row r="23" spans="1:5" x14ac:dyDescent="0.3">
      <c r="A23" s="4" t="s">
        <v>3429</v>
      </c>
      <c r="B23" s="2" t="s">
        <v>1521</v>
      </c>
      <c r="C23" s="2" t="s">
        <v>4410</v>
      </c>
      <c r="D23" s="2" t="s">
        <v>4412</v>
      </c>
      <c r="E23" s="5">
        <v>1</v>
      </c>
    </row>
    <row r="24" spans="1:5" x14ac:dyDescent="0.3">
      <c r="A24" s="4" t="s">
        <v>3430</v>
      </c>
      <c r="B24" s="2" t="s">
        <v>1527</v>
      </c>
      <c r="C24" s="2" t="s">
        <v>4410</v>
      </c>
      <c r="D24" s="2" t="s">
        <v>4412</v>
      </c>
      <c r="E24" s="5">
        <v>5</v>
      </c>
    </row>
    <row r="25" spans="1:5" x14ac:dyDescent="0.3">
      <c r="A25" s="4" t="s">
        <v>3431</v>
      </c>
      <c r="B25" s="2" t="s">
        <v>1108</v>
      </c>
      <c r="C25" s="2" t="s">
        <v>4408</v>
      </c>
      <c r="D25" s="2" t="s">
        <v>4412</v>
      </c>
      <c r="E25" s="5">
        <v>5</v>
      </c>
    </row>
    <row r="26" spans="1:5" x14ac:dyDescent="0.3">
      <c r="A26" s="4" t="s">
        <v>3432</v>
      </c>
      <c r="B26" s="2" t="s">
        <v>1072</v>
      </c>
      <c r="C26" s="2" t="s">
        <v>4408</v>
      </c>
      <c r="D26" s="2" t="s">
        <v>4411</v>
      </c>
      <c r="E26" s="5">
        <v>5</v>
      </c>
    </row>
    <row r="27" spans="1:5" x14ac:dyDescent="0.3">
      <c r="A27" s="4" t="s">
        <v>3433</v>
      </c>
      <c r="B27" s="2" t="s">
        <v>1204</v>
      </c>
      <c r="C27" s="2" t="s">
        <v>4410</v>
      </c>
      <c r="D27" s="2" t="s">
        <v>4412</v>
      </c>
      <c r="E27" s="5">
        <v>5</v>
      </c>
    </row>
    <row r="28" spans="1:5" x14ac:dyDescent="0.3">
      <c r="A28" s="4" t="s">
        <v>3434</v>
      </c>
      <c r="B28" s="2" t="s">
        <v>1228</v>
      </c>
      <c r="C28" s="2" t="s">
        <v>4408</v>
      </c>
      <c r="D28" s="2" t="s">
        <v>4411</v>
      </c>
      <c r="E28" s="5">
        <v>1</v>
      </c>
    </row>
    <row r="29" spans="1:5" x14ac:dyDescent="0.3">
      <c r="A29" s="4" t="s">
        <v>3435</v>
      </c>
      <c r="B29" s="2" t="s">
        <v>1283</v>
      </c>
      <c r="C29" s="2" t="s">
        <v>4409</v>
      </c>
      <c r="D29" s="2" t="s">
        <v>4411</v>
      </c>
      <c r="E29" s="5">
        <v>4</v>
      </c>
    </row>
    <row r="30" spans="1:5" x14ac:dyDescent="0.3">
      <c r="A30" s="4" t="s">
        <v>3436</v>
      </c>
      <c r="B30" s="2" t="s">
        <v>1623</v>
      </c>
      <c r="C30" s="2" t="s">
        <v>4410</v>
      </c>
      <c r="D30" s="2" t="s">
        <v>4411</v>
      </c>
      <c r="E30" s="5">
        <v>3</v>
      </c>
    </row>
    <row r="31" spans="1:5" x14ac:dyDescent="0.3">
      <c r="A31" s="4" t="s">
        <v>3437</v>
      </c>
      <c r="B31" s="2" t="s">
        <v>1321</v>
      </c>
      <c r="C31" s="2" t="s">
        <v>4409</v>
      </c>
      <c r="D31" s="2" t="s">
        <v>4411</v>
      </c>
      <c r="E31" s="5">
        <v>5</v>
      </c>
    </row>
    <row r="32" spans="1:5" x14ac:dyDescent="0.3">
      <c r="A32" s="4" t="s">
        <v>3438</v>
      </c>
      <c r="B32" s="2" t="s">
        <v>1868</v>
      </c>
      <c r="C32" s="2" t="s">
        <v>4408</v>
      </c>
      <c r="D32" s="2" t="s">
        <v>4412</v>
      </c>
      <c r="E32" s="5">
        <v>1</v>
      </c>
    </row>
    <row r="33" spans="1:5" x14ac:dyDescent="0.3">
      <c r="A33" s="4" t="s">
        <v>3439</v>
      </c>
      <c r="B33" s="2" t="s">
        <v>1303</v>
      </c>
      <c r="C33" s="2" t="s">
        <v>4409</v>
      </c>
      <c r="D33" s="2" t="s">
        <v>4412</v>
      </c>
      <c r="E33" s="5">
        <v>1</v>
      </c>
    </row>
    <row r="34" spans="1:5" x14ac:dyDescent="0.3">
      <c r="A34" s="4" t="s">
        <v>3440</v>
      </c>
      <c r="B34" s="2" t="s">
        <v>1119</v>
      </c>
      <c r="C34" s="2" t="s">
        <v>4410</v>
      </c>
      <c r="D34" s="2" t="s">
        <v>4412</v>
      </c>
      <c r="E34" s="5">
        <v>4</v>
      </c>
    </row>
    <row r="35" spans="1:5" x14ac:dyDescent="0.3">
      <c r="A35" s="4" t="s">
        <v>3441</v>
      </c>
      <c r="B35" s="2" t="s">
        <v>1377</v>
      </c>
      <c r="C35" s="2" t="s">
        <v>4409</v>
      </c>
      <c r="D35" s="2" t="s">
        <v>4412</v>
      </c>
      <c r="E35" s="5">
        <v>2</v>
      </c>
    </row>
    <row r="36" spans="1:5" x14ac:dyDescent="0.3">
      <c r="A36" s="4" t="s">
        <v>3442</v>
      </c>
      <c r="B36" s="2" t="s">
        <v>1908</v>
      </c>
      <c r="C36" s="2" t="s">
        <v>4408</v>
      </c>
      <c r="D36" s="2" t="s">
        <v>4411</v>
      </c>
      <c r="E36" s="5">
        <v>1</v>
      </c>
    </row>
    <row r="37" spans="1:5" x14ac:dyDescent="0.3">
      <c r="A37" s="4" t="s">
        <v>3443</v>
      </c>
      <c r="B37" s="2" t="s">
        <v>1801</v>
      </c>
      <c r="C37" s="2" t="s">
        <v>4408</v>
      </c>
      <c r="D37" s="2" t="s">
        <v>4412</v>
      </c>
      <c r="E37" s="5">
        <v>4</v>
      </c>
    </row>
    <row r="38" spans="1:5" x14ac:dyDescent="0.3">
      <c r="A38" s="4" t="s">
        <v>3444</v>
      </c>
      <c r="B38" s="2" t="s">
        <v>1248</v>
      </c>
      <c r="C38" s="2" t="s">
        <v>4409</v>
      </c>
      <c r="D38" s="2" t="s">
        <v>4412</v>
      </c>
      <c r="E38" s="5">
        <v>1</v>
      </c>
    </row>
    <row r="39" spans="1:5" x14ac:dyDescent="0.3">
      <c r="A39" s="4" t="s">
        <v>3445</v>
      </c>
      <c r="B39" s="2" t="s">
        <v>1094</v>
      </c>
      <c r="C39" s="2" t="s">
        <v>4409</v>
      </c>
      <c r="D39" s="2" t="s">
        <v>4411</v>
      </c>
      <c r="E39" s="5">
        <v>5</v>
      </c>
    </row>
    <row r="40" spans="1:5" x14ac:dyDescent="0.3">
      <c r="A40" s="4" t="s">
        <v>3446</v>
      </c>
      <c r="B40" s="2" t="s">
        <v>1117</v>
      </c>
      <c r="C40" s="2" t="s">
        <v>4410</v>
      </c>
      <c r="D40" s="2" t="s">
        <v>4412</v>
      </c>
      <c r="E40" s="5">
        <v>4</v>
      </c>
    </row>
    <row r="41" spans="1:5" x14ac:dyDescent="0.3">
      <c r="A41" s="4" t="s">
        <v>3447</v>
      </c>
      <c r="B41" s="2" t="s">
        <v>1726</v>
      </c>
      <c r="C41" s="2" t="s">
        <v>4408</v>
      </c>
      <c r="D41" s="2" t="s">
        <v>4411</v>
      </c>
      <c r="E41" s="5">
        <v>4</v>
      </c>
    </row>
    <row r="42" spans="1:5" x14ac:dyDescent="0.3">
      <c r="A42" s="4" t="s">
        <v>3448</v>
      </c>
      <c r="B42" s="2" t="s">
        <v>1575</v>
      </c>
      <c r="C42" s="2" t="s">
        <v>4409</v>
      </c>
      <c r="D42" s="2" t="s">
        <v>4411</v>
      </c>
      <c r="E42" s="5">
        <v>3</v>
      </c>
    </row>
    <row r="43" spans="1:5" x14ac:dyDescent="0.3">
      <c r="A43" s="4" t="s">
        <v>3449</v>
      </c>
      <c r="B43" s="2" t="s">
        <v>1633</v>
      </c>
      <c r="C43" s="2" t="s">
        <v>4410</v>
      </c>
      <c r="D43" s="2" t="s">
        <v>4411</v>
      </c>
      <c r="E43" s="5">
        <v>2</v>
      </c>
    </row>
    <row r="44" spans="1:5" x14ac:dyDescent="0.3">
      <c r="A44" s="4" t="s">
        <v>3450</v>
      </c>
      <c r="B44" s="2" t="s">
        <v>1308</v>
      </c>
      <c r="C44" s="2" t="s">
        <v>4408</v>
      </c>
      <c r="D44" s="2" t="s">
        <v>4411</v>
      </c>
      <c r="E44" s="5">
        <v>5</v>
      </c>
    </row>
    <row r="45" spans="1:5" x14ac:dyDescent="0.3">
      <c r="A45" s="4" t="s">
        <v>3451</v>
      </c>
      <c r="B45" s="2" t="s">
        <v>1871</v>
      </c>
      <c r="C45" s="2" t="s">
        <v>4409</v>
      </c>
      <c r="D45" s="2" t="s">
        <v>4411</v>
      </c>
      <c r="E45" s="5">
        <v>4</v>
      </c>
    </row>
    <row r="46" spans="1:5" x14ac:dyDescent="0.3">
      <c r="A46" s="4" t="s">
        <v>3452</v>
      </c>
      <c r="B46" s="2" t="s">
        <v>1367</v>
      </c>
      <c r="C46" s="2" t="s">
        <v>4408</v>
      </c>
      <c r="D46" s="2" t="s">
        <v>4412</v>
      </c>
      <c r="E46" s="5">
        <v>4</v>
      </c>
    </row>
    <row r="47" spans="1:5" x14ac:dyDescent="0.3">
      <c r="A47" s="4" t="s">
        <v>3453</v>
      </c>
      <c r="B47" s="2" t="s">
        <v>1806</v>
      </c>
      <c r="C47" s="2" t="s">
        <v>4410</v>
      </c>
      <c r="D47" s="2" t="s">
        <v>4411</v>
      </c>
      <c r="E47" s="5">
        <v>3</v>
      </c>
    </row>
    <row r="48" spans="1:5" x14ac:dyDescent="0.3">
      <c r="A48" s="4" t="s">
        <v>3454</v>
      </c>
      <c r="B48" s="2" t="s">
        <v>1278</v>
      </c>
      <c r="C48" s="2" t="s">
        <v>4408</v>
      </c>
      <c r="D48" s="2" t="s">
        <v>4411</v>
      </c>
      <c r="E48" s="5">
        <v>5</v>
      </c>
    </row>
    <row r="49" spans="1:5" x14ac:dyDescent="0.3">
      <c r="A49" s="4" t="s">
        <v>3455</v>
      </c>
      <c r="B49" s="2" t="s">
        <v>1905</v>
      </c>
      <c r="C49" s="2" t="s">
        <v>4409</v>
      </c>
      <c r="D49" s="2" t="s">
        <v>4411</v>
      </c>
      <c r="E49" s="5">
        <v>1</v>
      </c>
    </row>
    <row r="50" spans="1:5" x14ac:dyDescent="0.3">
      <c r="A50" s="4" t="s">
        <v>3456</v>
      </c>
      <c r="B50" s="2" t="s">
        <v>1349</v>
      </c>
      <c r="C50" s="2" t="s">
        <v>4410</v>
      </c>
      <c r="D50" s="2" t="s">
        <v>4411</v>
      </c>
      <c r="E50" s="5">
        <v>5</v>
      </c>
    </row>
    <row r="51" spans="1:5" x14ac:dyDescent="0.3">
      <c r="A51" s="4" t="s">
        <v>3457</v>
      </c>
      <c r="B51" s="2" t="s">
        <v>1033</v>
      </c>
      <c r="C51" s="2" t="s">
        <v>4410</v>
      </c>
      <c r="D51" s="2" t="s">
        <v>4411</v>
      </c>
      <c r="E51" s="5">
        <v>5</v>
      </c>
    </row>
    <row r="52" spans="1:5" x14ac:dyDescent="0.3">
      <c r="A52" s="4" t="s">
        <v>3458</v>
      </c>
      <c r="B52" s="2" t="s">
        <v>1836</v>
      </c>
      <c r="C52" s="2" t="s">
        <v>4410</v>
      </c>
      <c r="D52" s="2" t="s">
        <v>4411</v>
      </c>
      <c r="E52" s="5">
        <v>3</v>
      </c>
    </row>
    <row r="53" spans="1:5" x14ac:dyDescent="0.3">
      <c r="A53" s="4" t="s">
        <v>3459</v>
      </c>
      <c r="B53" s="2" t="s">
        <v>1747</v>
      </c>
      <c r="C53" s="2" t="s">
        <v>4408</v>
      </c>
      <c r="D53" s="2" t="s">
        <v>4412</v>
      </c>
      <c r="E53" s="5">
        <v>5</v>
      </c>
    </row>
    <row r="54" spans="1:5" x14ac:dyDescent="0.3">
      <c r="A54" s="4" t="s">
        <v>3460</v>
      </c>
      <c r="B54" s="2" t="s">
        <v>1620</v>
      </c>
      <c r="C54" s="2" t="s">
        <v>4408</v>
      </c>
      <c r="D54" s="2" t="s">
        <v>4411</v>
      </c>
      <c r="E54" s="5">
        <v>4</v>
      </c>
    </row>
    <row r="55" spans="1:5" x14ac:dyDescent="0.3">
      <c r="A55" s="4" t="s">
        <v>3461</v>
      </c>
      <c r="B55" s="2" t="s">
        <v>1451</v>
      </c>
      <c r="C55" s="2" t="s">
        <v>4410</v>
      </c>
      <c r="D55" s="2" t="s">
        <v>4411</v>
      </c>
      <c r="E55" s="5">
        <v>2</v>
      </c>
    </row>
    <row r="56" spans="1:5" x14ac:dyDescent="0.3">
      <c r="A56" s="4" t="s">
        <v>3462</v>
      </c>
      <c r="B56" s="2" t="s">
        <v>1096</v>
      </c>
      <c r="C56" s="2" t="s">
        <v>4408</v>
      </c>
      <c r="D56" s="2" t="s">
        <v>4411</v>
      </c>
      <c r="E56" s="5">
        <v>4</v>
      </c>
    </row>
    <row r="57" spans="1:5" x14ac:dyDescent="0.3">
      <c r="A57" s="4" t="s">
        <v>3463</v>
      </c>
      <c r="B57" s="2" t="s">
        <v>1606</v>
      </c>
      <c r="C57" s="2" t="s">
        <v>4410</v>
      </c>
      <c r="D57" s="2" t="s">
        <v>4411</v>
      </c>
      <c r="E57" s="5">
        <v>1</v>
      </c>
    </row>
    <row r="58" spans="1:5" x14ac:dyDescent="0.3">
      <c r="A58" s="4" t="s">
        <v>3464</v>
      </c>
      <c r="B58" s="2" t="s">
        <v>1395</v>
      </c>
      <c r="C58" s="2" t="s">
        <v>4408</v>
      </c>
      <c r="D58" s="2" t="s">
        <v>4411</v>
      </c>
      <c r="E58" s="5">
        <v>3</v>
      </c>
    </row>
    <row r="59" spans="1:5" x14ac:dyDescent="0.3">
      <c r="A59" s="4" t="s">
        <v>3465</v>
      </c>
      <c r="B59" s="2" t="s">
        <v>1948</v>
      </c>
      <c r="C59" s="2" t="s">
        <v>4408</v>
      </c>
      <c r="D59" s="2" t="s">
        <v>4411</v>
      </c>
      <c r="E59" s="5">
        <v>3</v>
      </c>
    </row>
    <row r="60" spans="1:5" x14ac:dyDescent="0.3">
      <c r="A60" s="4" t="s">
        <v>3466</v>
      </c>
      <c r="B60" s="2" t="s">
        <v>1283</v>
      </c>
      <c r="C60" s="2" t="s">
        <v>4408</v>
      </c>
      <c r="D60" s="2" t="s">
        <v>4411</v>
      </c>
      <c r="E60" s="5">
        <v>5</v>
      </c>
    </row>
    <row r="61" spans="1:5" x14ac:dyDescent="0.3">
      <c r="A61" s="4" t="s">
        <v>3467</v>
      </c>
      <c r="B61" s="2" t="s">
        <v>1335</v>
      </c>
      <c r="C61" s="2" t="s">
        <v>4409</v>
      </c>
      <c r="D61" s="2" t="s">
        <v>4411</v>
      </c>
      <c r="E61" s="5">
        <v>4</v>
      </c>
    </row>
    <row r="62" spans="1:5" x14ac:dyDescent="0.3">
      <c r="A62" s="4" t="s">
        <v>3468</v>
      </c>
      <c r="B62" s="2" t="s">
        <v>1688</v>
      </c>
      <c r="C62" s="2" t="s">
        <v>4410</v>
      </c>
      <c r="D62" s="2" t="s">
        <v>4411</v>
      </c>
      <c r="E62" s="5">
        <v>5</v>
      </c>
    </row>
    <row r="63" spans="1:5" x14ac:dyDescent="0.3">
      <c r="A63" s="4" t="s">
        <v>3469</v>
      </c>
      <c r="B63" s="2" t="s">
        <v>1051</v>
      </c>
      <c r="C63" s="2" t="s">
        <v>4410</v>
      </c>
      <c r="D63" s="2" t="s">
        <v>4411</v>
      </c>
      <c r="E63" s="5">
        <v>1</v>
      </c>
    </row>
    <row r="64" spans="1:5" x14ac:dyDescent="0.3">
      <c r="A64" s="4" t="s">
        <v>3470</v>
      </c>
      <c r="B64" s="2" t="s">
        <v>1747</v>
      </c>
      <c r="C64" s="2" t="s">
        <v>4408</v>
      </c>
      <c r="D64" s="2" t="s">
        <v>4411</v>
      </c>
      <c r="E64" s="5">
        <v>1</v>
      </c>
    </row>
    <row r="65" spans="1:5" x14ac:dyDescent="0.3">
      <c r="A65" s="4" t="s">
        <v>3471</v>
      </c>
      <c r="B65" s="2" t="s">
        <v>1808</v>
      </c>
      <c r="C65" s="2" t="s">
        <v>4408</v>
      </c>
      <c r="D65" s="2" t="s">
        <v>4412</v>
      </c>
      <c r="E65" s="5">
        <v>1</v>
      </c>
    </row>
    <row r="66" spans="1:5" x14ac:dyDescent="0.3">
      <c r="A66" s="4" t="s">
        <v>3472</v>
      </c>
      <c r="B66" s="2" t="s">
        <v>1632</v>
      </c>
      <c r="C66" s="2" t="s">
        <v>4410</v>
      </c>
      <c r="D66" s="2" t="s">
        <v>4411</v>
      </c>
      <c r="E66" s="5">
        <v>2</v>
      </c>
    </row>
    <row r="67" spans="1:5" x14ac:dyDescent="0.3">
      <c r="A67" s="4" t="s">
        <v>3473</v>
      </c>
      <c r="B67" s="2" t="s">
        <v>1684</v>
      </c>
      <c r="C67" s="2" t="s">
        <v>4408</v>
      </c>
      <c r="D67" s="2" t="s">
        <v>4411</v>
      </c>
      <c r="E67" s="5">
        <v>4</v>
      </c>
    </row>
    <row r="68" spans="1:5" x14ac:dyDescent="0.3">
      <c r="A68" s="4" t="s">
        <v>3474</v>
      </c>
      <c r="B68" s="2" t="s">
        <v>1317</v>
      </c>
      <c r="C68" s="2" t="s">
        <v>4410</v>
      </c>
      <c r="D68" s="2" t="s">
        <v>4411</v>
      </c>
      <c r="E68" s="5">
        <v>4</v>
      </c>
    </row>
    <row r="69" spans="1:5" x14ac:dyDescent="0.3">
      <c r="A69" s="4" t="s">
        <v>3475</v>
      </c>
      <c r="B69" s="2" t="s">
        <v>1539</v>
      </c>
      <c r="C69" s="2" t="s">
        <v>4410</v>
      </c>
      <c r="D69" s="2" t="s">
        <v>4412</v>
      </c>
      <c r="E69" s="5">
        <v>1</v>
      </c>
    </row>
    <row r="70" spans="1:5" x14ac:dyDescent="0.3">
      <c r="A70" s="4" t="s">
        <v>3476</v>
      </c>
      <c r="B70" s="2" t="s">
        <v>1946</v>
      </c>
      <c r="C70" s="2" t="s">
        <v>4408</v>
      </c>
      <c r="D70" s="2" t="s">
        <v>4411</v>
      </c>
      <c r="E70" s="5">
        <v>5</v>
      </c>
    </row>
    <row r="71" spans="1:5" x14ac:dyDescent="0.3">
      <c r="A71" s="4" t="s">
        <v>3477</v>
      </c>
      <c r="B71" s="2" t="s">
        <v>1626</v>
      </c>
      <c r="C71" s="2" t="s">
        <v>4409</v>
      </c>
      <c r="D71" s="2" t="s">
        <v>4412</v>
      </c>
      <c r="E71" s="5">
        <v>4</v>
      </c>
    </row>
    <row r="72" spans="1:5" x14ac:dyDescent="0.3">
      <c r="A72" s="4" t="s">
        <v>3478</v>
      </c>
      <c r="B72" s="2" t="s">
        <v>1544</v>
      </c>
      <c r="C72" s="2" t="s">
        <v>4410</v>
      </c>
      <c r="D72" s="2" t="s">
        <v>4411</v>
      </c>
      <c r="E72" s="5">
        <v>4</v>
      </c>
    </row>
    <row r="73" spans="1:5" x14ac:dyDescent="0.3">
      <c r="A73" s="4" t="s">
        <v>3479</v>
      </c>
      <c r="B73" s="2" t="s">
        <v>1933</v>
      </c>
      <c r="C73" s="2" t="s">
        <v>4409</v>
      </c>
      <c r="D73" s="2" t="s">
        <v>4412</v>
      </c>
      <c r="E73" s="5">
        <v>1</v>
      </c>
    </row>
    <row r="74" spans="1:5" x14ac:dyDescent="0.3">
      <c r="A74" s="4" t="s">
        <v>3480</v>
      </c>
      <c r="B74" s="2" t="s">
        <v>1885</v>
      </c>
      <c r="C74" s="2" t="s">
        <v>4409</v>
      </c>
      <c r="D74" s="2" t="s">
        <v>4411</v>
      </c>
      <c r="E74" s="5">
        <v>5</v>
      </c>
    </row>
    <row r="75" spans="1:5" x14ac:dyDescent="0.3">
      <c r="A75" s="4" t="s">
        <v>3481</v>
      </c>
      <c r="B75" s="2" t="s">
        <v>1640</v>
      </c>
      <c r="C75" s="2" t="s">
        <v>4408</v>
      </c>
      <c r="D75" s="2" t="s">
        <v>4411</v>
      </c>
      <c r="E75" s="5">
        <v>4</v>
      </c>
    </row>
    <row r="76" spans="1:5" x14ac:dyDescent="0.3">
      <c r="A76" s="4" t="s">
        <v>3482</v>
      </c>
      <c r="B76" s="2" t="s">
        <v>1315</v>
      </c>
      <c r="C76" s="2" t="s">
        <v>4410</v>
      </c>
      <c r="D76" s="2" t="s">
        <v>4411</v>
      </c>
      <c r="E76" s="5">
        <v>5</v>
      </c>
    </row>
    <row r="77" spans="1:5" x14ac:dyDescent="0.3">
      <c r="A77" s="4" t="s">
        <v>3483</v>
      </c>
      <c r="B77" s="2" t="s">
        <v>1596</v>
      </c>
      <c r="C77" s="2" t="s">
        <v>4408</v>
      </c>
      <c r="D77" s="2" t="s">
        <v>4411</v>
      </c>
      <c r="E77" s="5">
        <v>3</v>
      </c>
    </row>
    <row r="78" spans="1:5" x14ac:dyDescent="0.3">
      <c r="A78" s="4" t="s">
        <v>3484</v>
      </c>
      <c r="B78" s="2" t="s">
        <v>1896</v>
      </c>
      <c r="C78" s="2" t="s">
        <v>4408</v>
      </c>
      <c r="D78" s="2" t="s">
        <v>4412</v>
      </c>
      <c r="E78" s="5">
        <v>1</v>
      </c>
    </row>
    <row r="79" spans="1:5" x14ac:dyDescent="0.3">
      <c r="A79" s="4" t="s">
        <v>3485</v>
      </c>
      <c r="B79" s="2" t="s">
        <v>1283</v>
      </c>
      <c r="C79" s="2" t="s">
        <v>4410</v>
      </c>
      <c r="D79" s="2" t="s">
        <v>4411</v>
      </c>
      <c r="E79" s="5">
        <v>3</v>
      </c>
    </row>
    <row r="80" spans="1:5" x14ac:dyDescent="0.3">
      <c r="A80" s="4" t="s">
        <v>3486</v>
      </c>
      <c r="B80" s="2" t="s">
        <v>1728</v>
      </c>
      <c r="C80" s="2" t="s">
        <v>4410</v>
      </c>
      <c r="D80" s="2" t="s">
        <v>4411</v>
      </c>
      <c r="E80" s="5">
        <v>1</v>
      </c>
    </row>
    <row r="81" spans="1:5" x14ac:dyDescent="0.3">
      <c r="A81" s="4" t="s">
        <v>3487</v>
      </c>
      <c r="B81" s="2" t="s">
        <v>1383</v>
      </c>
      <c r="C81" s="2" t="s">
        <v>4410</v>
      </c>
      <c r="D81" s="2" t="s">
        <v>4411</v>
      </c>
      <c r="E81" s="5">
        <v>5</v>
      </c>
    </row>
    <row r="82" spans="1:5" x14ac:dyDescent="0.3">
      <c r="A82" s="4" t="s">
        <v>3488</v>
      </c>
      <c r="B82" s="2" t="s">
        <v>1266</v>
      </c>
      <c r="C82" s="2" t="s">
        <v>4408</v>
      </c>
      <c r="D82" s="2" t="s">
        <v>4411</v>
      </c>
      <c r="E82" s="5">
        <v>2</v>
      </c>
    </row>
    <row r="83" spans="1:5" x14ac:dyDescent="0.3">
      <c r="A83" s="4" t="s">
        <v>3489</v>
      </c>
      <c r="B83" s="2" t="s">
        <v>1194</v>
      </c>
      <c r="C83" s="2" t="s">
        <v>4410</v>
      </c>
      <c r="D83" s="2" t="s">
        <v>4411</v>
      </c>
      <c r="E83" s="5">
        <v>1</v>
      </c>
    </row>
    <row r="84" spans="1:5" x14ac:dyDescent="0.3">
      <c r="A84" s="4" t="s">
        <v>3490</v>
      </c>
      <c r="B84" s="2" t="s">
        <v>1349</v>
      </c>
      <c r="C84" s="2" t="s">
        <v>4410</v>
      </c>
      <c r="D84" s="2" t="s">
        <v>4411</v>
      </c>
      <c r="E84" s="5">
        <v>2</v>
      </c>
    </row>
    <row r="85" spans="1:5" x14ac:dyDescent="0.3">
      <c r="A85" s="4" t="s">
        <v>3491</v>
      </c>
      <c r="B85" s="2" t="s">
        <v>1458</v>
      </c>
      <c r="C85" s="2" t="s">
        <v>4409</v>
      </c>
      <c r="D85" s="2" t="s">
        <v>4412</v>
      </c>
      <c r="E85" s="5">
        <v>1</v>
      </c>
    </row>
    <row r="86" spans="1:5" x14ac:dyDescent="0.3">
      <c r="A86" s="4" t="s">
        <v>3492</v>
      </c>
      <c r="B86" s="2" t="s">
        <v>1376</v>
      </c>
      <c r="C86" s="2" t="s">
        <v>4409</v>
      </c>
      <c r="D86" s="2" t="s">
        <v>4411</v>
      </c>
      <c r="E86" s="5">
        <v>2</v>
      </c>
    </row>
    <row r="87" spans="1:5" x14ac:dyDescent="0.3">
      <c r="A87" s="4" t="s">
        <v>3493</v>
      </c>
      <c r="B87" s="2" t="s">
        <v>1105</v>
      </c>
      <c r="C87" s="2" t="s">
        <v>4408</v>
      </c>
      <c r="D87" s="2" t="s">
        <v>4412</v>
      </c>
      <c r="E87" s="5">
        <v>5</v>
      </c>
    </row>
    <row r="88" spans="1:5" x14ac:dyDescent="0.3">
      <c r="A88" s="4" t="s">
        <v>3494</v>
      </c>
      <c r="B88" s="2" t="s">
        <v>1625</v>
      </c>
      <c r="C88" s="2" t="s">
        <v>4410</v>
      </c>
      <c r="D88" s="2" t="s">
        <v>4412</v>
      </c>
      <c r="E88" s="5">
        <v>4</v>
      </c>
    </row>
    <row r="89" spans="1:5" x14ac:dyDescent="0.3">
      <c r="A89" s="4" t="s">
        <v>3495</v>
      </c>
      <c r="B89" s="2" t="s">
        <v>1868</v>
      </c>
      <c r="C89" s="2" t="s">
        <v>4409</v>
      </c>
      <c r="D89" s="2" t="s">
        <v>4411</v>
      </c>
      <c r="E89" s="5">
        <v>2</v>
      </c>
    </row>
    <row r="90" spans="1:5" x14ac:dyDescent="0.3">
      <c r="A90" s="4" t="s">
        <v>3496</v>
      </c>
      <c r="B90" s="2" t="s">
        <v>1125</v>
      </c>
      <c r="C90" s="2" t="s">
        <v>4409</v>
      </c>
      <c r="D90" s="2" t="s">
        <v>4411</v>
      </c>
      <c r="E90" s="5">
        <v>3</v>
      </c>
    </row>
    <row r="91" spans="1:5" x14ac:dyDescent="0.3">
      <c r="A91" s="4" t="s">
        <v>3497</v>
      </c>
      <c r="B91" s="2" t="s">
        <v>1672</v>
      </c>
      <c r="C91" s="2" t="s">
        <v>4408</v>
      </c>
      <c r="D91" s="2" t="s">
        <v>4411</v>
      </c>
      <c r="E91" s="5">
        <v>1</v>
      </c>
    </row>
    <row r="92" spans="1:5" x14ac:dyDescent="0.3">
      <c r="A92" s="4" t="s">
        <v>3498</v>
      </c>
      <c r="B92" s="2" t="s">
        <v>1499</v>
      </c>
      <c r="C92" s="2" t="s">
        <v>4409</v>
      </c>
      <c r="D92" s="2" t="s">
        <v>4412</v>
      </c>
      <c r="E92" s="5">
        <v>3</v>
      </c>
    </row>
    <row r="93" spans="1:5" x14ac:dyDescent="0.3">
      <c r="A93" s="4" t="s">
        <v>3499</v>
      </c>
      <c r="B93" s="2" t="s">
        <v>1298</v>
      </c>
      <c r="C93" s="2" t="s">
        <v>4408</v>
      </c>
      <c r="D93" s="2" t="s">
        <v>4411</v>
      </c>
      <c r="E93" s="5">
        <v>3</v>
      </c>
    </row>
    <row r="94" spans="1:5" x14ac:dyDescent="0.3">
      <c r="A94" s="4" t="s">
        <v>3500</v>
      </c>
      <c r="B94" s="2" t="s">
        <v>1753</v>
      </c>
      <c r="C94" s="2" t="s">
        <v>4408</v>
      </c>
      <c r="D94" s="2" t="s">
        <v>4411</v>
      </c>
      <c r="E94" s="5">
        <v>4</v>
      </c>
    </row>
    <row r="95" spans="1:5" x14ac:dyDescent="0.3">
      <c r="A95" s="4" t="s">
        <v>3501</v>
      </c>
      <c r="B95" s="2" t="s">
        <v>1919</v>
      </c>
      <c r="C95" s="2" t="s">
        <v>4409</v>
      </c>
      <c r="D95" s="2" t="s">
        <v>4412</v>
      </c>
      <c r="E95" s="5">
        <v>4</v>
      </c>
    </row>
    <row r="96" spans="1:5" x14ac:dyDescent="0.3">
      <c r="A96" s="4" t="s">
        <v>3502</v>
      </c>
      <c r="B96" s="2" t="s">
        <v>1351</v>
      </c>
      <c r="C96" s="2" t="s">
        <v>4409</v>
      </c>
      <c r="D96" s="2" t="s">
        <v>4411</v>
      </c>
      <c r="E96" s="5">
        <v>4</v>
      </c>
    </row>
    <row r="97" spans="1:5" x14ac:dyDescent="0.3">
      <c r="A97" s="4" t="s">
        <v>3503</v>
      </c>
      <c r="B97" s="2" t="s">
        <v>1323</v>
      </c>
      <c r="C97" s="2" t="s">
        <v>4410</v>
      </c>
      <c r="D97" s="2" t="s">
        <v>4411</v>
      </c>
      <c r="E97" s="5">
        <v>2</v>
      </c>
    </row>
    <row r="98" spans="1:5" x14ac:dyDescent="0.3">
      <c r="A98" s="4" t="s">
        <v>3504</v>
      </c>
      <c r="B98" s="2" t="s">
        <v>1291</v>
      </c>
      <c r="C98" s="2" t="s">
        <v>4408</v>
      </c>
      <c r="D98" s="2" t="s">
        <v>4411</v>
      </c>
      <c r="E98" s="5">
        <v>3</v>
      </c>
    </row>
    <row r="99" spans="1:5" x14ac:dyDescent="0.3">
      <c r="A99" s="4" t="s">
        <v>3505</v>
      </c>
      <c r="B99" s="2" t="s">
        <v>1044</v>
      </c>
      <c r="C99" s="2" t="s">
        <v>4408</v>
      </c>
      <c r="D99" s="2" t="s">
        <v>4411</v>
      </c>
      <c r="E99" s="5">
        <v>3</v>
      </c>
    </row>
    <row r="100" spans="1:5" x14ac:dyDescent="0.3">
      <c r="A100" s="4" t="s">
        <v>3506</v>
      </c>
      <c r="B100" s="2" t="s">
        <v>1155</v>
      </c>
      <c r="C100" s="2" t="s">
        <v>4409</v>
      </c>
      <c r="D100" s="2" t="s">
        <v>4412</v>
      </c>
      <c r="E100" s="5">
        <v>4</v>
      </c>
    </row>
    <row r="101" spans="1:5" x14ac:dyDescent="0.3">
      <c r="A101" s="4" t="s">
        <v>3507</v>
      </c>
      <c r="B101" s="2" t="s">
        <v>1329</v>
      </c>
      <c r="C101" s="2" t="s">
        <v>4409</v>
      </c>
      <c r="D101" s="2" t="s">
        <v>4412</v>
      </c>
      <c r="E101" s="5">
        <v>4</v>
      </c>
    </row>
    <row r="102" spans="1:5" x14ac:dyDescent="0.3">
      <c r="A102" s="4" t="s">
        <v>3508</v>
      </c>
      <c r="B102" s="2" t="s">
        <v>1911</v>
      </c>
      <c r="C102" s="2" t="s">
        <v>4408</v>
      </c>
      <c r="D102" s="2" t="s">
        <v>4411</v>
      </c>
      <c r="E102" s="5">
        <v>5</v>
      </c>
    </row>
    <row r="103" spans="1:5" x14ac:dyDescent="0.3">
      <c r="A103" s="4" t="s">
        <v>3509</v>
      </c>
      <c r="B103" s="2" t="s">
        <v>1590</v>
      </c>
      <c r="C103" s="2" t="s">
        <v>4410</v>
      </c>
      <c r="D103" s="2" t="s">
        <v>4411</v>
      </c>
      <c r="E103" s="5">
        <v>2</v>
      </c>
    </row>
    <row r="104" spans="1:5" x14ac:dyDescent="0.3">
      <c r="A104" s="4" t="s">
        <v>3510</v>
      </c>
      <c r="B104" s="2" t="s">
        <v>1792</v>
      </c>
      <c r="C104" s="2" t="s">
        <v>4409</v>
      </c>
      <c r="D104" s="2" t="s">
        <v>4411</v>
      </c>
      <c r="E104" s="5">
        <v>5</v>
      </c>
    </row>
    <row r="105" spans="1:5" x14ac:dyDescent="0.3">
      <c r="A105" s="4" t="s">
        <v>3511</v>
      </c>
      <c r="B105" s="2" t="s">
        <v>1812</v>
      </c>
      <c r="C105" s="2" t="s">
        <v>4408</v>
      </c>
      <c r="D105" s="2" t="s">
        <v>4412</v>
      </c>
      <c r="E105" s="5">
        <v>5</v>
      </c>
    </row>
    <row r="106" spans="1:5" x14ac:dyDescent="0.3">
      <c r="A106" s="4" t="s">
        <v>3512</v>
      </c>
      <c r="B106" s="2" t="s">
        <v>1540</v>
      </c>
      <c r="C106" s="2" t="s">
        <v>4410</v>
      </c>
      <c r="D106" s="2" t="s">
        <v>4411</v>
      </c>
      <c r="E106" s="5">
        <v>4</v>
      </c>
    </row>
    <row r="107" spans="1:5" x14ac:dyDescent="0.3">
      <c r="A107" s="4" t="s">
        <v>3513</v>
      </c>
      <c r="B107" s="2" t="s">
        <v>1505</v>
      </c>
      <c r="C107" s="2" t="s">
        <v>4409</v>
      </c>
      <c r="D107" s="2" t="s">
        <v>4411</v>
      </c>
      <c r="E107" s="5">
        <v>5</v>
      </c>
    </row>
    <row r="108" spans="1:5" x14ac:dyDescent="0.3">
      <c r="A108" s="4" t="s">
        <v>3514</v>
      </c>
      <c r="B108" s="2" t="s">
        <v>1394</v>
      </c>
      <c r="C108" s="2" t="s">
        <v>4409</v>
      </c>
      <c r="D108" s="2" t="s">
        <v>4411</v>
      </c>
      <c r="E108" s="5">
        <v>2</v>
      </c>
    </row>
    <row r="109" spans="1:5" x14ac:dyDescent="0.3">
      <c r="A109" s="4" t="s">
        <v>3515</v>
      </c>
      <c r="B109" s="2" t="s">
        <v>1718</v>
      </c>
      <c r="C109" s="2" t="s">
        <v>4408</v>
      </c>
      <c r="D109" s="2" t="s">
        <v>4411</v>
      </c>
      <c r="E109" s="5">
        <v>5</v>
      </c>
    </row>
    <row r="110" spans="1:5" x14ac:dyDescent="0.3">
      <c r="A110" s="4" t="s">
        <v>3516</v>
      </c>
      <c r="B110" s="2" t="s">
        <v>1779</v>
      </c>
      <c r="C110" s="2" t="s">
        <v>4409</v>
      </c>
      <c r="D110" s="2" t="s">
        <v>4411</v>
      </c>
      <c r="E110" s="5">
        <v>4</v>
      </c>
    </row>
    <row r="111" spans="1:5" x14ac:dyDescent="0.3">
      <c r="A111" s="4" t="s">
        <v>3517</v>
      </c>
      <c r="B111" s="2" t="s">
        <v>1532</v>
      </c>
      <c r="C111" s="2" t="s">
        <v>4409</v>
      </c>
      <c r="D111" s="2" t="s">
        <v>4411</v>
      </c>
      <c r="E111" s="5">
        <v>3</v>
      </c>
    </row>
    <row r="112" spans="1:5" x14ac:dyDescent="0.3">
      <c r="A112" s="4" t="s">
        <v>3518</v>
      </c>
      <c r="B112" s="2" t="s">
        <v>1412</v>
      </c>
      <c r="C112" s="2" t="s">
        <v>4410</v>
      </c>
      <c r="D112" s="2" t="s">
        <v>4411</v>
      </c>
      <c r="E112" s="5">
        <v>4</v>
      </c>
    </row>
    <row r="113" spans="1:5" x14ac:dyDescent="0.3">
      <c r="A113" s="4" t="s">
        <v>3519</v>
      </c>
      <c r="B113" s="2" t="s">
        <v>1454</v>
      </c>
      <c r="C113" s="2" t="s">
        <v>4408</v>
      </c>
      <c r="D113" s="2" t="s">
        <v>4411</v>
      </c>
      <c r="E113" s="5">
        <v>4</v>
      </c>
    </row>
    <row r="114" spans="1:5" x14ac:dyDescent="0.3">
      <c r="A114" s="4" t="s">
        <v>3520</v>
      </c>
      <c r="B114" s="2" t="s">
        <v>1346</v>
      </c>
      <c r="C114" s="2" t="s">
        <v>4410</v>
      </c>
      <c r="D114" s="2" t="s">
        <v>4411</v>
      </c>
      <c r="E114" s="5">
        <v>1</v>
      </c>
    </row>
    <row r="115" spans="1:5" x14ac:dyDescent="0.3">
      <c r="A115" s="4" t="s">
        <v>3521</v>
      </c>
      <c r="B115" s="2" t="s">
        <v>2020</v>
      </c>
      <c r="C115" s="2" t="s">
        <v>4409</v>
      </c>
      <c r="D115" s="2" t="s">
        <v>4411</v>
      </c>
      <c r="E115" s="5">
        <v>1</v>
      </c>
    </row>
    <row r="116" spans="1:5" x14ac:dyDescent="0.3">
      <c r="A116" s="4" t="s">
        <v>3522</v>
      </c>
      <c r="B116" s="2" t="s">
        <v>1750</v>
      </c>
      <c r="C116" s="2" t="s">
        <v>4408</v>
      </c>
      <c r="D116" s="2" t="s">
        <v>4411</v>
      </c>
      <c r="E116" s="5">
        <v>1</v>
      </c>
    </row>
    <row r="117" spans="1:5" x14ac:dyDescent="0.3">
      <c r="A117" s="4" t="s">
        <v>3523</v>
      </c>
      <c r="B117" s="2" t="s">
        <v>1352</v>
      </c>
      <c r="C117" s="2" t="s">
        <v>4410</v>
      </c>
      <c r="D117" s="2" t="s">
        <v>4412</v>
      </c>
      <c r="E117" s="5">
        <v>1</v>
      </c>
    </row>
    <row r="118" spans="1:5" x14ac:dyDescent="0.3">
      <c r="A118" s="4" t="s">
        <v>3524</v>
      </c>
      <c r="B118" s="2" t="s">
        <v>1792</v>
      </c>
      <c r="C118" s="2" t="s">
        <v>4408</v>
      </c>
      <c r="D118" s="2" t="s">
        <v>4411</v>
      </c>
      <c r="E118" s="5">
        <v>2</v>
      </c>
    </row>
    <row r="119" spans="1:5" x14ac:dyDescent="0.3">
      <c r="A119" s="4" t="s">
        <v>3525</v>
      </c>
      <c r="B119" s="2" t="s">
        <v>1861</v>
      </c>
      <c r="C119" s="2" t="s">
        <v>4408</v>
      </c>
      <c r="D119" s="2" t="s">
        <v>4411</v>
      </c>
      <c r="E119" s="5">
        <v>3</v>
      </c>
    </row>
    <row r="120" spans="1:5" x14ac:dyDescent="0.3">
      <c r="A120" s="4" t="s">
        <v>3526</v>
      </c>
      <c r="B120" s="2" t="s">
        <v>1388</v>
      </c>
      <c r="C120" s="2" t="s">
        <v>4410</v>
      </c>
      <c r="D120" s="2" t="s">
        <v>4411</v>
      </c>
      <c r="E120" s="5">
        <v>1</v>
      </c>
    </row>
    <row r="121" spans="1:5" x14ac:dyDescent="0.3">
      <c r="A121" s="4" t="s">
        <v>3527</v>
      </c>
      <c r="B121" s="2" t="s">
        <v>1177</v>
      </c>
      <c r="C121" s="2" t="s">
        <v>4408</v>
      </c>
      <c r="D121" s="2" t="s">
        <v>4411</v>
      </c>
      <c r="E121" s="5">
        <v>2</v>
      </c>
    </row>
    <row r="122" spans="1:5" x14ac:dyDescent="0.3">
      <c r="A122" s="4" t="s">
        <v>3528</v>
      </c>
      <c r="B122" s="2" t="s">
        <v>1435</v>
      </c>
      <c r="C122" s="2" t="s">
        <v>4408</v>
      </c>
      <c r="D122" s="2" t="s">
        <v>4411</v>
      </c>
      <c r="E122" s="5">
        <v>3</v>
      </c>
    </row>
    <row r="123" spans="1:5" x14ac:dyDescent="0.3">
      <c r="A123" s="4" t="s">
        <v>3529</v>
      </c>
      <c r="B123" s="2" t="s">
        <v>1380</v>
      </c>
      <c r="C123" s="2" t="s">
        <v>4409</v>
      </c>
      <c r="D123" s="2" t="s">
        <v>4411</v>
      </c>
      <c r="E123" s="5">
        <v>2</v>
      </c>
    </row>
    <row r="124" spans="1:5" x14ac:dyDescent="0.3">
      <c r="A124" s="4" t="s">
        <v>3530</v>
      </c>
      <c r="B124" s="2" t="s">
        <v>1946</v>
      </c>
      <c r="C124" s="2" t="s">
        <v>4410</v>
      </c>
      <c r="D124" s="2" t="s">
        <v>4411</v>
      </c>
      <c r="E124" s="5">
        <v>3</v>
      </c>
    </row>
    <row r="125" spans="1:5" x14ac:dyDescent="0.3">
      <c r="A125" s="4" t="s">
        <v>3531</v>
      </c>
      <c r="B125" s="2" t="s">
        <v>1514</v>
      </c>
      <c r="C125" s="2" t="s">
        <v>4408</v>
      </c>
      <c r="D125" s="2" t="s">
        <v>4411</v>
      </c>
      <c r="E125" s="5">
        <v>5</v>
      </c>
    </row>
    <row r="126" spans="1:5" x14ac:dyDescent="0.3">
      <c r="A126" s="4" t="s">
        <v>3532</v>
      </c>
      <c r="B126" s="2" t="s">
        <v>1280</v>
      </c>
      <c r="C126" s="2" t="s">
        <v>4408</v>
      </c>
      <c r="D126" s="2" t="s">
        <v>4411</v>
      </c>
      <c r="E126" s="5">
        <v>5</v>
      </c>
    </row>
    <row r="127" spans="1:5" x14ac:dyDescent="0.3">
      <c r="A127" s="4" t="s">
        <v>3533</v>
      </c>
      <c r="B127" s="2" t="s">
        <v>1854</v>
      </c>
      <c r="C127" s="2" t="s">
        <v>4408</v>
      </c>
      <c r="D127" s="2" t="s">
        <v>4411</v>
      </c>
      <c r="E127" s="5">
        <v>3</v>
      </c>
    </row>
    <row r="128" spans="1:5" x14ac:dyDescent="0.3">
      <c r="A128" s="4" t="s">
        <v>3534</v>
      </c>
      <c r="B128" s="2" t="s">
        <v>1897</v>
      </c>
      <c r="C128" s="2" t="s">
        <v>4408</v>
      </c>
      <c r="D128" s="2" t="s">
        <v>4411</v>
      </c>
      <c r="E128" s="5">
        <v>1</v>
      </c>
    </row>
    <row r="129" spans="1:5" x14ac:dyDescent="0.3">
      <c r="A129" s="4" t="s">
        <v>3535</v>
      </c>
      <c r="B129" s="2" t="s">
        <v>1685</v>
      </c>
      <c r="C129" s="2" t="s">
        <v>4409</v>
      </c>
      <c r="D129" s="2" t="s">
        <v>4411</v>
      </c>
      <c r="E129" s="5">
        <v>1</v>
      </c>
    </row>
    <row r="130" spans="1:5" x14ac:dyDescent="0.3">
      <c r="A130" s="4" t="s">
        <v>3536</v>
      </c>
      <c r="B130" s="2" t="s">
        <v>1384</v>
      </c>
      <c r="C130" s="2" t="s">
        <v>4410</v>
      </c>
      <c r="D130" s="2" t="s">
        <v>4411</v>
      </c>
      <c r="E130" s="5">
        <v>4</v>
      </c>
    </row>
    <row r="131" spans="1:5" x14ac:dyDescent="0.3">
      <c r="A131" s="4" t="s">
        <v>3537</v>
      </c>
      <c r="B131" s="2" t="s">
        <v>1790</v>
      </c>
      <c r="C131" s="2" t="s">
        <v>4410</v>
      </c>
      <c r="D131" s="2" t="s">
        <v>4412</v>
      </c>
      <c r="E131" s="5">
        <v>2</v>
      </c>
    </row>
    <row r="132" spans="1:5" x14ac:dyDescent="0.3">
      <c r="A132" s="4" t="s">
        <v>3538</v>
      </c>
      <c r="B132" s="2" t="s">
        <v>1343</v>
      </c>
      <c r="C132" s="2" t="s">
        <v>4410</v>
      </c>
      <c r="D132" s="2" t="s">
        <v>4411</v>
      </c>
      <c r="E132" s="5">
        <v>4</v>
      </c>
    </row>
    <row r="133" spans="1:5" x14ac:dyDescent="0.3">
      <c r="A133" s="4" t="s">
        <v>3539</v>
      </c>
      <c r="B133" s="2" t="s">
        <v>1106</v>
      </c>
      <c r="C133" s="2" t="s">
        <v>4410</v>
      </c>
      <c r="D133" s="2" t="s">
        <v>4411</v>
      </c>
      <c r="E133" s="5">
        <v>2</v>
      </c>
    </row>
    <row r="134" spans="1:5" x14ac:dyDescent="0.3">
      <c r="A134" s="4" t="s">
        <v>3540</v>
      </c>
      <c r="B134" s="2" t="s">
        <v>1390</v>
      </c>
      <c r="C134" s="2" t="s">
        <v>4409</v>
      </c>
      <c r="D134" s="2" t="s">
        <v>4411</v>
      </c>
      <c r="E134" s="5">
        <v>5</v>
      </c>
    </row>
    <row r="135" spans="1:5" x14ac:dyDescent="0.3">
      <c r="A135" s="4" t="s">
        <v>3541</v>
      </c>
      <c r="B135" s="2" t="s">
        <v>1765</v>
      </c>
      <c r="C135" s="2" t="s">
        <v>4410</v>
      </c>
      <c r="D135" s="2" t="s">
        <v>4411</v>
      </c>
      <c r="E135" s="5">
        <v>3</v>
      </c>
    </row>
    <row r="136" spans="1:5" x14ac:dyDescent="0.3">
      <c r="A136" s="4" t="s">
        <v>3542</v>
      </c>
      <c r="B136" s="2" t="s">
        <v>1998</v>
      </c>
      <c r="C136" s="2" t="s">
        <v>4409</v>
      </c>
      <c r="D136" s="2" t="s">
        <v>4412</v>
      </c>
      <c r="E136" s="5">
        <v>1</v>
      </c>
    </row>
    <row r="137" spans="1:5" x14ac:dyDescent="0.3">
      <c r="A137" s="4" t="s">
        <v>3543</v>
      </c>
      <c r="B137" s="2" t="s">
        <v>1107</v>
      </c>
      <c r="C137" s="2" t="s">
        <v>4410</v>
      </c>
      <c r="D137" s="2" t="s">
        <v>4411</v>
      </c>
      <c r="E137" s="5">
        <v>2</v>
      </c>
    </row>
    <row r="138" spans="1:5" x14ac:dyDescent="0.3">
      <c r="A138" s="4" t="s">
        <v>3544</v>
      </c>
      <c r="B138" s="2" t="s">
        <v>1476</v>
      </c>
      <c r="C138" s="2" t="s">
        <v>4408</v>
      </c>
      <c r="D138" s="2" t="s">
        <v>4411</v>
      </c>
      <c r="E138" s="5">
        <v>3</v>
      </c>
    </row>
    <row r="139" spans="1:5" x14ac:dyDescent="0.3">
      <c r="A139" s="4" t="s">
        <v>3545</v>
      </c>
      <c r="B139" s="2" t="s">
        <v>1271</v>
      </c>
      <c r="C139" s="2" t="s">
        <v>4410</v>
      </c>
      <c r="D139" s="2" t="s">
        <v>4411</v>
      </c>
      <c r="E139" s="5">
        <v>1</v>
      </c>
    </row>
    <row r="140" spans="1:5" x14ac:dyDescent="0.3">
      <c r="A140" s="4" t="s">
        <v>3546</v>
      </c>
      <c r="B140" s="2" t="s">
        <v>1414</v>
      </c>
      <c r="C140" s="2" t="s">
        <v>4408</v>
      </c>
      <c r="D140" s="2" t="s">
        <v>4411</v>
      </c>
      <c r="E140" s="5">
        <v>3</v>
      </c>
    </row>
    <row r="141" spans="1:5" x14ac:dyDescent="0.3">
      <c r="A141" s="4" t="s">
        <v>3547</v>
      </c>
      <c r="B141" s="2" t="s">
        <v>1942</v>
      </c>
      <c r="C141" s="2" t="s">
        <v>4410</v>
      </c>
      <c r="D141" s="2" t="s">
        <v>4411</v>
      </c>
      <c r="E141" s="5">
        <v>5</v>
      </c>
    </row>
    <row r="142" spans="1:5" x14ac:dyDescent="0.3">
      <c r="A142" s="4" t="s">
        <v>3548</v>
      </c>
      <c r="B142" s="2" t="s">
        <v>1573</v>
      </c>
      <c r="C142" s="2" t="s">
        <v>4409</v>
      </c>
      <c r="D142" s="2" t="s">
        <v>4411</v>
      </c>
      <c r="E142" s="5">
        <v>4</v>
      </c>
    </row>
    <row r="143" spans="1:5" x14ac:dyDescent="0.3">
      <c r="A143" s="4" t="s">
        <v>3549</v>
      </c>
      <c r="B143" s="2" t="s">
        <v>1513</v>
      </c>
      <c r="C143" s="2" t="s">
        <v>4409</v>
      </c>
      <c r="D143" s="2" t="s">
        <v>4411</v>
      </c>
      <c r="E143" s="5">
        <v>3</v>
      </c>
    </row>
    <row r="144" spans="1:5" x14ac:dyDescent="0.3">
      <c r="A144" s="4" t="s">
        <v>3550</v>
      </c>
      <c r="B144" s="2" t="s">
        <v>1684</v>
      </c>
      <c r="C144" s="2" t="s">
        <v>4408</v>
      </c>
      <c r="D144" s="2" t="s">
        <v>4411</v>
      </c>
      <c r="E144" s="5">
        <v>1</v>
      </c>
    </row>
    <row r="145" spans="1:5" x14ac:dyDescent="0.3">
      <c r="A145" s="4" t="s">
        <v>3551</v>
      </c>
      <c r="B145" s="2" t="s">
        <v>1572</v>
      </c>
      <c r="C145" s="2" t="s">
        <v>4410</v>
      </c>
      <c r="D145" s="2" t="s">
        <v>4412</v>
      </c>
      <c r="E145" s="5">
        <v>5</v>
      </c>
    </row>
    <row r="146" spans="1:5" x14ac:dyDescent="0.3">
      <c r="A146" s="4" t="s">
        <v>3552</v>
      </c>
      <c r="B146" s="2" t="s">
        <v>1250</v>
      </c>
      <c r="C146" s="2" t="s">
        <v>4410</v>
      </c>
      <c r="D146" s="2" t="s">
        <v>4412</v>
      </c>
      <c r="E146" s="5">
        <v>5</v>
      </c>
    </row>
    <row r="147" spans="1:5" x14ac:dyDescent="0.3">
      <c r="A147" s="4" t="s">
        <v>3553</v>
      </c>
      <c r="B147" s="2" t="s">
        <v>1747</v>
      </c>
      <c r="C147" s="2" t="s">
        <v>4408</v>
      </c>
      <c r="D147" s="2" t="s">
        <v>4412</v>
      </c>
      <c r="E147" s="5">
        <v>3</v>
      </c>
    </row>
    <row r="148" spans="1:5" x14ac:dyDescent="0.3">
      <c r="A148" s="4" t="s">
        <v>3554</v>
      </c>
      <c r="B148" s="2" t="s">
        <v>1136</v>
      </c>
      <c r="C148" s="2" t="s">
        <v>4410</v>
      </c>
      <c r="D148" s="2" t="s">
        <v>4412</v>
      </c>
      <c r="E148" s="5">
        <v>2</v>
      </c>
    </row>
    <row r="149" spans="1:5" x14ac:dyDescent="0.3">
      <c r="A149" s="4" t="s">
        <v>3555</v>
      </c>
      <c r="B149" s="2" t="s">
        <v>1918</v>
      </c>
      <c r="C149" s="2" t="s">
        <v>4410</v>
      </c>
      <c r="D149" s="2" t="s">
        <v>4412</v>
      </c>
      <c r="E149" s="5">
        <v>5</v>
      </c>
    </row>
    <row r="150" spans="1:5" x14ac:dyDescent="0.3">
      <c r="A150" s="4" t="s">
        <v>3556</v>
      </c>
      <c r="B150" s="2" t="s">
        <v>2020</v>
      </c>
      <c r="C150" s="2" t="s">
        <v>4409</v>
      </c>
      <c r="D150" s="2" t="s">
        <v>4411</v>
      </c>
      <c r="E150" s="5">
        <v>4</v>
      </c>
    </row>
    <row r="151" spans="1:5" x14ac:dyDescent="0.3">
      <c r="A151" s="4" t="s">
        <v>3557</v>
      </c>
      <c r="B151" s="2" t="s">
        <v>1079</v>
      </c>
      <c r="C151" s="2" t="s">
        <v>4409</v>
      </c>
      <c r="D151" s="2" t="s">
        <v>4412</v>
      </c>
      <c r="E151" s="5">
        <v>5</v>
      </c>
    </row>
    <row r="152" spans="1:5" x14ac:dyDescent="0.3">
      <c r="A152" s="4" t="s">
        <v>3558</v>
      </c>
      <c r="B152" s="2" t="s">
        <v>1693</v>
      </c>
      <c r="C152" s="2" t="s">
        <v>4409</v>
      </c>
      <c r="D152" s="2" t="s">
        <v>4411</v>
      </c>
      <c r="E152" s="5">
        <v>2</v>
      </c>
    </row>
    <row r="153" spans="1:5" x14ac:dyDescent="0.3">
      <c r="A153" s="4" t="s">
        <v>3559</v>
      </c>
      <c r="B153" s="2" t="s">
        <v>1338</v>
      </c>
      <c r="C153" s="2" t="s">
        <v>4410</v>
      </c>
      <c r="D153" s="2" t="s">
        <v>4411</v>
      </c>
      <c r="E153" s="5">
        <v>3</v>
      </c>
    </row>
    <row r="154" spans="1:5" x14ac:dyDescent="0.3">
      <c r="A154" s="4" t="s">
        <v>3560</v>
      </c>
      <c r="B154" s="2" t="s">
        <v>1881</v>
      </c>
      <c r="C154" s="2" t="s">
        <v>4408</v>
      </c>
      <c r="D154" s="2" t="s">
        <v>4411</v>
      </c>
      <c r="E154" s="5">
        <v>5</v>
      </c>
    </row>
    <row r="155" spans="1:5" x14ac:dyDescent="0.3">
      <c r="A155" s="4" t="s">
        <v>3561</v>
      </c>
      <c r="B155" s="2" t="s">
        <v>1140</v>
      </c>
      <c r="C155" s="2" t="s">
        <v>4408</v>
      </c>
      <c r="D155" s="2" t="s">
        <v>4411</v>
      </c>
      <c r="E155" s="5">
        <v>1</v>
      </c>
    </row>
    <row r="156" spans="1:5" x14ac:dyDescent="0.3">
      <c r="A156" s="4" t="s">
        <v>3562</v>
      </c>
      <c r="B156" s="2" t="s">
        <v>1043</v>
      </c>
      <c r="C156" s="2" t="s">
        <v>4410</v>
      </c>
      <c r="D156" s="2" t="s">
        <v>4412</v>
      </c>
      <c r="E156" s="5">
        <v>4</v>
      </c>
    </row>
    <row r="157" spans="1:5" x14ac:dyDescent="0.3">
      <c r="A157" s="4" t="s">
        <v>3563</v>
      </c>
      <c r="B157" s="2" t="s">
        <v>1319</v>
      </c>
      <c r="C157" s="2" t="s">
        <v>4408</v>
      </c>
      <c r="D157" s="2" t="s">
        <v>4412</v>
      </c>
      <c r="E157" s="5">
        <v>2</v>
      </c>
    </row>
    <row r="158" spans="1:5" x14ac:dyDescent="0.3">
      <c r="A158" s="4" t="s">
        <v>3564</v>
      </c>
      <c r="B158" s="2" t="s">
        <v>2005</v>
      </c>
      <c r="C158" s="2" t="s">
        <v>4410</v>
      </c>
      <c r="D158" s="2" t="s">
        <v>4411</v>
      </c>
      <c r="E158" s="5">
        <v>3</v>
      </c>
    </row>
    <row r="159" spans="1:5" x14ac:dyDescent="0.3">
      <c r="A159" s="4" t="s">
        <v>3565</v>
      </c>
      <c r="B159" s="2" t="s">
        <v>1895</v>
      </c>
      <c r="C159" s="2" t="s">
        <v>4408</v>
      </c>
      <c r="D159" s="2" t="s">
        <v>4411</v>
      </c>
      <c r="E159" s="5">
        <v>1</v>
      </c>
    </row>
    <row r="160" spans="1:5" x14ac:dyDescent="0.3">
      <c r="A160" s="4" t="s">
        <v>3566</v>
      </c>
      <c r="B160" s="2" t="s">
        <v>1481</v>
      </c>
      <c r="C160" s="2" t="s">
        <v>4410</v>
      </c>
      <c r="D160" s="2" t="s">
        <v>4411</v>
      </c>
      <c r="E160" s="5">
        <v>5</v>
      </c>
    </row>
    <row r="161" spans="1:5" x14ac:dyDescent="0.3">
      <c r="A161" s="4" t="s">
        <v>3567</v>
      </c>
      <c r="B161" s="2" t="s">
        <v>1565</v>
      </c>
      <c r="C161" s="2" t="s">
        <v>4408</v>
      </c>
      <c r="D161" s="2" t="s">
        <v>4412</v>
      </c>
      <c r="E161" s="5">
        <v>5</v>
      </c>
    </row>
    <row r="162" spans="1:5" x14ac:dyDescent="0.3">
      <c r="A162" s="4" t="s">
        <v>3568</v>
      </c>
      <c r="B162" s="2" t="s">
        <v>1717</v>
      </c>
      <c r="C162" s="2" t="s">
        <v>4409</v>
      </c>
      <c r="D162" s="2" t="s">
        <v>4411</v>
      </c>
      <c r="E162" s="5">
        <v>5</v>
      </c>
    </row>
    <row r="163" spans="1:5" x14ac:dyDescent="0.3">
      <c r="A163" s="4" t="s">
        <v>3569</v>
      </c>
      <c r="B163" s="2" t="s">
        <v>1810</v>
      </c>
      <c r="C163" s="2" t="s">
        <v>4409</v>
      </c>
      <c r="D163" s="2" t="s">
        <v>4411</v>
      </c>
      <c r="E163" s="5">
        <v>5</v>
      </c>
    </row>
    <row r="164" spans="1:5" x14ac:dyDescent="0.3">
      <c r="A164" s="4" t="s">
        <v>3570</v>
      </c>
      <c r="B164" s="2" t="s">
        <v>1655</v>
      </c>
      <c r="C164" s="2" t="s">
        <v>4408</v>
      </c>
      <c r="D164" s="2" t="s">
        <v>4411</v>
      </c>
      <c r="E164" s="5">
        <v>2</v>
      </c>
    </row>
    <row r="165" spans="1:5" x14ac:dyDescent="0.3">
      <c r="A165" s="4" t="s">
        <v>3571</v>
      </c>
      <c r="B165" s="2" t="s">
        <v>1656</v>
      </c>
      <c r="C165" s="2" t="s">
        <v>4410</v>
      </c>
      <c r="D165" s="2" t="s">
        <v>4411</v>
      </c>
      <c r="E165" s="5">
        <v>1</v>
      </c>
    </row>
    <row r="166" spans="1:5" x14ac:dyDescent="0.3">
      <c r="A166" s="4" t="s">
        <v>3572</v>
      </c>
      <c r="B166" s="2" t="s">
        <v>1890</v>
      </c>
      <c r="C166" s="2" t="s">
        <v>4408</v>
      </c>
      <c r="D166" s="2" t="s">
        <v>4411</v>
      </c>
      <c r="E166" s="5">
        <v>2</v>
      </c>
    </row>
    <row r="167" spans="1:5" x14ac:dyDescent="0.3">
      <c r="A167" s="4" t="s">
        <v>3573</v>
      </c>
      <c r="B167" s="2" t="s">
        <v>1089</v>
      </c>
      <c r="C167" s="2" t="s">
        <v>4408</v>
      </c>
      <c r="D167" s="2" t="s">
        <v>4411</v>
      </c>
      <c r="E167" s="5">
        <v>1</v>
      </c>
    </row>
    <row r="168" spans="1:5" x14ac:dyDescent="0.3">
      <c r="A168" s="4" t="s">
        <v>3574</v>
      </c>
      <c r="B168" s="2" t="s">
        <v>1660</v>
      </c>
      <c r="C168" s="2" t="s">
        <v>4410</v>
      </c>
      <c r="D168" s="2" t="s">
        <v>4411</v>
      </c>
      <c r="E168" s="5">
        <v>4</v>
      </c>
    </row>
    <row r="169" spans="1:5" x14ac:dyDescent="0.3">
      <c r="A169" s="4" t="s">
        <v>3575</v>
      </c>
      <c r="B169" s="2" t="s">
        <v>1837</v>
      </c>
      <c r="C169" s="2" t="s">
        <v>4408</v>
      </c>
      <c r="D169" s="2" t="s">
        <v>4411</v>
      </c>
      <c r="E169" s="5">
        <v>4</v>
      </c>
    </row>
    <row r="170" spans="1:5" x14ac:dyDescent="0.3">
      <c r="A170" s="4" t="s">
        <v>3576</v>
      </c>
      <c r="B170" s="2" t="s">
        <v>1870</v>
      </c>
      <c r="C170" s="2" t="s">
        <v>4410</v>
      </c>
      <c r="D170" s="2" t="s">
        <v>4412</v>
      </c>
      <c r="E170" s="5">
        <v>2</v>
      </c>
    </row>
    <row r="171" spans="1:5" x14ac:dyDescent="0.3">
      <c r="A171" s="4" t="s">
        <v>3577</v>
      </c>
      <c r="B171" s="2" t="s">
        <v>1885</v>
      </c>
      <c r="C171" s="2" t="s">
        <v>4408</v>
      </c>
      <c r="D171" s="2" t="s">
        <v>4411</v>
      </c>
      <c r="E171" s="5">
        <v>3</v>
      </c>
    </row>
    <row r="172" spans="1:5" x14ac:dyDescent="0.3">
      <c r="A172" s="4" t="s">
        <v>3578</v>
      </c>
      <c r="B172" s="2" t="s">
        <v>1989</v>
      </c>
      <c r="C172" s="2" t="s">
        <v>4410</v>
      </c>
      <c r="D172" s="2" t="s">
        <v>4411</v>
      </c>
      <c r="E172" s="5">
        <v>4</v>
      </c>
    </row>
    <row r="173" spans="1:5" x14ac:dyDescent="0.3">
      <c r="A173" s="4" t="s">
        <v>3579</v>
      </c>
      <c r="B173" s="2" t="s">
        <v>1744</v>
      </c>
      <c r="C173" s="2" t="s">
        <v>4408</v>
      </c>
      <c r="D173" s="2" t="s">
        <v>4411</v>
      </c>
      <c r="E173" s="5">
        <v>2</v>
      </c>
    </row>
    <row r="174" spans="1:5" x14ac:dyDescent="0.3">
      <c r="A174" s="4" t="s">
        <v>3580</v>
      </c>
      <c r="B174" s="2" t="s">
        <v>1127</v>
      </c>
      <c r="C174" s="2" t="s">
        <v>4410</v>
      </c>
      <c r="D174" s="2" t="s">
        <v>4411</v>
      </c>
      <c r="E174" s="5">
        <v>2</v>
      </c>
    </row>
    <row r="175" spans="1:5" x14ac:dyDescent="0.3">
      <c r="A175" s="4" t="s">
        <v>3581</v>
      </c>
      <c r="B175" s="2" t="s">
        <v>1997</v>
      </c>
      <c r="C175" s="2" t="s">
        <v>4409</v>
      </c>
      <c r="D175" s="2" t="s">
        <v>4411</v>
      </c>
      <c r="E175" s="5">
        <v>2</v>
      </c>
    </row>
    <row r="176" spans="1:5" x14ac:dyDescent="0.3">
      <c r="A176" s="4" t="s">
        <v>3582</v>
      </c>
      <c r="B176" s="2" t="s">
        <v>1656</v>
      </c>
      <c r="C176" s="2" t="s">
        <v>4408</v>
      </c>
      <c r="D176" s="2" t="s">
        <v>4411</v>
      </c>
      <c r="E176" s="5">
        <v>4</v>
      </c>
    </row>
    <row r="177" spans="1:5" x14ac:dyDescent="0.3">
      <c r="A177" s="4" t="s">
        <v>3583</v>
      </c>
      <c r="B177" s="2" t="s">
        <v>1308</v>
      </c>
      <c r="C177" s="2" t="s">
        <v>4408</v>
      </c>
      <c r="D177" s="2" t="s">
        <v>4412</v>
      </c>
      <c r="E177" s="5">
        <v>4</v>
      </c>
    </row>
    <row r="178" spans="1:5" x14ac:dyDescent="0.3">
      <c r="A178" s="4" t="s">
        <v>3584</v>
      </c>
      <c r="B178" s="2" t="s">
        <v>1488</v>
      </c>
      <c r="C178" s="2" t="s">
        <v>4409</v>
      </c>
      <c r="D178" s="2" t="s">
        <v>4411</v>
      </c>
      <c r="E178" s="5">
        <v>5</v>
      </c>
    </row>
    <row r="179" spans="1:5" x14ac:dyDescent="0.3">
      <c r="A179" s="4" t="s">
        <v>3585</v>
      </c>
      <c r="B179" s="2" t="s">
        <v>1451</v>
      </c>
      <c r="C179" s="2" t="s">
        <v>4408</v>
      </c>
      <c r="D179" s="2" t="s">
        <v>4411</v>
      </c>
      <c r="E179" s="5">
        <v>1</v>
      </c>
    </row>
    <row r="180" spans="1:5" x14ac:dyDescent="0.3">
      <c r="A180" s="4" t="s">
        <v>3586</v>
      </c>
      <c r="B180" s="2" t="s">
        <v>1093</v>
      </c>
      <c r="C180" s="2" t="s">
        <v>4410</v>
      </c>
      <c r="D180" s="2" t="s">
        <v>4411</v>
      </c>
      <c r="E180" s="5">
        <v>1</v>
      </c>
    </row>
    <row r="181" spans="1:5" x14ac:dyDescent="0.3">
      <c r="A181" s="4" t="s">
        <v>3587</v>
      </c>
      <c r="B181" s="2" t="s">
        <v>1190</v>
      </c>
      <c r="C181" s="2" t="s">
        <v>4409</v>
      </c>
      <c r="D181" s="2" t="s">
        <v>4411</v>
      </c>
      <c r="E181" s="5">
        <v>3</v>
      </c>
    </row>
    <row r="182" spans="1:5" x14ac:dyDescent="0.3">
      <c r="A182" s="4" t="s">
        <v>3588</v>
      </c>
      <c r="B182" s="2" t="s">
        <v>1398</v>
      </c>
      <c r="C182" s="2" t="s">
        <v>4408</v>
      </c>
      <c r="D182" s="2" t="s">
        <v>4412</v>
      </c>
      <c r="E182" s="5">
        <v>3</v>
      </c>
    </row>
    <row r="183" spans="1:5" x14ac:dyDescent="0.3">
      <c r="A183" s="4" t="s">
        <v>3589</v>
      </c>
      <c r="B183" s="2" t="s">
        <v>1187</v>
      </c>
      <c r="C183" s="2" t="s">
        <v>4408</v>
      </c>
      <c r="D183" s="2" t="s">
        <v>4412</v>
      </c>
      <c r="E183" s="5">
        <v>5</v>
      </c>
    </row>
    <row r="184" spans="1:5" x14ac:dyDescent="0.3">
      <c r="A184" s="4" t="s">
        <v>3590</v>
      </c>
      <c r="B184" s="2" t="s">
        <v>1667</v>
      </c>
      <c r="C184" s="2" t="s">
        <v>4409</v>
      </c>
      <c r="D184" s="2" t="s">
        <v>4411</v>
      </c>
      <c r="E184" s="5">
        <v>1</v>
      </c>
    </row>
    <row r="185" spans="1:5" x14ac:dyDescent="0.3">
      <c r="A185" s="4" t="s">
        <v>3591</v>
      </c>
      <c r="B185" s="2" t="s">
        <v>1461</v>
      </c>
      <c r="C185" s="2" t="s">
        <v>4409</v>
      </c>
      <c r="D185" s="2" t="s">
        <v>4412</v>
      </c>
      <c r="E185" s="5">
        <v>4</v>
      </c>
    </row>
    <row r="186" spans="1:5" x14ac:dyDescent="0.3">
      <c r="A186" s="4" t="s">
        <v>3592</v>
      </c>
      <c r="B186" s="2" t="s">
        <v>1167</v>
      </c>
      <c r="C186" s="2" t="s">
        <v>4409</v>
      </c>
      <c r="D186" s="2" t="s">
        <v>4412</v>
      </c>
      <c r="E186" s="5">
        <v>1</v>
      </c>
    </row>
    <row r="187" spans="1:5" x14ac:dyDescent="0.3">
      <c r="A187" s="4" t="s">
        <v>3593</v>
      </c>
      <c r="B187" s="2" t="s">
        <v>1450</v>
      </c>
      <c r="C187" s="2" t="s">
        <v>4409</v>
      </c>
      <c r="D187" s="2" t="s">
        <v>4411</v>
      </c>
      <c r="E187" s="5">
        <v>1</v>
      </c>
    </row>
    <row r="188" spans="1:5" x14ac:dyDescent="0.3">
      <c r="A188" s="4" t="s">
        <v>3594</v>
      </c>
      <c r="B188" s="2" t="s">
        <v>1483</v>
      </c>
      <c r="C188" s="2" t="s">
        <v>4408</v>
      </c>
      <c r="D188" s="2" t="s">
        <v>4411</v>
      </c>
      <c r="E188" s="5">
        <v>2</v>
      </c>
    </row>
    <row r="189" spans="1:5" x14ac:dyDescent="0.3">
      <c r="A189" s="4" t="s">
        <v>3595</v>
      </c>
      <c r="B189" s="2" t="s">
        <v>1341</v>
      </c>
      <c r="C189" s="2" t="s">
        <v>4408</v>
      </c>
      <c r="D189" s="2" t="s">
        <v>4412</v>
      </c>
      <c r="E189" s="5">
        <v>3</v>
      </c>
    </row>
    <row r="190" spans="1:5" x14ac:dyDescent="0.3">
      <c r="A190" s="4" t="s">
        <v>3596</v>
      </c>
      <c r="B190" s="2" t="s">
        <v>1708</v>
      </c>
      <c r="C190" s="2" t="s">
        <v>4408</v>
      </c>
      <c r="D190" s="2" t="s">
        <v>4411</v>
      </c>
      <c r="E190" s="5">
        <v>3</v>
      </c>
    </row>
    <row r="191" spans="1:5" x14ac:dyDescent="0.3">
      <c r="A191" s="4" t="s">
        <v>3597</v>
      </c>
      <c r="B191" s="2" t="s">
        <v>1294</v>
      </c>
      <c r="C191" s="2" t="s">
        <v>4410</v>
      </c>
      <c r="D191" s="2" t="s">
        <v>4411</v>
      </c>
      <c r="E191" s="5">
        <v>5</v>
      </c>
    </row>
    <row r="192" spans="1:5" x14ac:dyDescent="0.3">
      <c r="A192" s="4" t="s">
        <v>3598</v>
      </c>
      <c r="B192" s="2" t="s">
        <v>1127</v>
      </c>
      <c r="C192" s="2" t="s">
        <v>4408</v>
      </c>
      <c r="D192" s="2" t="s">
        <v>4411</v>
      </c>
      <c r="E192" s="5">
        <v>2</v>
      </c>
    </row>
    <row r="193" spans="1:5" x14ac:dyDescent="0.3">
      <c r="A193" s="4" t="s">
        <v>3599</v>
      </c>
      <c r="B193" s="2" t="s">
        <v>1726</v>
      </c>
      <c r="C193" s="2" t="s">
        <v>4408</v>
      </c>
      <c r="D193" s="2" t="s">
        <v>4411</v>
      </c>
      <c r="E193" s="5">
        <v>1</v>
      </c>
    </row>
    <row r="194" spans="1:5" x14ac:dyDescent="0.3">
      <c r="A194" s="4" t="s">
        <v>3600</v>
      </c>
      <c r="B194" s="2" t="s">
        <v>1212</v>
      </c>
      <c r="C194" s="2" t="s">
        <v>4410</v>
      </c>
      <c r="D194" s="2" t="s">
        <v>4411</v>
      </c>
      <c r="E194" s="5">
        <v>4</v>
      </c>
    </row>
    <row r="195" spans="1:5" x14ac:dyDescent="0.3">
      <c r="A195" s="4" t="s">
        <v>3601</v>
      </c>
      <c r="B195" s="2" t="s">
        <v>1465</v>
      </c>
      <c r="C195" s="2" t="s">
        <v>4408</v>
      </c>
      <c r="D195" s="2" t="s">
        <v>4411</v>
      </c>
      <c r="E195" s="5">
        <v>4</v>
      </c>
    </row>
    <row r="196" spans="1:5" x14ac:dyDescent="0.3">
      <c r="A196" s="4" t="s">
        <v>3602</v>
      </c>
      <c r="B196" s="2" t="s">
        <v>1375</v>
      </c>
      <c r="C196" s="2" t="s">
        <v>4409</v>
      </c>
      <c r="D196" s="2" t="s">
        <v>4412</v>
      </c>
      <c r="E196" s="5">
        <v>4</v>
      </c>
    </row>
    <row r="197" spans="1:5" x14ac:dyDescent="0.3">
      <c r="A197" s="4" t="s">
        <v>3603</v>
      </c>
      <c r="B197" s="2" t="s">
        <v>1717</v>
      </c>
      <c r="C197" s="2" t="s">
        <v>4408</v>
      </c>
      <c r="D197" s="2" t="s">
        <v>4411</v>
      </c>
      <c r="E197" s="5">
        <v>1</v>
      </c>
    </row>
    <row r="198" spans="1:5" x14ac:dyDescent="0.3">
      <c r="A198" s="4" t="s">
        <v>3604</v>
      </c>
      <c r="B198" s="2" t="s">
        <v>1586</v>
      </c>
      <c r="C198" s="2" t="s">
        <v>4410</v>
      </c>
      <c r="D198" s="2" t="s">
        <v>4412</v>
      </c>
      <c r="E198" s="5">
        <v>4</v>
      </c>
    </row>
    <row r="199" spans="1:5" x14ac:dyDescent="0.3">
      <c r="A199" s="4" t="s">
        <v>3605</v>
      </c>
      <c r="B199" s="2" t="s">
        <v>1272</v>
      </c>
      <c r="C199" s="2" t="s">
        <v>4408</v>
      </c>
      <c r="D199" s="2" t="s">
        <v>4411</v>
      </c>
      <c r="E199" s="5">
        <v>5</v>
      </c>
    </row>
    <row r="200" spans="1:5" x14ac:dyDescent="0.3">
      <c r="A200" s="4" t="s">
        <v>3606</v>
      </c>
      <c r="B200" s="2" t="s">
        <v>1330</v>
      </c>
      <c r="C200" s="2" t="s">
        <v>4410</v>
      </c>
      <c r="D200" s="2" t="s">
        <v>4412</v>
      </c>
      <c r="E200" s="5">
        <v>3</v>
      </c>
    </row>
    <row r="201" spans="1:5" x14ac:dyDescent="0.3">
      <c r="A201" s="4" t="s">
        <v>3607</v>
      </c>
      <c r="B201" s="2" t="s">
        <v>1382</v>
      </c>
      <c r="C201" s="2" t="s">
        <v>4409</v>
      </c>
      <c r="D201" s="2" t="s">
        <v>4412</v>
      </c>
      <c r="E201" s="5">
        <v>1</v>
      </c>
    </row>
    <row r="202" spans="1:5" x14ac:dyDescent="0.3">
      <c r="A202" s="4" t="s">
        <v>3608</v>
      </c>
      <c r="B202" s="2" t="s">
        <v>1674</v>
      </c>
      <c r="C202" s="2" t="s">
        <v>4409</v>
      </c>
      <c r="D202" s="2" t="s">
        <v>4412</v>
      </c>
      <c r="E202" s="5">
        <v>4</v>
      </c>
    </row>
    <row r="203" spans="1:5" x14ac:dyDescent="0.3">
      <c r="A203" s="4" t="s">
        <v>3609</v>
      </c>
      <c r="B203" s="2" t="s">
        <v>1721</v>
      </c>
      <c r="C203" s="2" t="s">
        <v>4408</v>
      </c>
      <c r="D203" s="2" t="s">
        <v>4411</v>
      </c>
      <c r="E203" s="5">
        <v>1</v>
      </c>
    </row>
    <row r="204" spans="1:5" x14ac:dyDescent="0.3">
      <c r="A204" s="4" t="s">
        <v>3610</v>
      </c>
      <c r="B204" s="2" t="s">
        <v>1858</v>
      </c>
      <c r="C204" s="2" t="s">
        <v>4408</v>
      </c>
      <c r="D204" s="2" t="s">
        <v>4411</v>
      </c>
      <c r="E204" s="5">
        <v>2</v>
      </c>
    </row>
    <row r="205" spans="1:5" x14ac:dyDescent="0.3">
      <c r="A205" s="4" t="s">
        <v>3611</v>
      </c>
      <c r="B205" s="2" t="s">
        <v>1099</v>
      </c>
      <c r="C205" s="2" t="s">
        <v>4409</v>
      </c>
      <c r="D205" s="2" t="s">
        <v>4412</v>
      </c>
      <c r="E205" s="5">
        <v>2</v>
      </c>
    </row>
    <row r="206" spans="1:5" x14ac:dyDescent="0.3">
      <c r="A206" s="4" t="s">
        <v>3612</v>
      </c>
      <c r="B206" s="2" t="s">
        <v>1986</v>
      </c>
      <c r="C206" s="2" t="s">
        <v>4409</v>
      </c>
      <c r="D206" s="2" t="s">
        <v>4411</v>
      </c>
      <c r="E206" s="5">
        <v>2</v>
      </c>
    </row>
    <row r="207" spans="1:5" x14ac:dyDescent="0.3">
      <c r="A207" s="4" t="s">
        <v>3613</v>
      </c>
      <c r="B207" s="2" t="s">
        <v>1588</v>
      </c>
      <c r="C207" s="2" t="s">
        <v>4409</v>
      </c>
      <c r="D207" s="2" t="s">
        <v>4412</v>
      </c>
      <c r="E207" s="5">
        <v>2</v>
      </c>
    </row>
    <row r="208" spans="1:5" x14ac:dyDescent="0.3">
      <c r="A208" s="4" t="s">
        <v>3614</v>
      </c>
      <c r="B208" s="2" t="s">
        <v>1337</v>
      </c>
      <c r="C208" s="2" t="s">
        <v>4409</v>
      </c>
      <c r="D208" s="2" t="s">
        <v>4411</v>
      </c>
      <c r="E208" s="5">
        <v>5</v>
      </c>
    </row>
    <row r="209" spans="1:5" x14ac:dyDescent="0.3">
      <c r="A209" s="4" t="s">
        <v>3615</v>
      </c>
      <c r="B209" s="2" t="s">
        <v>1404</v>
      </c>
      <c r="C209" s="2" t="s">
        <v>4408</v>
      </c>
      <c r="D209" s="2" t="s">
        <v>4411</v>
      </c>
      <c r="E209" s="5">
        <v>5</v>
      </c>
    </row>
    <row r="210" spans="1:5" x14ac:dyDescent="0.3">
      <c r="A210" s="4" t="s">
        <v>3616</v>
      </c>
      <c r="B210" s="2" t="s">
        <v>1781</v>
      </c>
      <c r="C210" s="2" t="s">
        <v>4409</v>
      </c>
      <c r="D210" s="2" t="s">
        <v>4412</v>
      </c>
      <c r="E210" s="5">
        <v>3</v>
      </c>
    </row>
    <row r="211" spans="1:5" x14ac:dyDescent="0.3">
      <c r="A211" s="4" t="s">
        <v>3617</v>
      </c>
      <c r="B211" s="2" t="s">
        <v>1328</v>
      </c>
      <c r="C211" s="2" t="s">
        <v>4408</v>
      </c>
      <c r="D211" s="2" t="s">
        <v>4411</v>
      </c>
      <c r="E211" s="5">
        <v>5</v>
      </c>
    </row>
    <row r="212" spans="1:5" x14ac:dyDescent="0.3">
      <c r="A212" s="4" t="s">
        <v>3618</v>
      </c>
      <c r="B212" s="2" t="s">
        <v>1550</v>
      </c>
      <c r="C212" s="2" t="s">
        <v>4410</v>
      </c>
      <c r="D212" s="2" t="s">
        <v>4412</v>
      </c>
      <c r="E212" s="5">
        <v>5</v>
      </c>
    </row>
    <row r="213" spans="1:5" x14ac:dyDescent="0.3">
      <c r="A213" s="4" t="s">
        <v>3619</v>
      </c>
      <c r="B213" s="2" t="s">
        <v>1517</v>
      </c>
      <c r="C213" s="2" t="s">
        <v>4410</v>
      </c>
      <c r="D213" s="2" t="s">
        <v>4412</v>
      </c>
      <c r="E213" s="5">
        <v>3</v>
      </c>
    </row>
    <row r="214" spans="1:5" x14ac:dyDescent="0.3">
      <c r="A214" s="4" t="s">
        <v>3620</v>
      </c>
      <c r="B214" s="2" t="s">
        <v>1815</v>
      </c>
      <c r="C214" s="2" t="s">
        <v>4410</v>
      </c>
      <c r="D214" s="2" t="s">
        <v>4411</v>
      </c>
      <c r="E214" s="5">
        <v>4</v>
      </c>
    </row>
    <row r="215" spans="1:5" x14ac:dyDescent="0.3">
      <c r="A215" s="4" t="s">
        <v>3621</v>
      </c>
      <c r="B215" s="2" t="s">
        <v>1423</v>
      </c>
      <c r="C215" s="2" t="s">
        <v>4408</v>
      </c>
      <c r="D215" s="2" t="s">
        <v>4412</v>
      </c>
      <c r="E215" s="5">
        <v>5</v>
      </c>
    </row>
    <row r="216" spans="1:5" x14ac:dyDescent="0.3">
      <c r="A216" s="4" t="s">
        <v>3622</v>
      </c>
      <c r="B216" s="2" t="s">
        <v>1311</v>
      </c>
      <c r="C216" s="2" t="s">
        <v>4408</v>
      </c>
      <c r="D216" s="2" t="s">
        <v>4411</v>
      </c>
      <c r="E216" s="5">
        <v>5</v>
      </c>
    </row>
    <row r="217" spans="1:5" x14ac:dyDescent="0.3">
      <c r="A217" s="4" t="s">
        <v>3623</v>
      </c>
      <c r="B217" s="2" t="s">
        <v>1668</v>
      </c>
      <c r="C217" s="2" t="s">
        <v>4408</v>
      </c>
      <c r="D217" s="2" t="s">
        <v>4411</v>
      </c>
      <c r="E217" s="5">
        <v>1</v>
      </c>
    </row>
    <row r="218" spans="1:5" x14ac:dyDescent="0.3">
      <c r="A218" s="4" t="s">
        <v>3624</v>
      </c>
      <c r="B218" s="2" t="s">
        <v>1765</v>
      </c>
      <c r="C218" s="2" t="s">
        <v>4409</v>
      </c>
      <c r="D218" s="2" t="s">
        <v>4411</v>
      </c>
      <c r="E218" s="5">
        <v>4</v>
      </c>
    </row>
    <row r="219" spans="1:5" x14ac:dyDescent="0.3">
      <c r="A219" s="4" t="s">
        <v>3625</v>
      </c>
      <c r="B219" s="2" t="s">
        <v>1204</v>
      </c>
      <c r="C219" s="2" t="s">
        <v>4408</v>
      </c>
      <c r="D219" s="2" t="s">
        <v>4411</v>
      </c>
      <c r="E219" s="5">
        <v>2</v>
      </c>
    </row>
    <row r="220" spans="1:5" x14ac:dyDescent="0.3">
      <c r="A220" s="4" t="s">
        <v>3626</v>
      </c>
      <c r="B220" s="2" t="s">
        <v>1558</v>
      </c>
      <c r="C220" s="2" t="s">
        <v>4408</v>
      </c>
      <c r="D220" s="2" t="s">
        <v>4412</v>
      </c>
      <c r="E220" s="5">
        <v>3</v>
      </c>
    </row>
    <row r="221" spans="1:5" x14ac:dyDescent="0.3">
      <c r="A221" s="4" t="s">
        <v>3627</v>
      </c>
      <c r="B221" s="2" t="s">
        <v>1899</v>
      </c>
      <c r="C221" s="2" t="s">
        <v>4409</v>
      </c>
      <c r="D221" s="2" t="s">
        <v>4411</v>
      </c>
      <c r="E221" s="5">
        <v>1</v>
      </c>
    </row>
    <row r="222" spans="1:5" x14ac:dyDescent="0.3">
      <c r="A222" s="4" t="s">
        <v>3628</v>
      </c>
      <c r="B222" s="2" t="s">
        <v>1659</v>
      </c>
      <c r="C222" s="2" t="s">
        <v>4409</v>
      </c>
      <c r="D222" s="2" t="s">
        <v>4411</v>
      </c>
      <c r="E222" s="5">
        <v>2</v>
      </c>
    </row>
    <row r="223" spans="1:5" x14ac:dyDescent="0.3">
      <c r="A223" s="4" t="s">
        <v>3629</v>
      </c>
      <c r="B223" s="2" t="s">
        <v>1308</v>
      </c>
      <c r="C223" s="2" t="s">
        <v>4410</v>
      </c>
      <c r="D223" s="2" t="s">
        <v>4412</v>
      </c>
      <c r="E223" s="5">
        <v>1</v>
      </c>
    </row>
    <row r="224" spans="1:5" x14ac:dyDescent="0.3">
      <c r="A224" s="4" t="s">
        <v>3630</v>
      </c>
      <c r="B224" s="2" t="s">
        <v>1815</v>
      </c>
      <c r="C224" s="2" t="s">
        <v>4408</v>
      </c>
      <c r="D224" s="2" t="s">
        <v>4412</v>
      </c>
      <c r="E224" s="5">
        <v>2</v>
      </c>
    </row>
    <row r="225" spans="1:5" x14ac:dyDescent="0.3">
      <c r="A225" s="4" t="s">
        <v>3631</v>
      </c>
      <c r="B225" s="2" t="s">
        <v>1897</v>
      </c>
      <c r="C225" s="2" t="s">
        <v>4408</v>
      </c>
      <c r="D225" s="2" t="s">
        <v>4412</v>
      </c>
      <c r="E225" s="5">
        <v>4</v>
      </c>
    </row>
    <row r="226" spans="1:5" x14ac:dyDescent="0.3">
      <c r="A226" s="4" t="s">
        <v>3632</v>
      </c>
      <c r="B226" s="2" t="s">
        <v>1839</v>
      </c>
      <c r="C226" s="2" t="s">
        <v>4408</v>
      </c>
      <c r="D226" s="2" t="s">
        <v>4411</v>
      </c>
      <c r="E226" s="5">
        <v>3</v>
      </c>
    </row>
    <row r="227" spans="1:5" x14ac:dyDescent="0.3">
      <c r="A227" s="4" t="s">
        <v>3633</v>
      </c>
      <c r="B227" s="2" t="s">
        <v>1924</v>
      </c>
      <c r="C227" s="2" t="s">
        <v>4410</v>
      </c>
      <c r="D227" s="2" t="s">
        <v>4412</v>
      </c>
      <c r="E227" s="5">
        <v>1</v>
      </c>
    </row>
    <row r="228" spans="1:5" x14ac:dyDescent="0.3">
      <c r="A228" s="4" t="s">
        <v>3634</v>
      </c>
      <c r="B228" s="2" t="s">
        <v>2003</v>
      </c>
      <c r="C228" s="2" t="s">
        <v>4408</v>
      </c>
      <c r="D228" s="2" t="s">
        <v>4411</v>
      </c>
      <c r="E228" s="5">
        <v>3</v>
      </c>
    </row>
    <row r="229" spans="1:5" x14ac:dyDescent="0.3">
      <c r="A229" s="4" t="s">
        <v>3635</v>
      </c>
      <c r="B229" s="2" t="s">
        <v>1070</v>
      </c>
      <c r="C229" s="2" t="s">
        <v>4408</v>
      </c>
      <c r="D229" s="2" t="s">
        <v>4411</v>
      </c>
      <c r="E229" s="5">
        <v>1</v>
      </c>
    </row>
    <row r="230" spans="1:5" x14ac:dyDescent="0.3">
      <c r="A230" s="4" t="s">
        <v>3636</v>
      </c>
      <c r="B230" s="2" t="s">
        <v>1056</v>
      </c>
      <c r="C230" s="2" t="s">
        <v>4409</v>
      </c>
      <c r="D230" s="2" t="s">
        <v>4411</v>
      </c>
      <c r="E230" s="5">
        <v>3</v>
      </c>
    </row>
    <row r="231" spans="1:5" x14ac:dyDescent="0.3">
      <c r="A231" s="4" t="s">
        <v>3637</v>
      </c>
      <c r="B231" s="2" t="s">
        <v>1184</v>
      </c>
      <c r="C231" s="2" t="s">
        <v>4409</v>
      </c>
      <c r="D231" s="2" t="s">
        <v>4412</v>
      </c>
      <c r="E231" s="5">
        <v>5</v>
      </c>
    </row>
    <row r="232" spans="1:5" x14ac:dyDescent="0.3">
      <c r="A232" s="4" t="s">
        <v>3638</v>
      </c>
      <c r="B232" s="2" t="s">
        <v>1331</v>
      </c>
      <c r="C232" s="2" t="s">
        <v>4410</v>
      </c>
      <c r="D232" s="2" t="s">
        <v>4412</v>
      </c>
      <c r="E232" s="5">
        <v>3</v>
      </c>
    </row>
    <row r="233" spans="1:5" x14ac:dyDescent="0.3">
      <c r="A233" s="4" t="s">
        <v>3639</v>
      </c>
      <c r="B233" s="2" t="s">
        <v>1373</v>
      </c>
      <c r="C233" s="2" t="s">
        <v>4408</v>
      </c>
      <c r="D233" s="2" t="s">
        <v>4411</v>
      </c>
      <c r="E233" s="5">
        <v>1</v>
      </c>
    </row>
    <row r="234" spans="1:5" x14ac:dyDescent="0.3">
      <c r="A234" s="4" t="s">
        <v>3640</v>
      </c>
      <c r="B234" s="2" t="s">
        <v>1661</v>
      </c>
      <c r="C234" s="2" t="s">
        <v>4410</v>
      </c>
      <c r="D234" s="2" t="s">
        <v>4411</v>
      </c>
      <c r="E234" s="5">
        <v>4</v>
      </c>
    </row>
    <row r="235" spans="1:5" x14ac:dyDescent="0.3">
      <c r="A235" s="4" t="s">
        <v>3641</v>
      </c>
      <c r="B235" s="2" t="s">
        <v>1996</v>
      </c>
      <c r="C235" s="2" t="s">
        <v>4410</v>
      </c>
      <c r="D235" s="2" t="s">
        <v>4411</v>
      </c>
      <c r="E235" s="5">
        <v>4</v>
      </c>
    </row>
    <row r="236" spans="1:5" x14ac:dyDescent="0.3">
      <c r="A236" s="4" t="s">
        <v>3642</v>
      </c>
      <c r="B236" s="2" t="s">
        <v>1795</v>
      </c>
      <c r="C236" s="2" t="s">
        <v>4410</v>
      </c>
      <c r="D236" s="2" t="s">
        <v>4411</v>
      </c>
      <c r="E236" s="5">
        <v>2</v>
      </c>
    </row>
    <row r="237" spans="1:5" x14ac:dyDescent="0.3">
      <c r="A237" s="4" t="s">
        <v>3643</v>
      </c>
      <c r="B237" s="2" t="s">
        <v>1597</v>
      </c>
      <c r="C237" s="2" t="s">
        <v>4410</v>
      </c>
      <c r="D237" s="2" t="s">
        <v>4411</v>
      </c>
      <c r="E237" s="5">
        <v>2</v>
      </c>
    </row>
    <row r="238" spans="1:5" x14ac:dyDescent="0.3">
      <c r="A238" s="4" t="s">
        <v>3644</v>
      </c>
      <c r="B238" s="2" t="s">
        <v>1435</v>
      </c>
      <c r="C238" s="2" t="s">
        <v>4408</v>
      </c>
      <c r="D238" s="2" t="s">
        <v>4412</v>
      </c>
      <c r="E238" s="5">
        <v>2</v>
      </c>
    </row>
    <row r="239" spans="1:5" x14ac:dyDescent="0.3">
      <c r="A239" s="4" t="s">
        <v>3645</v>
      </c>
      <c r="B239" s="2" t="s">
        <v>1491</v>
      </c>
      <c r="C239" s="2" t="s">
        <v>4410</v>
      </c>
      <c r="D239" s="2" t="s">
        <v>4412</v>
      </c>
      <c r="E239" s="5">
        <v>1</v>
      </c>
    </row>
    <row r="240" spans="1:5" x14ac:dyDescent="0.3">
      <c r="A240" s="4" t="s">
        <v>3646</v>
      </c>
      <c r="B240" s="2" t="s">
        <v>1171</v>
      </c>
      <c r="C240" s="2" t="s">
        <v>4410</v>
      </c>
      <c r="D240" s="2" t="s">
        <v>4411</v>
      </c>
      <c r="E240" s="5">
        <v>2</v>
      </c>
    </row>
    <row r="241" spans="1:5" x14ac:dyDescent="0.3">
      <c r="A241" s="4" t="s">
        <v>3647</v>
      </c>
      <c r="B241" s="2" t="s">
        <v>1839</v>
      </c>
      <c r="C241" s="2" t="s">
        <v>4408</v>
      </c>
      <c r="D241" s="2" t="s">
        <v>4411</v>
      </c>
      <c r="E241" s="5">
        <v>5</v>
      </c>
    </row>
    <row r="242" spans="1:5" x14ac:dyDescent="0.3">
      <c r="A242" s="4" t="s">
        <v>3648</v>
      </c>
      <c r="B242" s="2" t="s">
        <v>2011</v>
      </c>
      <c r="C242" s="2" t="s">
        <v>4409</v>
      </c>
      <c r="D242" s="2" t="s">
        <v>4411</v>
      </c>
      <c r="E242" s="5">
        <v>4</v>
      </c>
    </row>
    <row r="243" spans="1:5" x14ac:dyDescent="0.3">
      <c r="A243" s="4" t="s">
        <v>3649</v>
      </c>
      <c r="B243" s="2" t="s">
        <v>1036</v>
      </c>
      <c r="C243" s="2" t="s">
        <v>4408</v>
      </c>
      <c r="D243" s="2" t="s">
        <v>4411</v>
      </c>
      <c r="E243" s="5">
        <v>3</v>
      </c>
    </row>
    <row r="244" spans="1:5" x14ac:dyDescent="0.3">
      <c r="A244" s="4" t="s">
        <v>3650</v>
      </c>
      <c r="B244" s="2" t="s">
        <v>1874</v>
      </c>
      <c r="C244" s="2" t="s">
        <v>4409</v>
      </c>
      <c r="D244" s="2" t="s">
        <v>4412</v>
      </c>
      <c r="E244" s="5">
        <v>3</v>
      </c>
    </row>
    <row r="245" spans="1:5" x14ac:dyDescent="0.3">
      <c r="A245" s="4" t="s">
        <v>3651</v>
      </c>
      <c r="B245" s="2" t="s">
        <v>1217</v>
      </c>
      <c r="C245" s="2" t="s">
        <v>4408</v>
      </c>
      <c r="D245" s="2" t="s">
        <v>4411</v>
      </c>
      <c r="E245" s="5">
        <v>2</v>
      </c>
    </row>
    <row r="246" spans="1:5" x14ac:dyDescent="0.3">
      <c r="A246" s="4" t="s">
        <v>3652</v>
      </c>
      <c r="B246" s="2" t="s">
        <v>2000</v>
      </c>
      <c r="C246" s="2" t="s">
        <v>4408</v>
      </c>
      <c r="D246" s="2" t="s">
        <v>4411</v>
      </c>
      <c r="E246" s="5">
        <v>4</v>
      </c>
    </row>
    <row r="247" spans="1:5" x14ac:dyDescent="0.3">
      <c r="A247" s="4" t="s">
        <v>3653</v>
      </c>
      <c r="B247" s="2" t="s">
        <v>1377</v>
      </c>
      <c r="C247" s="2" t="s">
        <v>4408</v>
      </c>
      <c r="D247" s="2" t="s">
        <v>4411</v>
      </c>
      <c r="E247" s="5">
        <v>1</v>
      </c>
    </row>
    <row r="248" spans="1:5" x14ac:dyDescent="0.3">
      <c r="A248" s="4" t="s">
        <v>3654</v>
      </c>
      <c r="B248" s="2" t="s">
        <v>1168</v>
      </c>
      <c r="C248" s="2" t="s">
        <v>4410</v>
      </c>
      <c r="D248" s="2" t="s">
        <v>4411</v>
      </c>
      <c r="E248" s="5">
        <v>4</v>
      </c>
    </row>
    <row r="249" spans="1:5" x14ac:dyDescent="0.3">
      <c r="A249" s="4" t="s">
        <v>3655</v>
      </c>
      <c r="B249" s="2" t="s">
        <v>1922</v>
      </c>
      <c r="C249" s="2" t="s">
        <v>4410</v>
      </c>
      <c r="D249" s="2" t="s">
        <v>4411</v>
      </c>
      <c r="E249" s="5">
        <v>3</v>
      </c>
    </row>
    <row r="250" spans="1:5" x14ac:dyDescent="0.3">
      <c r="A250" s="4" t="s">
        <v>3656</v>
      </c>
      <c r="B250" s="2" t="s">
        <v>1936</v>
      </c>
      <c r="C250" s="2" t="s">
        <v>4409</v>
      </c>
      <c r="D250" s="2" t="s">
        <v>4412</v>
      </c>
      <c r="E250" s="5">
        <v>1</v>
      </c>
    </row>
    <row r="251" spans="1:5" x14ac:dyDescent="0.3">
      <c r="A251" s="4" t="s">
        <v>3657</v>
      </c>
      <c r="B251" s="2" t="s">
        <v>1866</v>
      </c>
      <c r="C251" s="2" t="s">
        <v>4408</v>
      </c>
      <c r="D251" s="2" t="s">
        <v>4411</v>
      </c>
      <c r="E251" s="5">
        <v>1</v>
      </c>
    </row>
    <row r="252" spans="1:5" x14ac:dyDescent="0.3">
      <c r="A252" s="4" t="s">
        <v>3658</v>
      </c>
      <c r="B252" s="2" t="s">
        <v>1807</v>
      </c>
      <c r="C252" s="2" t="s">
        <v>4409</v>
      </c>
      <c r="D252" s="2" t="s">
        <v>4411</v>
      </c>
      <c r="E252" s="5">
        <v>3</v>
      </c>
    </row>
    <row r="253" spans="1:5" x14ac:dyDescent="0.3">
      <c r="A253" s="4" t="s">
        <v>3659</v>
      </c>
      <c r="B253" s="2" t="s">
        <v>1237</v>
      </c>
      <c r="C253" s="2" t="s">
        <v>4409</v>
      </c>
      <c r="D253" s="2" t="s">
        <v>4412</v>
      </c>
      <c r="E253" s="5">
        <v>5</v>
      </c>
    </row>
    <row r="254" spans="1:5" x14ac:dyDescent="0.3">
      <c r="A254" s="4" t="s">
        <v>3660</v>
      </c>
      <c r="B254" s="2" t="s">
        <v>1328</v>
      </c>
      <c r="C254" s="2" t="s">
        <v>4408</v>
      </c>
      <c r="D254" s="2" t="s">
        <v>4411</v>
      </c>
      <c r="E254" s="5">
        <v>2</v>
      </c>
    </row>
    <row r="255" spans="1:5" x14ac:dyDescent="0.3">
      <c r="A255" s="4" t="s">
        <v>3661</v>
      </c>
      <c r="B255" s="2" t="s">
        <v>1306</v>
      </c>
      <c r="C255" s="2" t="s">
        <v>4410</v>
      </c>
      <c r="D255" s="2" t="s">
        <v>4411</v>
      </c>
      <c r="E255" s="5">
        <v>1</v>
      </c>
    </row>
    <row r="256" spans="1:5" x14ac:dyDescent="0.3">
      <c r="A256" s="4" t="s">
        <v>3662</v>
      </c>
      <c r="B256" s="2" t="s">
        <v>1140</v>
      </c>
      <c r="C256" s="2" t="s">
        <v>4410</v>
      </c>
      <c r="D256" s="2" t="s">
        <v>4411</v>
      </c>
      <c r="E256" s="5">
        <v>5</v>
      </c>
    </row>
    <row r="257" spans="1:5" x14ac:dyDescent="0.3">
      <c r="A257" s="4" t="s">
        <v>3663</v>
      </c>
      <c r="B257" s="2" t="s">
        <v>1905</v>
      </c>
      <c r="C257" s="2" t="s">
        <v>4408</v>
      </c>
      <c r="D257" s="2" t="s">
        <v>4411</v>
      </c>
      <c r="E257" s="5">
        <v>2</v>
      </c>
    </row>
    <row r="258" spans="1:5" x14ac:dyDescent="0.3">
      <c r="A258" s="4" t="s">
        <v>3664</v>
      </c>
      <c r="B258" s="2" t="s">
        <v>1708</v>
      </c>
      <c r="C258" s="2" t="s">
        <v>4410</v>
      </c>
      <c r="D258" s="2" t="s">
        <v>4412</v>
      </c>
      <c r="E258" s="5">
        <v>3</v>
      </c>
    </row>
    <row r="259" spans="1:5" x14ac:dyDescent="0.3">
      <c r="A259" s="4" t="s">
        <v>3665</v>
      </c>
      <c r="B259" s="2" t="s">
        <v>1287</v>
      </c>
      <c r="C259" s="2" t="s">
        <v>4409</v>
      </c>
      <c r="D259" s="2" t="s">
        <v>4412</v>
      </c>
      <c r="E259" s="5">
        <v>4</v>
      </c>
    </row>
    <row r="260" spans="1:5" x14ac:dyDescent="0.3">
      <c r="A260" s="4" t="s">
        <v>3666</v>
      </c>
      <c r="B260" s="2" t="s">
        <v>1831</v>
      </c>
      <c r="C260" s="2" t="s">
        <v>4410</v>
      </c>
      <c r="D260" s="2" t="s">
        <v>4411</v>
      </c>
      <c r="E260" s="5">
        <v>3</v>
      </c>
    </row>
    <row r="261" spans="1:5" x14ac:dyDescent="0.3">
      <c r="A261" s="4" t="s">
        <v>3667</v>
      </c>
      <c r="B261" s="2" t="s">
        <v>1990</v>
      </c>
      <c r="C261" s="2" t="s">
        <v>4408</v>
      </c>
      <c r="D261" s="2" t="s">
        <v>4411</v>
      </c>
      <c r="E261" s="5">
        <v>2</v>
      </c>
    </row>
    <row r="262" spans="1:5" x14ac:dyDescent="0.3">
      <c r="A262" s="4" t="s">
        <v>3668</v>
      </c>
      <c r="B262" s="2" t="s">
        <v>1215</v>
      </c>
      <c r="C262" s="2" t="s">
        <v>4408</v>
      </c>
      <c r="D262" s="2" t="s">
        <v>4412</v>
      </c>
      <c r="E262" s="5">
        <v>2</v>
      </c>
    </row>
    <row r="263" spans="1:5" x14ac:dyDescent="0.3">
      <c r="A263" s="4" t="s">
        <v>3669</v>
      </c>
      <c r="B263" s="2" t="s">
        <v>1993</v>
      </c>
      <c r="C263" s="2" t="s">
        <v>4410</v>
      </c>
      <c r="D263" s="2" t="s">
        <v>4411</v>
      </c>
      <c r="E263" s="5">
        <v>4</v>
      </c>
    </row>
    <row r="264" spans="1:5" x14ac:dyDescent="0.3">
      <c r="A264" s="4" t="s">
        <v>3670</v>
      </c>
      <c r="B264" s="2" t="s">
        <v>1795</v>
      </c>
      <c r="C264" s="2" t="s">
        <v>4408</v>
      </c>
      <c r="D264" s="2" t="s">
        <v>4411</v>
      </c>
      <c r="E264" s="5">
        <v>3</v>
      </c>
    </row>
    <row r="265" spans="1:5" x14ac:dyDescent="0.3">
      <c r="A265" s="4" t="s">
        <v>3671</v>
      </c>
      <c r="B265" s="2" t="s">
        <v>1810</v>
      </c>
      <c r="C265" s="2" t="s">
        <v>4409</v>
      </c>
      <c r="D265" s="2" t="s">
        <v>4411</v>
      </c>
      <c r="E265" s="5">
        <v>4</v>
      </c>
    </row>
    <row r="266" spans="1:5" x14ac:dyDescent="0.3">
      <c r="A266" s="4" t="s">
        <v>3672</v>
      </c>
      <c r="B266" s="2" t="s">
        <v>1246</v>
      </c>
      <c r="C266" s="2" t="s">
        <v>4408</v>
      </c>
      <c r="D266" s="2" t="s">
        <v>4412</v>
      </c>
      <c r="E266" s="5">
        <v>5</v>
      </c>
    </row>
    <row r="267" spans="1:5" x14ac:dyDescent="0.3">
      <c r="A267" s="4" t="s">
        <v>3673</v>
      </c>
      <c r="B267" s="2" t="s">
        <v>1389</v>
      </c>
      <c r="C267" s="2" t="s">
        <v>4408</v>
      </c>
      <c r="D267" s="2" t="s">
        <v>4411</v>
      </c>
      <c r="E267" s="5">
        <v>3</v>
      </c>
    </row>
    <row r="268" spans="1:5" x14ac:dyDescent="0.3">
      <c r="A268" s="4" t="s">
        <v>3674</v>
      </c>
      <c r="B268" s="2" t="s">
        <v>1315</v>
      </c>
      <c r="C268" s="2" t="s">
        <v>4409</v>
      </c>
      <c r="D268" s="2" t="s">
        <v>4412</v>
      </c>
      <c r="E268" s="5">
        <v>4</v>
      </c>
    </row>
    <row r="269" spans="1:5" x14ac:dyDescent="0.3">
      <c r="A269" s="4" t="s">
        <v>3675</v>
      </c>
      <c r="B269" s="2" t="s">
        <v>1639</v>
      </c>
      <c r="C269" s="2" t="s">
        <v>4408</v>
      </c>
      <c r="D269" s="2" t="s">
        <v>4412</v>
      </c>
      <c r="E269" s="5">
        <v>2</v>
      </c>
    </row>
    <row r="270" spans="1:5" x14ac:dyDescent="0.3">
      <c r="A270" s="4" t="s">
        <v>3676</v>
      </c>
      <c r="B270" s="2" t="s">
        <v>1719</v>
      </c>
      <c r="C270" s="2" t="s">
        <v>4409</v>
      </c>
      <c r="D270" s="2" t="s">
        <v>4411</v>
      </c>
      <c r="E270" s="5">
        <v>3</v>
      </c>
    </row>
    <row r="271" spans="1:5" x14ac:dyDescent="0.3">
      <c r="A271" s="4" t="s">
        <v>3677</v>
      </c>
      <c r="B271" s="2" t="s">
        <v>1608</v>
      </c>
      <c r="C271" s="2" t="s">
        <v>4409</v>
      </c>
      <c r="D271" s="2" t="s">
        <v>4411</v>
      </c>
      <c r="E271" s="5">
        <v>3</v>
      </c>
    </row>
    <row r="272" spans="1:5" x14ac:dyDescent="0.3">
      <c r="A272" s="4" t="s">
        <v>3678</v>
      </c>
      <c r="B272" s="2" t="s">
        <v>1980</v>
      </c>
      <c r="C272" s="2" t="s">
        <v>4409</v>
      </c>
      <c r="D272" s="2" t="s">
        <v>4411</v>
      </c>
      <c r="E272" s="5">
        <v>1</v>
      </c>
    </row>
    <row r="273" spans="1:5" x14ac:dyDescent="0.3">
      <c r="A273" s="4" t="s">
        <v>3679</v>
      </c>
      <c r="B273" s="2" t="s">
        <v>1988</v>
      </c>
      <c r="C273" s="2" t="s">
        <v>4410</v>
      </c>
      <c r="D273" s="2" t="s">
        <v>4411</v>
      </c>
      <c r="E273" s="5">
        <v>5</v>
      </c>
    </row>
    <row r="274" spans="1:5" x14ac:dyDescent="0.3">
      <c r="A274" s="4" t="s">
        <v>3680</v>
      </c>
      <c r="B274" s="2" t="s">
        <v>1764</v>
      </c>
      <c r="C274" s="2" t="s">
        <v>4410</v>
      </c>
      <c r="D274" s="2" t="s">
        <v>4411</v>
      </c>
      <c r="E274" s="5">
        <v>5</v>
      </c>
    </row>
    <row r="275" spans="1:5" x14ac:dyDescent="0.3">
      <c r="A275" s="4" t="s">
        <v>3681</v>
      </c>
      <c r="B275" s="2" t="s">
        <v>1966</v>
      </c>
      <c r="C275" s="2" t="s">
        <v>4408</v>
      </c>
      <c r="D275" s="2" t="s">
        <v>4411</v>
      </c>
      <c r="E275" s="5">
        <v>5</v>
      </c>
    </row>
    <row r="276" spans="1:5" x14ac:dyDescent="0.3">
      <c r="A276" s="4" t="s">
        <v>3682</v>
      </c>
      <c r="B276" s="2" t="s">
        <v>1893</v>
      </c>
      <c r="C276" s="2" t="s">
        <v>4409</v>
      </c>
      <c r="D276" s="2" t="s">
        <v>4412</v>
      </c>
      <c r="E276" s="5">
        <v>3</v>
      </c>
    </row>
    <row r="277" spans="1:5" x14ac:dyDescent="0.3">
      <c r="A277" s="4" t="s">
        <v>3683</v>
      </c>
      <c r="B277" s="2" t="s">
        <v>1571</v>
      </c>
      <c r="C277" s="2" t="s">
        <v>4409</v>
      </c>
      <c r="D277" s="2" t="s">
        <v>4411</v>
      </c>
      <c r="E277" s="5">
        <v>5</v>
      </c>
    </row>
    <row r="278" spans="1:5" x14ac:dyDescent="0.3">
      <c r="A278" s="4" t="s">
        <v>3684</v>
      </c>
      <c r="B278" s="2" t="s">
        <v>1167</v>
      </c>
      <c r="C278" s="2" t="s">
        <v>4410</v>
      </c>
      <c r="D278" s="2" t="s">
        <v>4411</v>
      </c>
      <c r="E278" s="5">
        <v>1</v>
      </c>
    </row>
    <row r="279" spans="1:5" x14ac:dyDescent="0.3">
      <c r="A279" s="4" t="s">
        <v>3685</v>
      </c>
      <c r="B279" s="2" t="s">
        <v>1282</v>
      </c>
      <c r="C279" s="2" t="s">
        <v>4409</v>
      </c>
      <c r="D279" s="2" t="s">
        <v>4411</v>
      </c>
      <c r="E279" s="5">
        <v>4</v>
      </c>
    </row>
    <row r="280" spans="1:5" x14ac:dyDescent="0.3">
      <c r="A280" s="4" t="s">
        <v>3686</v>
      </c>
      <c r="B280" s="2" t="s">
        <v>2006</v>
      </c>
      <c r="C280" s="2" t="s">
        <v>4410</v>
      </c>
      <c r="D280" s="2" t="s">
        <v>4411</v>
      </c>
      <c r="E280" s="5">
        <v>4</v>
      </c>
    </row>
    <row r="281" spans="1:5" x14ac:dyDescent="0.3">
      <c r="A281" s="4" t="s">
        <v>3687</v>
      </c>
      <c r="B281" s="2" t="s">
        <v>1947</v>
      </c>
      <c r="C281" s="2" t="s">
        <v>4410</v>
      </c>
      <c r="D281" s="2" t="s">
        <v>4411</v>
      </c>
      <c r="E281" s="5">
        <v>4</v>
      </c>
    </row>
    <row r="282" spans="1:5" x14ac:dyDescent="0.3">
      <c r="A282" s="4" t="s">
        <v>3688</v>
      </c>
      <c r="B282" s="2" t="s">
        <v>1865</v>
      </c>
      <c r="C282" s="2" t="s">
        <v>4409</v>
      </c>
      <c r="D282" s="2" t="s">
        <v>4411</v>
      </c>
      <c r="E282" s="5">
        <v>3</v>
      </c>
    </row>
    <row r="283" spans="1:5" x14ac:dyDescent="0.3">
      <c r="A283" s="4" t="s">
        <v>3689</v>
      </c>
      <c r="B283" s="2" t="s">
        <v>1179</v>
      </c>
      <c r="C283" s="2" t="s">
        <v>4408</v>
      </c>
      <c r="D283" s="2" t="s">
        <v>4411</v>
      </c>
      <c r="E283" s="5">
        <v>2</v>
      </c>
    </row>
    <row r="284" spans="1:5" x14ac:dyDescent="0.3">
      <c r="A284" s="4" t="s">
        <v>3690</v>
      </c>
      <c r="B284" s="2" t="s">
        <v>1341</v>
      </c>
      <c r="C284" s="2" t="s">
        <v>4410</v>
      </c>
      <c r="D284" s="2" t="s">
        <v>4411</v>
      </c>
      <c r="E284" s="5">
        <v>4</v>
      </c>
    </row>
    <row r="285" spans="1:5" x14ac:dyDescent="0.3">
      <c r="A285" s="4" t="s">
        <v>3691</v>
      </c>
      <c r="B285" s="2" t="s">
        <v>1732</v>
      </c>
      <c r="C285" s="2" t="s">
        <v>4410</v>
      </c>
      <c r="D285" s="2" t="s">
        <v>4411</v>
      </c>
      <c r="E285" s="5">
        <v>2</v>
      </c>
    </row>
    <row r="286" spans="1:5" x14ac:dyDescent="0.3">
      <c r="A286" s="4" t="s">
        <v>3692</v>
      </c>
      <c r="B286" s="2" t="s">
        <v>1100</v>
      </c>
      <c r="C286" s="2" t="s">
        <v>4410</v>
      </c>
      <c r="D286" s="2" t="s">
        <v>4412</v>
      </c>
      <c r="E286" s="5">
        <v>3</v>
      </c>
    </row>
    <row r="287" spans="1:5" x14ac:dyDescent="0.3">
      <c r="A287" s="4" t="s">
        <v>3693</v>
      </c>
      <c r="B287" s="2" t="s">
        <v>1334</v>
      </c>
      <c r="C287" s="2" t="s">
        <v>4408</v>
      </c>
      <c r="D287" s="2" t="s">
        <v>4412</v>
      </c>
      <c r="E287" s="5">
        <v>1</v>
      </c>
    </row>
    <row r="288" spans="1:5" x14ac:dyDescent="0.3">
      <c r="A288" s="4" t="s">
        <v>3694</v>
      </c>
      <c r="B288" s="2" t="s">
        <v>1881</v>
      </c>
      <c r="C288" s="2" t="s">
        <v>4410</v>
      </c>
      <c r="D288" s="2" t="s">
        <v>4411</v>
      </c>
      <c r="E288" s="5">
        <v>4</v>
      </c>
    </row>
    <row r="289" spans="1:5" x14ac:dyDescent="0.3">
      <c r="A289" s="4" t="s">
        <v>3695</v>
      </c>
      <c r="B289" s="2" t="s">
        <v>1728</v>
      </c>
      <c r="C289" s="2" t="s">
        <v>4409</v>
      </c>
      <c r="D289" s="2" t="s">
        <v>4412</v>
      </c>
      <c r="E289" s="5">
        <v>1</v>
      </c>
    </row>
    <row r="290" spans="1:5" x14ac:dyDescent="0.3">
      <c r="A290" s="4" t="s">
        <v>3696</v>
      </c>
      <c r="B290" s="2" t="s">
        <v>1415</v>
      </c>
      <c r="C290" s="2" t="s">
        <v>4409</v>
      </c>
      <c r="D290" s="2" t="s">
        <v>4412</v>
      </c>
      <c r="E290" s="5">
        <v>4</v>
      </c>
    </row>
    <row r="291" spans="1:5" x14ac:dyDescent="0.3">
      <c r="A291" s="4" t="s">
        <v>3697</v>
      </c>
      <c r="B291" s="2" t="s">
        <v>2017</v>
      </c>
      <c r="C291" s="2" t="s">
        <v>4410</v>
      </c>
      <c r="D291" s="2" t="s">
        <v>4411</v>
      </c>
      <c r="E291" s="5">
        <v>4</v>
      </c>
    </row>
    <row r="292" spans="1:5" x14ac:dyDescent="0.3">
      <c r="A292" s="4" t="s">
        <v>3698</v>
      </c>
      <c r="B292" s="2" t="s">
        <v>1688</v>
      </c>
      <c r="C292" s="2" t="s">
        <v>4410</v>
      </c>
      <c r="D292" s="2" t="s">
        <v>4411</v>
      </c>
      <c r="E292" s="5">
        <v>2</v>
      </c>
    </row>
    <row r="293" spans="1:5" x14ac:dyDescent="0.3">
      <c r="A293" s="4" t="s">
        <v>3699</v>
      </c>
      <c r="B293" s="2" t="s">
        <v>1465</v>
      </c>
      <c r="C293" s="2" t="s">
        <v>4409</v>
      </c>
      <c r="D293" s="2" t="s">
        <v>4411</v>
      </c>
      <c r="E293" s="5">
        <v>5</v>
      </c>
    </row>
    <row r="294" spans="1:5" x14ac:dyDescent="0.3">
      <c r="A294" s="4" t="s">
        <v>3700</v>
      </c>
      <c r="B294" s="2" t="s">
        <v>1350</v>
      </c>
      <c r="C294" s="2" t="s">
        <v>4409</v>
      </c>
      <c r="D294" s="2" t="s">
        <v>4411</v>
      </c>
      <c r="E294" s="5">
        <v>5</v>
      </c>
    </row>
    <row r="295" spans="1:5" x14ac:dyDescent="0.3">
      <c r="A295" s="4" t="s">
        <v>3701</v>
      </c>
      <c r="B295" s="2" t="s">
        <v>1046</v>
      </c>
      <c r="C295" s="2" t="s">
        <v>4410</v>
      </c>
      <c r="D295" s="2" t="s">
        <v>4412</v>
      </c>
      <c r="E295" s="5">
        <v>4</v>
      </c>
    </row>
    <row r="296" spans="1:5" x14ac:dyDescent="0.3">
      <c r="A296" s="4" t="s">
        <v>3702</v>
      </c>
      <c r="B296" s="2" t="s">
        <v>1670</v>
      </c>
      <c r="C296" s="2" t="s">
        <v>4408</v>
      </c>
      <c r="D296" s="2" t="s">
        <v>4411</v>
      </c>
      <c r="E296" s="5">
        <v>2</v>
      </c>
    </row>
    <row r="297" spans="1:5" x14ac:dyDescent="0.3">
      <c r="A297" s="4" t="s">
        <v>3703</v>
      </c>
      <c r="B297" s="2" t="s">
        <v>1215</v>
      </c>
      <c r="C297" s="2" t="s">
        <v>4408</v>
      </c>
      <c r="D297" s="2" t="s">
        <v>4411</v>
      </c>
      <c r="E297" s="5">
        <v>2</v>
      </c>
    </row>
    <row r="298" spans="1:5" x14ac:dyDescent="0.3">
      <c r="A298" s="4" t="s">
        <v>3704</v>
      </c>
      <c r="B298" s="2" t="s">
        <v>1499</v>
      </c>
      <c r="C298" s="2" t="s">
        <v>4408</v>
      </c>
      <c r="D298" s="2" t="s">
        <v>4411</v>
      </c>
      <c r="E298" s="5">
        <v>2</v>
      </c>
    </row>
    <row r="299" spans="1:5" x14ac:dyDescent="0.3">
      <c r="A299" s="4" t="s">
        <v>3705</v>
      </c>
      <c r="B299" s="2" t="s">
        <v>1138</v>
      </c>
      <c r="C299" s="2" t="s">
        <v>4410</v>
      </c>
      <c r="D299" s="2" t="s">
        <v>4411</v>
      </c>
      <c r="E299" s="5">
        <v>5</v>
      </c>
    </row>
    <row r="300" spans="1:5" x14ac:dyDescent="0.3">
      <c r="A300" s="4" t="s">
        <v>3706</v>
      </c>
      <c r="B300" s="2" t="s">
        <v>1036</v>
      </c>
      <c r="C300" s="2" t="s">
        <v>4410</v>
      </c>
      <c r="D300" s="2" t="s">
        <v>4411</v>
      </c>
      <c r="E300" s="5">
        <v>2</v>
      </c>
    </row>
    <row r="301" spans="1:5" x14ac:dyDescent="0.3">
      <c r="A301" s="4" t="s">
        <v>3707</v>
      </c>
      <c r="B301" s="2" t="s">
        <v>2009</v>
      </c>
      <c r="C301" s="2" t="s">
        <v>4410</v>
      </c>
      <c r="D301" s="2" t="s">
        <v>4412</v>
      </c>
      <c r="E301" s="5">
        <v>4</v>
      </c>
    </row>
    <row r="302" spans="1:5" x14ac:dyDescent="0.3">
      <c r="A302" s="4" t="s">
        <v>3708</v>
      </c>
      <c r="B302" s="2" t="s">
        <v>1286</v>
      </c>
      <c r="C302" s="2" t="s">
        <v>4408</v>
      </c>
      <c r="D302" s="2" t="s">
        <v>4411</v>
      </c>
      <c r="E302" s="5">
        <v>1</v>
      </c>
    </row>
    <row r="303" spans="1:5" x14ac:dyDescent="0.3">
      <c r="A303" s="4" t="s">
        <v>3709</v>
      </c>
      <c r="B303" s="2" t="s">
        <v>1640</v>
      </c>
      <c r="C303" s="2" t="s">
        <v>4410</v>
      </c>
      <c r="D303" s="2" t="s">
        <v>4411</v>
      </c>
      <c r="E303" s="5">
        <v>3</v>
      </c>
    </row>
    <row r="304" spans="1:5" x14ac:dyDescent="0.3">
      <c r="A304" s="4" t="s">
        <v>3710</v>
      </c>
      <c r="B304" s="2" t="s">
        <v>1590</v>
      </c>
      <c r="C304" s="2" t="s">
        <v>4410</v>
      </c>
      <c r="D304" s="2" t="s">
        <v>4412</v>
      </c>
      <c r="E304" s="5">
        <v>5</v>
      </c>
    </row>
    <row r="305" spans="1:5" x14ac:dyDescent="0.3">
      <c r="A305" s="4" t="s">
        <v>3711</v>
      </c>
      <c r="B305" s="2" t="s">
        <v>1412</v>
      </c>
      <c r="C305" s="2" t="s">
        <v>4410</v>
      </c>
      <c r="D305" s="2" t="s">
        <v>4411</v>
      </c>
      <c r="E305" s="5">
        <v>4</v>
      </c>
    </row>
    <row r="306" spans="1:5" x14ac:dyDescent="0.3">
      <c r="A306" s="4" t="s">
        <v>3712</v>
      </c>
      <c r="B306" s="2" t="s">
        <v>1250</v>
      </c>
      <c r="C306" s="2" t="s">
        <v>4408</v>
      </c>
      <c r="D306" s="2" t="s">
        <v>4411</v>
      </c>
      <c r="E306" s="5">
        <v>1</v>
      </c>
    </row>
    <row r="307" spans="1:5" x14ac:dyDescent="0.3">
      <c r="A307" s="4" t="s">
        <v>3713</v>
      </c>
      <c r="B307" s="2" t="s">
        <v>1198</v>
      </c>
      <c r="C307" s="2" t="s">
        <v>4408</v>
      </c>
      <c r="D307" s="2" t="s">
        <v>4411</v>
      </c>
      <c r="E307" s="5">
        <v>4</v>
      </c>
    </row>
    <row r="308" spans="1:5" x14ac:dyDescent="0.3">
      <c r="A308" s="4" t="s">
        <v>3714</v>
      </c>
      <c r="B308" s="2" t="s">
        <v>1928</v>
      </c>
      <c r="C308" s="2" t="s">
        <v>4410</v>
      </c>
      <c r="D308" s="2" t="s">
        <v>4412</v>
      </c>
      <c r="E308" s="5">
        <v>5</v>
      </c>
    </row>
    <row r="309" spans="1:5" x14ac:dyDescent="0.3">
      <c r="A309" s="4" t="s">
        <v>3715</v>
      </c>
      <c r="B309" s="2" t="s">
        <v>1343</v>
      </c>
      <c r="C309" s="2" t="s">
        <v>4409</v>
      </c>
      <c r="D309" s="2" t="s">
        <v>4411</v>
      </c>
      <c r="E309" s="5">
        <v>3</v>
      </c>
    </row>
    <row r="310" spans="1:5" x14ac:dyDescent="0.3">
      <c r="A310" s="4" t="s">
        <v>3716</v>
      </c>
      <c r="B310" s="2" t="s">
        <v>1579</v>
      </c>
      <c r="C310" s="2" t="s">
        <v>4409</v>
      </c>
      <c r="D310" s="2" t="s">
        <v>4411</v>
      </c>
      <c r="E310" s="5">
        <v>4</v>
      </c>
    </row>
    <row r="311" spans="1:5" x14ac:dyDescent="0.3">
      <c r="A311" s="4" t="s">
        <v>3717</v>
      </c>
      <c r="B311" s="2" t="s">
        <v>1479</v>
      </c>
      <c r="C311" s="2" t="s">
        <v>4409</v>
      </c>
      <c r="D311" s="2" t="s">
        <v>4411</v>
      </c>
      <c r="E311" s="5">
        <v>2</v>
      </c>
    </row>
    <row r="312" spans="1:5" x14ac:dyDescent="0.3">
      <c r="A312" s="4" t="s">
        <v>3718</v>
      </c>
      <c r="B312" s="2" t="s">
        <v>1362</v>
      </c>
      <c r="C312" s="2" t="s">
        <v>4410</v>
      </c>
      <c r="D312" s="2" t="s">
        <v>4411</v>
      </c>
      <c r="E312" s="5">
        <v>2</v>
      </c>
    </row>
    <row r="313" spans="1:5" x14ac:dyDescent="0.3">
      <c r="A313" s="4" t="s">
        <v>3719</v>
      </c>
      <c r="B313" s="2" t="s">
        <v>1102</v>
      </c>
      <c r="C313" s="2" t="s">
        <v>4410</v>
      </c>
      <c r="D313" s="2" t="s">
        <v>4412</v>
      </c>
      <c r="E313" s="5">
        <v>2</v>
      </c>
    </row>
    <row r="314" spans="1:5" x14ac:dyDescent="0.3">
      <c r="A314" s="4" t="s">
        <v>3720</v>
      </c>
      <c r="B314" s="2" t="s">
        <v>1414</v>
      </c>
      <c r="C314" s="2" t="s">
        <v>4408</v>
      </c>
      <c r="D314" s="2" t="s">
        <v>4411</v>
      </c>
      <c r="E314" s="5">
        <v>5</v>
      </c>
    </row>
    <row r="315" spans="1:5" x14ac:dyDescent="0.3">
      <c r="A315" s="4" t="s">
        <v>3721</v>
      </c>
      <c r="B315" s="2" t="s">
        <v>1284</v>
      </c>
      <c r="C315" s="2" t="s">
        <v>4409</v>
      </c>
      <c r="D315" s="2" t="s">
        <v>4411</v>
      </c>
      <c r="E315" s="5">
        <v>5</v>
      </c>
    </row>
    <row r="316" spans="1:5" x14ac:dyDescent="0.3">
      <c r="A316" s="4" t="s">
        <v>3722</v>
      </c>
      <c r="B316" s="2" t="s">
        <v>1648</v>
      </c>
      <c r="C316" s="2" t="s">
        <v>4410</v>
      </c>
      <c r="D316" s="2" t="s">
        <v>4411</v>
      </c>
      <c r="E316" s="5">
        <v>4</v>
      </c>
    </row>
    <row r="317" spans="1:5" x14ac:dyDescent="0.3">
      <c r="A317" s="4" t="s">
        <v>3723</v>
      </c>
      <c r="B317" s="2" t="s">
        <v>1942</v>
      </c>
      <c r="C317" s="2" t="s">
        <v>4409</v>
      </c>
      <c r="D317" s="2" t="s">
        <v>4411</v>
      </c>
      <c r="E317" s="5">
        <v>2</v>
      </c>
    </row>
    <row r="318" spans="1:5" x14ac:dyDescent="0.3">
      <c r="A318" s="4" t="s">
        <v>3724</v>
      </c>
      <c r="B318" s="2" t="s">
        <v>1362</v>
      </c>
      <c r="C318" s="2" t="s">
        <v>4408</v>
      </c>
      <c r="D318" s="2" t="s">
        <v>4412</v>
      </c>
      <c r="E318" s="5">
        <v>3</v>
      </c>
    </row>
    <row r="319" spans="1:5" x14ac:dyDescent="0.3">
      <c r="A319" s="4" t="s">
        <v>3725</v>
      </c>
      <c r="B319" s="2" t="s">
        <v>1595</v>
      </c>
      <c r="C319" s="2" t="s">
        <v>4410</v>
      </c>
      <c r="D319" s="2" t="s">
        <v>4412</v>
      </c>
      <c r="E319" s="5">
        <v>4</v>
      </c>
    </row>
    <row r="320" spans="1:5" x14ac:dyDescent="0.3">
      <c r="A320" s="4" t="s">
        <v>3726</v>
      </c>
      <c r="B320" s="2" t="s">
        <v>1246</v>
      </c>
      <c r="C320" s="2" t="s">
        <v>4409</v>
      </c>
      <c r="D320" s="2" t="s">
        <v>4411</v>
      </c>
      <c r="E320" s="5">
        <v>4</v>
      </c>
    </row>
    <row r="321" spans="1:5" x14ac:dyDescent="0.3">
      <c r="A321" s="4" t="s">
        <v>3727</v>
      </c>
      <c r="B321" s="2" t="s">
        <v>1311</v>
      </c>
      <c r="C321" s="2" t="s">
        <v>4410</v>
      </c>
      <c r="D321" s="2" t="s">
        <v>4411</v>
      </c>
      <c r="E321" s="5">
        <v>1</v>
      </c>
    </row>
    <row r="322" spans="1:5" x14ac:dyDescent="0.3">
      <c r="A322" s="4" t="s">
        <v>3728</v>
      </c>
      <c r="B322" s="2" t="s">
        <v>1329</v>
      </c>
      <c r="C322" s="2" t="s">
        <v>4409</v>
      </c>
      <c r="D322" s="2" t="s">
        <v>4411</v>
      </c>
      <c r="E322" s="5">
        <v>5</v>
      </c>
    </row>
    <row r="323" spans="1:5" x14ac:dyDescent="0.3">
      <c r="A323" s="4" t="s">
        <v>3729</v>
      </c>
      <c r="B323" s="2" t="s">
        <v>1341</v>
      </c>
      <c r="C323" s="2" t="s">
        <v>4410</v>
      </c>
      <c r="D323" s="2" t="s">
        <v>4411</v>
      </c>
      <c r="E323" s="5">
        <v>3</v>
      </c>
    </row>
    <row r="324" spans="1:5" x14ac:dyDescent="0.3">
      <c r="A324" s="4" t="s">
        <v>3730</v>
      </c>
      <c r="B324" s="2" t="s">
        <v>1192</v>
      </c>
      <c r="C324" s="2" t="s">
        <v>4410</v>
      </c>
      <c r="D324" s="2" t="s">
        <v>4412</v>
      </c>
      <c r="E324" s="5">
        <v>3</v>
      </c>
    </row>
    <row r="325" spans="1:5" x14ac:dyDescent="0.3">
      <c r="A325" s="4" t="s">
        <v>3731</v>
      </c>
      <c r="B325" s="2" t="s">
        <v>1170</v>
      </c>
      <c r="C325" s="2" t="s">
        <v>4410</v>
      </c>
      <c r="D325" s="2" t="s">
        <v>4412</v>
      </c>
      <c r="E325" s="5">
        <v>5</v>
      </c>
    </row>
    <row r="326" spans="1:5" x14ac:dyDescent="0.3">
      <c r="A326" s="4" t="s">
        <v>3732</v>
      </c>
      <c r="B326" s="2" t="s">
        <v>1831</v>
      </c>
      <c r="C326" s="2" t="s">
        <v>4408</v>
      </c>
      <c r="D326" s="2" t="s">
        <v>4411</v>
      </c>
      <c r="E326" s="5">
        <v>2</v>
      </c>
    </row>
    <row r="327" spans="1:5" x14ac:dyDescent="0.3">
      <c r="A327" s="4" t="s">
        <v>3733</v>
      </c>
      <c r="B327" s="2" t="s">
        <v>1917</v>
      </c>
      <c r="C327" s="2" t="s">
        <v>4410</v>
      </c>
      <c r="D327" s="2" t="s">
        <v>4411</v>
      </c>
      <c r="E327" s="5">
        <v>4</v>
      </c>
    </row>
    <row r="328" spans="1:5" x14ac:dyDescent="0.3">
      <c r="A328" s="4" t="s">
        <v>3734</v>
      </c>
      <c r="B328" s="2" t="s">
        <v>1185</v>
      </c>
      <c r="C328" s="2" t="s">
        <v>4410</v>
      </c>
      <c r="D328" s="2" t="s">
        <v>4411</v>
      </c>
      <c r="E328" s="5">
        <v>3</v>
      </c>
    </row>
    <row r="329" spans="1:5" x14ac:dyDescent="0.3">
      <c r="A329" s="4" t="s">
        <v>3735</v>
      </c>
      <c r="B329" s="2" t="s">
        <v>1097</v>
      </c>
      <c r="C329" s="2" t="s">
        <v>4410</v>
      </c>
      <c r="D329" s="2" t="s">
        <v>4411</v>
      </c>
      <c r="E329" s="5">
        <v>5</v>
      </c>
    </row>
    <row r="330" spans="1:5" x14ac:dyDescent="0.3">
      <c r="A330" s="4" t="s">
        <v>3736</v>
      </c>
      <c r="B330" s="2" t="s">
        <v>1875</v>
      </c>
      <c r="C330" s="2" t="s">
        <v>4408</v>
      </c>
      <c r="D330" s="2" t="s">
        <v>4411</v>
      </c>
      <c r="E330" s="5">
        <v>2</v>
      </c>
    </row>
    <row r="331" spans="1:5" x14ac:dyDescent="0.3">
      <c r="A331" s="4" t="s">
        <v>3737</v>
      </c>
      <c r="B331" s="2" t="s">
        <v>1061</v>
      </c>
      <c r="C331" s="2" t="s">
        <v>4408</v>
      </c>
      <c r="D331" s="2" t="s">
        <v>4412</v>
      </c>
      <c r="E331" s="5">
        <v>3</v>
      </c>
    </row>
    <row r="332" spans="1:5" x14ac:dyDescent="0.3">
      <c r="A332" s="4" t="s">
        <v>3738</v>
      </c>
      <c r="B332" s="2" t="s">
        <v>1953</v>
      </c>
      <c r="C332" s="2" t="s">
        <v>4410</v>
      </c>
      <c r="D332" s="2" t="s">
        <v>4411</v>
      </c>
      <c r="E332" s="5">
        <v>2</v>
      </c>
    </row>
    <row r="333" spans="1:5" x14ac:dyDescent="0.3">
      <c r="A333" s="4" t="s">
        <v>3739</v>
      </c>
      <c r="B333" s="2" t="s">
        <v>1329</v>
      </c>
      <c r="C333" s="2" t="s">
        <v>4409</v>
      </c>
      <c r="D333" s="2" t="s">
        <v>4411</v>
      </c>
      <c r="E333" s="5">
        <v>5</v>
      </c>
    </row>
    <row r="334" spans="1:5" x14ac:dyDescent="0.3">
      <c r="A334" s="4" t="s">
        <v>3740</v>
      </c>
      <c r="B334" s="2" t="s">
        <v>1171</v>
      </c>
      <c r="C334" s="2" t="s">
        <v>4410</v>
      </c>
      <c r="D334" s="2" t="s">
        <v>4411</v>
      </c>
      <c r="E334" s="5">
        <v>3</v>
      </c>
    </row>
    <row r="335" spans="1:5" x14ac:dyDescent="0.3">
      <c r="A335" s="4" t="s">
        <v>3741</v>
      </c>
      <c r="B335" s="2" t="s">
        <v>1124</v>
      </c>
      <c r="C335" s="2" t="s">
        <v>4410</v>
      </c>
      <c r="D335" s="2" t="s">
        <v>4411</v>
      </c>
      <c r="E335" s="5">
        <v>5</v>
      </c>
    </row>
    <row r="336" spans="1:5" x14ac:dyDescent="0.3">
      <c r="A336" s="4" t="s">
        <v>3742</v>
      </c>
      <c r="B336" s="2" t="s">
        <v>1581</v>
      </c>
      <c r="C336" s="2" t="s">
        <v>4410</v>
      </c>
      <c r="D336" s="2" t="s">
        <v>4411</v>
      </c>
      <c r="E336" s="5">
        <v>4</v>
      </c>
    </row>
    <row r="337" spans="1:5" x14ac:dyDescent="0.3">
      <c r="A337" s="4" t="s">
        <v>3743</v>
      </c>
      <c r="B337" s="2" t="s">
        <v>1031</v>
      </c>
      <c r="C337" s="2" t="s">
        <v>4410</v>
      </c>
      <c r="D337" s="2" t="s">
        <v>4411</v>
      </c>
      <c r="E337" s="5">
        <v>2</v>
      </c>
    </row>
    <row r="338" spans="1:5" x14ac:dyDescent="0.3">
      <c r="A338" s="4" t="s">
        <v>3744</v>
      </c>
      <c r="B338" s="2" t="s">
        <v>1783</v>
      </c>
      <c r="C338" s="2" t="s">
        <v>4410</v>
      </c>
      <c r="D338" s="2" t="s">
        <v>4411</v>
      </c>
      <c r="E338" s="5">
        <v>3</v>
      </c>
    </row>
    <row r="339" spans="1:5" x14ac:dyDescent="0.3">
      <c r="A339" s="4" t="s">
        <v>3745</v>
      </c>
      <c r="B339" s="2" t="s">
        <v>1720</v>
      </c>
      <c r="C339" s="2" t="s">
        <v>4409</v>
      </c>
      <c r="D339" s="2" t="s">
        <v>4412</v>
      </c>
      <c r="E339" s="5">
        <v>4</v>
      </c>
    </row>
    <row r="340" spans="1:5" x14ac:dyDescent="0.3">
      <c r="A340" s="4" t="s">
        <v>3746</v>
      </c>
      <c r="B340" s="2" t="s">
        <v>1117</v>
      </c>
      <c r="C340" s="2" t="s">
        <v>4410</v>
      </c>
      <c r="D340" s="2" t="s">
        <v>4412</v>
      </c>
      <c r="E340" s="5">
        <v>3</v>
      </c>
    </row>
    <row r="341" spans="1:5" x14ac:dyDescent="0.3">
      <c r="A341" s="4" t="s">
        <v>3747</v>
      </c>
      <c r="B341" s="2" t="s">
        <v>1520</v>
      </c>
      <c r="C341" s="2" t="s">
        <v>4409</v>
      </c>
      <c r="D341" s="2" t="s">
        <v>4412</v>
      </c>
      <c r="E341" s="5">
        <v>2</v>
      </c>
    </row>
    <row r="342" spans="1:5" x14ac:dyDescent="0.3">
      <c r="A342" s="4" t="s">
        <v>3748</v>
      </c>
      <c r="B342" s="2" t="s">
        <v>1441</v>
      </c>
      <c r="C342" s="2" t="s">
        <v>4408</v>
      </c>
      <c r="D342" s="2" t="s">
        <v>4412</v>
      </c>
      <c r="E342" s="5">
        <v>3</v>
      </c>
    </row>
    <row r="343" spans="1:5" x14ac:dyDescent="0.3">
      <c r="A343" s="4" t="s">
        <v>3749</v>
      </c>
      <c r="B343" s="2" t="s">
        <v>1396</v>
      </c>
      <c r="C343" s="2" t="s">
        <v>4409</v>
      </c>
      <c r="D343" s="2" t="s">
        <v>4412</v>
      </c>
      <c r="E343" s="5">
        <v>5</v>
      </c>
    </row>
    <row r="344" spans="1:5" x14ac:dyDescent="0.3">
      <c r="A344" s="4" t="s">
        <v>3750</v>
      </c>
      <c r="B344" s="2" t="s">
        <v>1610</v>
      </c>
      <c r="C344" s="2" t="s">
        <v>4408</v>
      </c>
      <c r="D344" s="2" t="s">
        <v>4411</v>
      </c>
      <c r="E344" s="5">
        <v>5</v>
      </c>
    </row>
    <row r="345" spans="1:5" x14ac:dyDescent="0.3">
      <c r="A345" s="4" t="s">
        <v>3751</v>
      </c>
      <c r="B345" s="2" t="s">
        <v>1683</v>
      </c>
      <c r="C345" s="2" t="s">
        <v>4410</v>
      </c>
      <c r="D345" s="2" t="s">
        <v>4411</v>
      </c>
      <c r="E345" s="5">
        <v>2</v>
      </c>
    </row>
    <row r="346" spans="1:5" x14ac:dyDescent="0.3">
      <c r="A346" s="4" t="s">
        <v>3752</v>
      </c>
      <c r="B346" s="2" t="s">
        <v>2003</v>
      </c>
      <c r="C346" s="2" t="s">
        <v>4409</v>
      </c>
      <c r="D346" s="2" t="s">
        <v>4411</v>
      </c>
      <c r="E346" s="5">
        <v>3</v>
      </c>
    </row>
    <row r="347" spans="1:5" x14ac:dyDescent="0.3">
      <c r="A347" s="4" t="s">
        <v>3753</v>
      </c>
      <c r="B347" s="2" t="s">
        <v>1499</v>
      </c>
      <c r="C347" s="2" t="s">
        <v>4408</v>
      </c>
      <c r="D347" s="2" t="s">
        <v>4411</v>
      </c>
      <c r="E347" s="5">
        <v>2</v>
      </c>
    </row>
    <row r="348" spans="1:5" x14ac:dyDescent="0.3">
      <c r="A348" s="4" t="s">
        <v>3754</v>
      </c>
      <c r="B348" s="2" t="s">
        <v>1155</v>
      </c>
      <c r="C348" s="2" t="s">
        <v>4410</v>
      </c>
      <c r="D348" s="2" t="s">
        <v>4411</v>
      </c>
      <c r="E348" s="5">
        <v>4</v>
      </c>
    </row>
    <row r="349" spans="1:5" x14ac:dyDescent="0.3">
      <c r="A349" s="4" t="s">
        <v>3755</v>
      </c>
      <c r="B349" s="2" t="s">
        <v>1177</v>
      </c>
      <c r="C349" s="2" t="s">
        <v>4408</v>
      </c>
      <c r="D349" s="2" t="s">
        <v>4411</v>
      </c>
      <c r="E349" s="5">
        <v>4</v>
      </c>
    </row>
    <row r="350" spans="1:5" x14ac:dyDescent="0.3">
      <c r="A350" s="4" t="s">
        <v>3756</v>
      </c>
      <c r="B350" s="2" t="s">
        <v>1966</v>
      </c>
      <c r="C350" s="2" t="s">
        <v>4410</v>
      </c>
      <c r="D350" s="2" t="s">
        <v>4411</v>
      </c>
      <c r="E350" s="5">
        <v>4</v>
      </c>
    </row>
    <row r="351" spans="1:5" x14ac:dyDescent="0.3">
      <c r="A351" s="4" t="s">
        <v>3757</v>
      </c>
      <c r="B351" s="2" t="s">
        <v>1274</v>
      </c>
      <c r="C351" s="2" t="s">
        <v>4409</v>
      </c>
      <c r="D351" s="2" t="s">
        <v>4411</v>
      </c>
      <c r="E351" s="5">
        <v>1</v>
      </c>
    </row>
    <row r="352" spans="1:5" x14ac:dyDescent="0.3">
      <c r="A352" s="4" t="s">
        <v>3758</v>
      </c>
      <c r="B352" s="2" t="s">
        <v>1572</v>
      </c>
      <c r="C352" s="2" t="s">
        <v>4408</v>
      </c>
      <c r="D352" s="2" t="s">
        <v>4411</v>
      </c>
      <c r="E352" s="5">
        <v>4</v>
      </c>
    </row>
    <row r="353" spans="1:5" x14ac:dyDescent="0.3">
      <c r="A353" s="4" t="s">
        <v>3759</v>
      </c>
      <c r="B353" s="2" t="s">
        <v>1943</v>
      </c>
      <c r="C353" s="2" t="s">
        <v>4409</v>
      </c>
      <c r="D353" s="2" t="s">
        <v>4411</v>
      </c>
      <c r="E353" s="5">
        <v>4</v>
      </c>
    </row>
    <row r="354" spans="1:5" x14ac:dyDescent="0.3">
      <c r="A354" s="4" t="s">
        <v>3760</v>
      </c>
      <c r="B354" s="2" t="s">
        <v>1542</v>
      </c>
      <c r="C354" s="2" t="s">
        <v>4408</v>
      </c>
      <c r="D354" s="2" t="s">
        <v>4411</v>
      </c>
      <c r="E354" s="5">
        <v>2</v>
      </c>
    </row>
    <row r="355" spans="1:5" x14ac:dyDescent="0.3">
      <c r="A355" s="4" t="s">
        <v>3761</v>
      </c>
      <c r="B355" s="2" t="s">
        <v>1021</v>
      </c>
      <c r="C355" s="2" t="s">
        <v>4410</v>
      </c>
      <c r="D355" s="2" t="s">
        <v>4411</v>
      </c>
      <c r="E355" s="5">
        <v>1</v>
      </c>
    </row>
    <row r="356" spans="1:5" x14ac:dyDescent="0.3">
      <c r="A356" s="4" t="s">
        <v>3762</v>
      </c>
      <c r="B356" s="2" t="s">
        <v>1049</v>
      </c>
      <c r="C356" s="2" t="s">
        <v>4410</v>
      </c>
      <c r="D356" s="2" t="s">
        <v>4412</v>
      </c>
      <c r="E356" s="5">
        <v>2</v>
      </c>
    </row>
    <row r="357" spans="1:5" x14ac:dyDescent="0.3">
      <c r="A357" s="4" t="s">
        <v>3763</v>
      </c>
      <c r="B357" s="2" t="s">
        <v>1068</v>
      </c>
      <c r="C357" s="2" t="s">
        <v>4410</v>
      </c>
      <c r="D357" s="2" t="s">
        <v>4411</v>
      </c>
      <c r="E357" s="5">
        <v>5</v>
      </c>
    </row>
    <row r="358" spans="1:5" x14ac:dyDescent="0.3">
      <c r="A358" s="4" t="s">
        <v>3764</v>
      </c>
      <c r="B358" s="2" t="s">
        <v>1643</v>
      </c>
      <c r="C358" s="2" t="s">
        <v>4410</v>
      </c>
      <c r="D358" s="2" t="s">
        <v>4411</v>
      </c>
      <c r="E358" s="5">
        <v>5</v>
      </c>
    </row>
    <row r="359" spans="1:5" x14ac:dyDescent="0.3">
      <c r="A359" s="4" t="s">
        <v>3765</v>
      </c>
      <c r="B359" s="2" t="s">
        <v>1889</v>
      </c>
      <c r="C359" s="2" t="s">
        <v>4408</v>
      </c>
      <c r="D359" s="2" t="s">
        <v>4411</v>
      </c>
      <c r="E359" s="5">
        <v>2</v>
      </c>
    </row>
    <row r="360" spans="1:5" x14ac:dyDescent="0.3">
      <c r="A360" s="4" t="s">
        <v>3766</v>
      </c>
      <c r="B360" s="2" t="s">
        <v>1082</v>
      </c>
      <c r="C360" s="2" t="s">
        <v>4408</v>
      </c>
      <c r="D360" s="2" t="s">
        <v>4411</v>
      </c>
      <c r="E360" s="5">
        <v>5</v>
      </c>
    </row>
    <row r="361" spans="1:5" x14ac:dyDescent="0.3">
      <c r="A361" s="4" t="s">
        <v>3767</v>
      </c>
      <c r="B361" s="2" t="s">
        <v>1320</v>
      </c>
      <c r="C361" s="2" t="s">
        <v>4409</v>
      </c>
      <c r="D361" s="2" t="s">
        <v>4411</v>
      </c>
      <c r="E361" s="5">
        <v>3</v>
      </c>
    </row>
    <row r="362" spans="1:5" x14ac:dyDescent="0.3">
      <c r="A362" s="4" t="s">
        <v>3768</v>
      </c>
      <c r="B362" s="2" t="s">
        <v>1561</v>
      </c>
      <c r="C362" s="2" t="s">
        <v>4408</v>
      </c>
      <c r="D362" s="2" t="s">
        <v>4412</v>
      </c>
      <c r="E362" s="5">
        <v>1</v>
      </c>
    </row>
    <row r="363" spans="1:5" x14ac:dyDescent="0.3">
      <c r="A363" s="4" t="s">
        <v>3769</v>
      </c>
      <c r="B363" s="2" t="s">
        <v>1711</v>
      </c>
      <c r="C363" s="2" t="s">
        <v>4410</v>
      </c>
      <c r="D363" s="2" t="s">
        <v>4411</v>
      </c>
      <c r="E363" s="5">
        <v>4</v>
      </c>
    </row>
    <row r="364" spans="1:5" x14ac:dyDescent="0.3">
      <c r="A364" s="4" t="s">
        <v>3770</v>
      </c>
      <c r="B364" s="2" t="s">
        <v>1633</v>
      </c>
      <c r="C364" s="2" t="s">
        <v>4410</v>
      </c>
      <c r="D364" s="2" t="s">
        <v>4411</v>
      </c>
      <c r="E364" s="5">
        <v>5</v>
      </c>
    </row>
    <row r="365" spans="1:5" x14ac:dyDescent="0.3">
      <c r="A365" s="4" t="s">
        <v>3771</v>
      </c>
      <c r="B365" s="2" t="s">
        <v>1701</v>
      </c>
      <c r="C365" s="2" t="s">
        <v>4409</v>
      </c>
      <c r="D365" s="2" t="s">
        <v>4411</v>
      </c>
      <c r="E365" s="5">
        <v>1</v>
      </c>
    </row>
    <row r="366" spans="1:5" x14ac:dyDescent="0.3">
      <c r="A366" s="4" t="s">
        <v>3772</v>
      </c>
      <c r="B366" s="2" t="s">
        <v>1576</v>
      </c>
      <c r="C366" s="2" t="s">
        <v>4410</v>
      </c>
      <c r="D366" s="2" t="s">
        <v>4411</v>
      </c>
      <c r="E366" s="5">
        <v>3</v>
      </c>
    </row>
    <row r="367" spans="1:5" x14ac:dyDescent="0.3">
      <c r="A367" s="4" t="s">
        <v>3773</v>
      </c>
      <c r="B367" s="2" t="s">
        <v>1743</v>
      </c>
      <c r="C367" s="2" t="s">
        <v>4408</v>
      </c>
      <c r="D367" s="2" t="s">
        <v>4412</v>
      </c>
      <c r="E367" s="5">
        <v>3</v>
      </c>
    </row>
    <row r="368" spans="1:5" x14ac:dyDescent="0.3">
      <c r="A368" s="4" t="s">
        <v>3774</v>
      </c>
      <c r="B368" s="2" t="s">
        <v>1728</v>
      </c>
      <c r="C368" s="2" t="s">
        <v>4410</v>
      </c>
      <c r="D368" s="2" t="s">
        <v>4411</v>
      </c>
      <c r="E368" s="5">
        <v>2</v>
      </c>
    </row>
    <row r="369" spans="1:5" x14ac:dyDescent="0.3">
      <c r="A369" s="4" t="s">
        <v>3775</v>
      </c>
      <c r="B369" s="2" t="s">
        <v>1344</v>
      </c>
      <c r="C369" s="2" t="s">
        <v>4410</v>
      </c>
      <c r="D369" s="2" t="s">
        <v>4412</v>
      </c>
      <c r="E369" s="5">
        <v>4</v>
      </c>
    </row>
    <row r="370" spans="1:5" x14ac:dyDescent="0.3">
      <c r="A370" s="4" t="s">
        <v>3776</v>
      </c>
      <c r="B370" s="2" t="s">
        <v>1928</v>
      </c>
      <c r="C370" s="2" t="s">
        <v>4410</v>
      </c>
      <c r="D370" s="2" t="s">
        <v>4412</v>
      </c>
      <c r="E370" s="5">
        <v>3</v>
      </c>
    </row>
    <row r="371" spans="1:5" x14ac:dyDescent="0.3">
      <c r="A371" s="4" t="s">
        <v>3777</v>
      </c>
      <c r="B371" s="2" t="s">
        <v>1266</v>
      </c>
      <c r="C371" s="2" t="s">
        <v>4408</v>
      </c>
      <c r="D371" s="2" t="s">
        <v>4411</v>
      </c>
      <c r="E371" s="5">
        <v>1</v>
      </c>
    </row>
    <row r="372" spans="1:5" x14ac:dyDescent="0.3">
      <c r="A372" s="4" t="s">
        <v>3778</v>
      </c>
      <c r="B372" s="2" t="s">
        <v>1222</v>
      </c>
      <c r="C372" s="2" t="s">
        <v>4408</v>
      </c>
      <c r="D372" s="2" t="s">
        <v>4412</v>
      </c>
      <c r="E372" s="5">
        <v>3</v>
      </c>
    </row>
    <row r="373" spans="1:5" x14ac:dyDescent="0.3">
      <c r="A373" s="4" t="s">
        <v>3779</v>
      </c>
      <c r="B373" s="2" t="s">
        <v>1472</v>
      </c>
      <c r="C373" s="2" t="s">
        <v>4408</v>
      </c>
      <c r="D373" s="2" t="s">
        <v>4411</v>
      </c>
      <c r="E373" s="5">
        <v>3</v>
      </c>
    </row>
    <row r="374" spans="1:5" x14ac:dyDescent="0.3">
      <c r="A374" s="4" t="s">
        <v>3780</v>
      </c>
      <c r="B374" s="2" t="s">
        <v>1981</v>
      </c>
      <c r="C374" s="2" t="s">
        <v>4409</v>
      </c>
      <c r="D374" s="2" t="s">
        <v>4411</v>
      </c>
      <c r="E374" s="5">
        <v>2</v>
      </c>
    </row>
    <row r="375" spans="1:5" x14ac:dyDescent="0.3">
      <c r="A375" s="4" t="s">
        <v>3781</v>
      </c>
      <c r="B375" s="2" t="s">
        <v>1966</v>
      </c>
      <c r="C375" s="2" t="s">
        <v>4409</v>
      </c>
      <c r="D375" s="2" t="s">
        <v>4412</v>
      </c>
      <c r="E375" s="5">
        <v>5</v>
      </c>
    </row>
    <row r="376" spans="1:5" x14ac:dyDescent="0.3">
      <c r="A376" s="4" t="s">
        <v>3782</v>
      </c>
      <c r="B376" s="2" t="s">
        <v>1353</v>
      </c>
      <c r="C376" s="2" t="s">
        <v>4408</v>
      </c>
      <c r="D376" s="2" t="s">
        <v>4411</v>
      </c>
      <c r="E376" s="5">
        <v>2</v>
      </c>
    </row>
    <row r="377" spans="1:5" x14ac:dyDescent="0.3">
      <c r="A377" s="4" t="s">
        <v>3783</v>
      </c>
      <c r="B377" s="2" t="s">
        <v>1492</v>
      </c>
      <c r="C377" s="2" t="s">
        <v>4408</v>
      </c>
      <c r="D377" s="2" t="s">
        <v>4411</v>
      </c>
      <c r="E377" s="5">
        <v>2</v>
      </c>
    </row>
    <row r="378" spans="1:5" x14ac:dyDescent="0.3">
      <c r="A378" s="4" t="s">
        <v>3784</v>
      </c>
      <c r="B378" s="2" t="s">
        <v>1721</v>
      </c>
      <c r="C378" s="2" t="s">
        <v>4408</v>
      </c>
      <c r="D378" s="2" t="s">
        <v>4411</v>
      </c>
      <c r="E378" s="5">
        <v>3</v>
      </c>
    </row>
    <row r="379" spans="1:5" x14ac:dyDescent="0.3">
      <c r="A379" s="4" t="s">
        <v>3785</v>
      </c>
      <c r="B379" s="2" t="s">
        <v>1545</v>
      </c>
      <c r="C379" s="2" t="s">
        <v>4408</v>
      </c>
      <c r="D379" s="2" t="s">
        <v>4412</v>
      </c>
      <c r="E379" s="5">
        <v>1</v>
      </c>
    </row>
    <row r="380" spans="1:5" x14ac:dyDescent="0.3">
      <c r="A380" s="4" t="s">
        <v>3786</v>
      </c>
      <c r="B380" s="2" t="s">
        <v>1898</v>
      </c>
      <c r="C380" s="2" t="s">
        <v>4409</v>
      </c>
      <c r="D380" s="2" t="s">
        <v>4411</v>
      </c>
      <c r="E380" s="5">
        <v>4</v>
      </c>
    </row>
    <row r="381" spans="1:5" x14ac:dyDescent="0.3">
      <c r="A381" s="4" t="s">
        <v>3787</v>
      </c>
      <c r="B381" s="2" t="s">
        <v>1507</v>
      </c>
      <c r="C381" s="2" t="s">
        <v>4409</v>
      </c>
      <c r="D381" s="2" t="s">
        <v>4411</v>
      </c>
      <c r="E381" s="5">
        <v>1</v>
      </c>
    </row>
    <row r="382" spans="1:5" x14ac:dyDescent="0.3">
      <c r="A382" s="4" t="s">
        <v>3788</v>
      </c>
      <c r="B382" s="2" t="s">
        <v>1039</v>
      </c>
      <c r="C382" s="2" t="s">
        <v>4409</v>
      </c>
      <c r="D382" s="2" t="s">
        <v>4412</v>
      </c>
      <c r="E382" s="5">
        <v>3</v>
      </c>
    </row>
    <row r="383" spans="1:5" x14ac:dyDescent="0.3">
      <c r="A383" s="4" t="s">
        <v>3789</v>
      </c>
      <c r="B383" s="2" t="s">
        <v>1227</v>
      </c>
      <c r="C383" s="2" t="s">
        <v>4410</v>
      </c>
      <c r="D383" s="2" t="s">
        <v>4412</v>
      </c>
      <c r="E383" s="5">
        <v>1</v>
      </c>
    </row>
    <row r="384" spans="1:5" x14ac:dyDescent="0.3">
      <c r="A384" s="4" t="s">
        <v>3790</v>
      </c>
      <c r="B384" s="2" t="s">
        <v>1657</v>
      </c>
      <c r="C384" s="2" t="s">
        <v>4409</v>
      </c>
      <c r="D384" s="2" t="s">
        <v>4411</v>
      </c>
      <c r="E384" s="5">
        <v>1</v>
      </c>
    </row>
    <row r="385" spans="1:5" x14ac:dyDescent="0.3">
      <c r="A385" s="4" t="s">
        <v>3791</v>
      </c>
      <c r="B385" s="2" t="s">
        <v>1422</v>
      </c>
      <c r="C385" s="2" t="s">
        <v>4408</v>
      </c>
      <c r="D385" s="2" t="s">
        <v>4412</v>
      </c>
      <c r="E385" s="5">
        <v>5</v>
      </c>
    </row>
    <row r="386" spans="1:5" x14ac:dyDescent="0.3">
      <c r="A386" s="4" t="s">
        <v>3792</v>
      </c>
      <c r="B386" s="2" t="s">
        <v>1254</v>
      </c>
      <c r="C386" s="2" t="s">
        <v>4410</v>
      </c>
      <c r="D386" s="2" t="s">
        <v>4411</v>
      </c>
      <c r="E386" s="5">
        <v>4</v>
      </c>
    </row>
    <row r="387" spans="1:5" x14ac:dyDescent="0.3">
      <c r="A387" s="4" t="s">
        <v>3793</v>
      </c>
      <c r="B387" s="2" t="s">
        <v>1070</v>
      </c>
      <c r="C387" s="2" t="s">
        <v>4409</v>
      </c>
      <c r="D387" s="2" t="s">
        <v>4412</v>
      </c>
      <c r="E387" s="5">
        <v>3</v>
      </c>
    </row>
    <row r="388" spans="1:5" x14ac:dyDescent="0.3">
      <c r="A388" s="4" t="s">
        <v>3794</v>
      </c>
      <c r="B388" s="2" t="s">
        <v>1898</v>
      </c>
      <c r="C388" s="2" t="s">
        <v>4408</v>
      </c>
      <c r="D388" s="2" t="s">
        <v>4411</v>
      </c>
      <c r="E388" s="5">
        <v>3</v>
      </c>
    </row>
    <row r="389" spans="1:5" x14ac:dyDescent="0.3">
      <c r="A389" s="4" t="s">
        <v>3795</v>
      </c>
      <c r="B389" s="2" t="s">
        <v>1111</v>
      </c>
      <c r="C389" s="2" t="s">
        <v>4410</v>
      </c>
      <c r="D389" s="2" t="s">
        <v>4412</v>
      </c>
      <c r="E389" s="5">
        <v>5</v>
      </c>
    </row>
    <row r="390" spans="1:5" x14ac:dyDescent="0.3">
      <c r="A390" s="4" t="s">
        <v>3796</v>
      </c>
      <c r="B390" s="2" t="s">
        <v>1901</v>
      </c>
      <c r="C390" s="2" t="s">
        <v>4410</v>
      </c>
      <c r="D390" s="2" t="s">
        <v>4411</v>
      </c>
      <c r="E390" s="5">
        <v>4</v>
      </c>
    </row>
    <row r="391" spans="1:5" x14ac:dyDescent="0.3">
      <c r="A391" s="4" t="s">
        <v>3797</v>
      </c>
      <c r="B391" s="2" t="s">
        <v>1450</v>
      </c>
      <c r="C391" s="2" t="s">
        <v>4408</v>
      </c>
      <c r="D391" s="2" t="s">
        <v>4411</v>
      </c>
      <c r="E391" s="5">
        <v>5</v>
      </c>
    </row>
    <row r="392" spans="1:5" x14ac:dyDescent="0.3">
      <c r="A392" s="4" t="s">
        <v>3798</v>
      </c>
      <c r="B392" s="2" t="s">
        <v>1898</v>
      </c>
      <c r="C392" s="2" t="s">
        <v>4409</v>
      </c>
      <c r="D392" s="2" t="s">
        <v>4411</v>
      </c>
      <c r="E392" s="5">
        <v>4</v>
      </c>
    </row>
    <row r="393" spans="1:5" x14ac:dyDescent="0.3">
      <c r="A393" s="4" t="s">
        <v>3799</v>
      </c>
      <c r="B393" s="2" t="s">
        <v>1550</v>
      </c>
      <c r="C393" s="2" t="s">
        <v>4409</v>
      </c>
      <c r="D393" s="2" t="s">
        <v>4412</v>
      </c>
      <c r="E393" s="5">
        <v>5</v>
      </c>
    </row>
    <row r="394" spans="1:5" x14ac:dyDescent="0.3">
      <c r="A394" s="4" t="s">
        <v>3800</v>
      </c>
      <c r="B394" s="2" t="s">
        <v>1297</v>
      </c>
      <c r="C394" s="2" t="s">
        <v>4409</v>
      </c>
      <c r="D394" s="2" t="s">
        <v>4412</v>
      </c>
      <c r="E394" s="5">
        <v>1</v>
      </c>
    </row>
    <row r="395" spans="1:5" x14ac:dyDescent="0.3">
      <c r="A395" s="4" t="s">
        <v>3801</v>
      </c>
      <c r="B395" s="2" t="s">
        <v>1367</v>
      </c>
      <c r="C395" s="2" t="s">
        <v>4410</v>
      </c>
      <c r="D395" s="2" t="s">
        <v>4411</v>
      </c>
      <c r="E395" s="5">
        <v>1</v>
      </c>
    </row>
    <row r="396" spans="1:5" x14ac:dyDescent="0.3">
      <c r="A396" s="4" t="s">
        <v>3802</v>
      </c>
      <c r="B396" s="2" t="s">
        <v>1934</v>
      </c>
      <c r="C396" s="2" t="s">
        <v>4410</v>
      </c>
      <c r="D396" s="2" t="s">
        <v>4412</v>
      </c>
      <c r="E396" s="5">
        <v>4</v>
      </c>
    </row>
    <row r="397" spans="1:5" x14ac:dyDescent="0.3">
      <c r="A397" s="4" t="s">
        <v>3803</v>
      </c>
      <c r="B397" s="2" t="s">
        <v>1675</v>
      </c>
      <c r="C397" s="2" t="s">
        <v>4409</v>
      </c>
      <c r="D397" s="2" t="s">
        <v>4411</v>
      </c>
      <c r="E397" s="5">
        <v>3</v>
      </c>
    </row>
    <row r="398" spans="1:5" x14ac:dyDescent="0.3">
      <c r="A398" s="4" t="s">
        <v>3804</v>
      </c>
      <c r="B398" s="2" t="s">
        <v>1267</v>
      </c>
      <c r="C398" s="2" t="s">
        <v>4410</v>
      </c>
      <c r="D398" s="2" t="s">
        <v>4411</v>
      </c>
      <c r="E398" s="5">
        <v>1</v>
      </c>
    </row>
    <row r="399" spans="1:5" x14ac:dyDescent="0.3">
      <c r="A399" s="4" t="s">
        <v>3805</v>
      </c>
      <c r="B399" s="2" t="s">
        <v>1409</v>
      </c>
      <c r="C399" s="2" t="s">
        <v>4408</v>
      </c>
      <c r="D399" s="2" t="s">
        <v>4411</v>
      </c>
      <c r="E399" s="5">
        <v>4</v>
      </c>
    </row>
    <row r="400" spans="1:5" x14ac:dyDescent="0.3">
      <c r="A400" s="4" t="s">
        <v>3806</v>
      </c>
      <c r="B400" s="2" t="s">
        <v>1138</v>
      </c>
      <c r="C400" s="2" t="s">
        <v>4408</v>
      </c>
      <c r="D400" s="2" t="s">
        <v>4411</v>
      </c>
      <c r="E400" s="5">
        <v>4</v>
      </c>
    </row>
    <row r="401" spans="1:5" x14ac:dyDescent="0.3">
      <c r="A401" s="4" t="s">
        <v>3807</v>
      </c>
      <c r="B401" s="2" t="s">
        <v>1880</v>
      </c>
      <c r="C401" s="2" t="s">
        <v>4409</v>
      </c>
      <c r="D401" s="2" t="s">
        <v>4412</v>
      </c>
      <c r="E401" s="5">
        <v>2</v>
      </c>
    </row>
    <row r="402" spans="1:5" x14ac:dyDescent="0.3">
      <c r="A402" s="4" t="s">
        <v>3808</v>
      </c>
      <c r="B402" s="2" t="s">
        <v>1462</v>
      </c>
      <c r="C402" s="2" t="s">
        <v>4408</v>
      </c>
      <c r="D402" s="2" t="s">
        <v>4411</v>
      </c>
      <c r="E402" s="5">
        <v>4</v>
      </c>
    </row>
    <row r="403" spans="1:5" x14ac:dyDescent="0.3">
      <c r="A403" s="4" t="s">
        <v>3809</v>
      </c>
      <c r="B403" s="2" t="s">
        <v>1087</v>
      </c>
      <c r="C403" s="2" t="s">
        <v>4408</v>
      </c>
      <c r="D403" s="2" t="s">
        <v>4411</v>
      </c>
      <c r="E403" s="5">
        <v>3</v>
      </c>
    </row>
    <row r="404" spans="1:5" x14ac:dyDescent="0.3">
      <c r="A404" s="4" t="s">
        <v>3810</v>
      </c>
      <c r="B404" s="2" t="s">
        <v>1643</v>
      </c>
      <c r="C404" s="2" t="s">
        <v>4410</v>
      </c>
      <c r="D404" s="2" t="s">
        <v>4411</v>
      </c>
      <c r="E404" s="5">
        <v>5</v>
      </c>
    </row>
    <row r="405" spans="1:5" x14ac:dyDescent="0.3">
      <c r="A405" s="4" t="s">
        <v>3811</v>
      </c>
      <c r="B405" s="2" t="s">
        <v>1588</v>
      </c>
      <c r="C405" s="2" t="s">
        <v>4408</v>
      </c>
      <c r="D405" s="2" t="s">
        <v>4412</v>
      </c>
      <c r="E405" s="5">
        <v>2</v>
      </c>
    </row>
    <row r="406" spans="1:5" x14ac:dyDescent="0.3">
      <c r="A406" s="4" t="s">
        <v>3812</v>
      </c>
      <c r="B406" s="2" t="s">
        <v>1260</v>
      </c>
      <c r="C406" s="2" t="s">
        <v>4409</v>
      </c>
      <c r="D406" s="2" t="s">
        <v>4412</v>
      </c>
      <c r="E406" s="5">
        <v>5</v>
      </c>
    </row>
    <row r="407" spans="1:5" x14ac:dyDescent="0.3">
      <c r="A407" s="4" t="s">
        <v>3813</v>
      </c>
      <c r="B407" s="2" t="s">
        <v>2003</v>
      </c>
      <c r="C407" s="2" t="s">
        <v>4410</v>
      </c>
      <c r="D407" s="2" t="s">
        <v>4411</v>
      </c>
      <c r="E407" s="5">
        <v>3</v>
      </c>
    </row>
    <row r="408" spans="1:5" x14ac:dyDescent="0.3">
      <c r="A408" s="4" t="s">
        <v>3814</v>
      </c>
      <c r="B408" s="2" t="s">
        <v>1903</v>
      </c>
      <c r="C408" s="2" t="s">
        <v>4410</v>
      </c>
      <c r="D408" s="2" t="s">
        <v>4411</v>
      </c>
      <c r="E408" s="5">
        <v>4</v>
      </c>
    </row>
    <row r="409" spans="1:5" x14ac:dyDescent="0.3">
      <c r="A409" s="4" t="s">
        <v>3815</v>
      </c>
      <c r="B409" s="2" t="s">
        <v>1591</v>
      </c>
      <c r="C409" s="2" t="s">
        <v>4410</v>
      </c>
      <c r="D409" s="2" t="s">
        <v>4411</v>
      </c>
      <c r="E409" s="5">
        <v>2</v>
      </c>
    </row>
    <row r="410" spans="1:5" x14ac:dyDescent="0.3">
      <c r="A410" s="4" t="s">
        <v>3816</v>
      </c>
      <c r="B410" s="2" t="s">
        <v>1741</v>
      </c>
      <c r="C410" s="2" t="s">
        <v>4408</v>
      </c>
      <c r="D410" s="2" t="s">
        <v>4411</v>
      </c>
      <c r="E410" s="5">
        <v>5</v>
      </c>
    </row>
    <row r="411" spans="1:5" x14ac:dyDescent="0.3">
      <c r="A411" s="4" t="s">
        <v>3817</v>
      </c>
      <c r="B411" s="2" t="s">
        <v>1988</v>
      </c>
      <c r="C411" s="2" t="s">
        <v>4409</v>
      </c>
      <c r="D411" s="2" t="s">
        <v>4411</v>
      </c>
      <c r="E411" s="5">
        <v>1</v>
      </c>
    </row>
    <row r="412" spans="1:5" x14ac:dyDescent="0.3">
      <c r="A412" s="4" t="s">
        <v>3818</v>
      </c>
      <c r="B412" s="2" t="s">
        <v>1508</v>
      </c>
      <c r="C412" s="2" t="s">
        <v>4408</v>
      </c>
      <c r="D412" s="2" t="s">
        <v>4411</v>
      </c>
      <c r="E412" s="5">
        <v>2</v>
      </c>
    </row>
    <row r="413" spans="1:5" x14ac:dyDescent="0.3">
      <c r="A413" s="4" t="s">
        <v>3819</v>
      </c>
      <c r="B413" s="2" t="s">
        <v>1097</v>
      </c>
      <c r="C413" s="2" t="s">
        <v>4408</v>
      </c>
      <c r="D413" s="2" t="s">
        <v>4411</v>
      </c>
      <c r="E413" s="5">
        <v>1</v>
      </c>
    </row>
    <row r="414" spans="1:5" x14ac:dyDescent="0.3">
      <c r="A414" s="4" t="s">
        <v>3820</v>
      </c>
      <c r="B414" s="2" t="s">
        <v>1568</v>
      </c>
      <c r="C414" s="2" t="s">
        <v>4410</v>
      </c>
      <c r="D414" s="2" t="s">
        <v>4411</v>
      </c>
      <c r="E414" s="5">
        <v>3</v>
      </c>
    </row>
    <row r="415" spans="1:5" x14ac:dyDescent="0.3">
      <c r="A415" s="4" t="s">
        <v>3821</v>
      </c>
      <c r="B415" s="2" t="s">
        <v>1472</v>
      </c>
      <c r="C415" s="2" t="s">
        <v>4408</v>
      </c>
      <c r="D415" s="2" t="s">
        <v>4411</v>
      </c>
      <c r="E415" s="5">
        <v>3</v>
      </c>
    </row>
    <row r="416" spans="1:5" x14ac:dyDescent="0.3">
      <c r="A416" s="4" t="s">
        <v>3822</v>
      </c>
      <c r="B416" s="2" t="s">
        <v>1490</v>
      </c>
      <c r="C416" s="2" t="s">
        <v>4409</v>
      </c>
      <c r="D416" s="2" t="s">
        <v>4412</v>
      </c>
      <c r="E416" s="5">
        <v>2</v>
      </c>
    </row>
    <row r="417" spans="1:5" x14ac:dyDescent="0.3">
      <c r="A417" s="4" t="s">
        <v>3823</v>
      </c>
      <c r="B417" s="2" t="s">
        <v>1861</v>
      </c>
      <c r="C417" s="2" t="s">
        <v>4410</v>
      </c>
      <c r="D417" s="2" t="s">
        <v>4411</v>
      </c>
      <c r="E417" s="5">
        <v>4</v>
      </c>
    </row>
    <row r="418" spans="1:5" x14ac:dyDescent="0.3">
      <c r="A418" s="4" t="s">
        <v>3824</v>
      </c>
      <c r="B418" s="2" t="s">
        <v>1506</v>
      </c>
      <c r="C418" s="2" t="s">
        <v>4410</v>
      </c>
      <c r="D418" s="2" t="s">
        <v>4411</v>
      </c>
      <c r="E418" s="5">
        <v>3</v>
      </c>
    </row>
    <row r="419" spans="1:5" x14ac:dyDescent="0.3">
      <c r="A419" s="4" t="s">
        <v>3825</v>
      </c>
      <c r="B419" s="2" t="s">
        <v>1285</v>
      </c>
      <c r="C419" s="2" t="s">
        <v>4410</v>
      </c>
      <c r="D419" s="2" t="s">
        <v>4412</v>
      </c>
      <c r="E419" s="5">
        <v>2</v>
      </c>
    </row>
    <row r="420" spans="1:5" x14ac:dyDescent="0.3">
      <c r="A420" s="4" t="s">
        <v>3826</v>
      </c>
      <c r="B420" s="2" t="s">
        <v>1312</v>
      </c>
      <c r="C420" s="2" t="s">
        <v>4408</v>
      </c>
      <c r="D420" s="2" t="s">
        <v>4412</v>
      </c>
      <c r="E420" s="5">
        <v>1</v>
      </c>
    </row>
    <row r="421" spans="1:5" x14ac:dyDescent="0.3">
      <c r="A421" s="4" t="s">
        <v>3827</v>
      </c>
      <c r="B421" s="2" t="s">
        <v>1754</v>
      </c>
      <c r="C421" s="2" t="s">
        <v>4410</v>
      </c>
      <c r="D421" s="2" t="s">
        <v>4411</v>
      </c>
      <c r="E421" s="5">
        <v>2</v>
      </c>
    </row>
    <row r="422" spans="1:5" x14ac:dyDescent="0.3">
      <c r="A422" s="4" t="s">
        <v>3828</v>
      </c>
      <c r="B422" s="2" t="s">
        <v>1703</v>
      </c>
      <c r="C422" s="2" t="s">
        <v>4408</v>
      </c>
      <c r="D422" s="2" t="s">
        <v>4411</v>
      </c>
      <c r="E422" s="5">
        <v>3</v>
      </c>
    </row>
    <row r="423" spans="1:5" x14ac:dyDescent="0.3">
      <c r="A423" s="4" t="s">
        <v>3829</v>
      </c>
      <c r="B423" s="2" t="s">
        <v>1836</v>
      </c>
      <c r="C423" s="2" t="s">
        <v>4409</v>
      </c>
      <c r="D423" s="2" t="s">
        <v>4412</v>
      </c>
      <c r="E423" s="5">
        <v>3</v>
      </c>
    </row>
    <row r="424" spans="1:5" x14ac:dyDescent="0.3">
      <c r="A424" s="4" t="s">
        <v>3830</v>
      </c>
      <c r="B424" s="2" t="s">
        <v>1374</v>
      </c>
      <c r="C424" s="2" t="s">
        <v>4408</v>
      </c>
      <c r="D424" s="2" t="s">
        <v>4412</v>
      </c>
      <c r="E424" s="5">
        <v>1</v>
      </c>
    </row>
    <row r="425" spans="1:5" x14ac:dyDescent="0.3">
      <c r="A425" s="4" t="s">
        <v>3831</v>
      </c>
      <c r="B425" s="2" t="s">
        <v>1774</v>
      </c>
      <c r="C425" s="2" t="s">
        <v>4409</v>
      </c>
      <c r="D425" s="2" t="s">
        <v>4412</v>
      </c>
      <c r="E425" s="5">
        <v>3</v>
      </c>
    </row>
    <row r="426" spans="1:5" x14ac:dyDescent="0.3">
      <c r="A426" s="4" t="s">
        <v>3832</v>
      </c>
      <c r="B426" s="2" t="s">
        <v>1564</v>
      </c>
      <c r="C426" s="2" t="s">
        <v>4410</v>
      </c>
      <c r="D426" s="2" t="s">
        <v>4411</v>
      </c>
      <c r="E426" s="5">
        <v>3</v>
      </c>
    </row>
    <row r="427" spans="1:5" x14ac:dyDescent="0.3">
      <c r="A427" s="4" t="s">
        <v>3833</v>
      </c>
      <c r="B427" s="2" t="s">
        <v>2013</v>
      </c>
      <c r="C427" s="2" t="s">
        <v>4409</v>
      </c>
      <c r="D427" s="2" t="s">
        <v>4412</v>
      </c>
      <c r="E427" s="5">
        <v>3</v>
      </c>
    </row>
    <row r="428" spans="1:5" x14ac:dyDescent="0.3">
      <c r="A428" s="4" t="s">
        <v>3834</v>
      </c>
      <c r="B428" s="2" t="s">
        <v>1154</v>
      </c>
      <c r="C428" s="2" t="s">
        <v>4408</v>
      </c>
      <c r="D428" s="2" t="s">
        <v>4411</v>
      </c>
      <c r="E428" s="5">
        <v>3</v>
      </c>
    </row>
    <row r="429" spans="1:5" x14ac:dyDescent="0.3">
      <c r="A429" s="4" t="s">
        <v>3835</v>
      </c>
      <c r="B429" s="2" t="s">
        <v>1767</v>
      </c>
      <c r="C429" s="2" t="s">
        <v>4409</v>
      </c>
      <c r="D429" s="2" t="s">
        <v>4411</v>
      </c>
      <c r="E429" s="5">
        <v>3</v>
      </c>
    </row>
    <row r="430" spans="1:5" x14ac:dyDescent="0.3">
      <c r="A430" s="4" t="s">
        <v>3836</v>
      </c>
      <c r="B430" s="2" t="s">
        <v>1166</v>
      </c>
      <c r="C430" s="2" t="s">
        <v>4409</v>
      </c>
      <c r="D430" s="2" t="s">
        <v>4412</v>
      </c>
      <c r="E430" s="5">
        <v>3</v>
      </c>
    </row>
    <row r="431" spans="1:5" x14ac:dyDescent="0.3">
      <c r="A431" s="4" t="s">
        <v>3837</v>
      </c>
      <c r="B431" s="2" t="s">
        <v>1618</v>
      </c>
      <c r="C431" s="2" t="s">
        <v>4408</v>
      </c>
      <c r="D431" s="2" t="s">
        <v>4411</v>
      </c>
      <c r="E431" s="5">
        <v>2</v>
      </c>
    </row>
    <row r="432" spans="1:5" x14ac:dyDescent="0.3">
      <c r="A432" s="4" t="s">
        <v>3838</v>
      </c>
      <c r="B432" s="2" t="s">
        <v>1955</v>
      </c>
      <c r="C432" s="2" t="s">
        <v>4408</v>
      </c>
      <c r="D432" s="2" t="s">
        <v>4411</v>
      </c>
      <c r="E432" s="5">
        <v>4</v>
      </c>
    </row>
    <row r="433" spans="1:5" x14ac:dyDescent="0.3">
      <c r="A433" s="4" t="s">
        <v>3839</v>
      </c>
      <c r="B433" s="2" t="s">
        <v>1270</v>
      </c>
      <c r="C433" s="2" t="s">
        <v>4409</v>
      </c>
      <c r="D433" s="2" t="s">
        <v>4411</v>
      </c>
      <c r="E433" s="5">
        <v>5</v>
      </c>
    </row>
    <row r="434" spans="1:5" x14ac:dyDescent="0.3">
      <c r="A434" s="4" t="s">
        <v>3840</v>
      </c>
      <c r="B434" s="2" t="s">
        <v>1131</v>
      </c>
      <c r="C434" s="2" t="s">
        <v>4409</v>
      </c>
      <c r="D434" s="2" t="s">
        <v>4411</v>
      </c>
      <c r="E434" s="5">
        <v>4</v>
      </c>
    </row>
    <row r="435" spans="1:5" x14ac:dyDescent="0.3">
      <c r="A435" s="4" t="s">
        <v>3841</v>
      </c>
      <c r="B435" s="2" t="s">
        <v>1853</v>
      </c>
      <c r="C435" s="2" t="s">
        <v>4410</v>
      </c>
      <c r="D435" s="2" t="s">
        <v>4411</v>
      </c>
      <c r="E435" s="5">
        <v>2</v>
      </c>
    </row>
    <row r="436" spans="1:5" x14ac:dyDescent="0.3">
      <c r="A436" s="4" t="s">
        <v>3842</v>
      </c>
      <c r="B436" s="2" t="s">
        <v>2009</v>
      </c>
      <c r="C436" s="2" t="s">
        <v>4409</v>
      </c>
      <c r="D436" s="2" t="s">
        <v>4411</v>
      </c>
      <c r="E436" s="5">
        <v>4</v>
      </c>
    </row>
    <row r="437" spans="1:5" x14ac:dyDescent="0.3">
      <c r="A437" s="4" t="s">
        <v>3843</v>
      </c>
      <c r="B437" s="2" t="s">
        <v>1415</v>
      </c>
      <c r="C437" s="2" t="s">
        <v>4409</v>
      </c>
      <c r="D437" s="2" t="s">
        <v>4411</v>
      </c>
      <c r="E437" s="5">
        <v>4</v>
      </c>
    </row>
    <row r="438" spans="1:5" x14ac:dyDescent="0.3">
      <c r="A438" s="4" t="s">
        <v>3844</v>
      </c>
      <c r="B438" s="2" t="s">
        <v>1954</v>
      </c>
      <c r="C438" s="2" t="s">
        <v>4409</v>
      </c>
      <c r="D438" s="2" t="s">
        <v>4411</v>
      </c>
      <c r="E438" s="5">
        <v>4</v>
      </c>
    </row>
    <row r="439" spans="1:5" x14ac:dyDescent="0.3">
      <c r="A439" s="4" t="s">
        <v>3845</v>
      </c>
      <c r="B439" s="2" t="s">
        <v>1630</v>
      </c>
      <c r="C439" s="2" t="s">
        <v>4410</v>
      </c>
      <c r="D439" s="2" t="s">
        <v>4412</v>
      </c>
      <c r="E439" s="5">
        <v>5</v>
      </c>
    </row>
    <row r="440" spans="1:5" x14ac:dyDescent="0.3">
      <c r="A440" s="4" t="s">
        <v>3846</v>
      </c>
      <c r="B440" s="2" t="s">
        <v>1063</v>
      </c>
      <c r="C440" s="2" t="s">
        <v>4410</v>
      </c>
      <c r="D440" s="2" t="s">
        <v>4411</v>
      </c>
      <c r="E440" s="5">
        <v>3</v>
      </c>
    </row>
    <row r="441" spans="1:5" x14ac:dyDescent="0.3">
      <c r="A441" s="4" t="s">
        <v>3847</v>
      </c>
      <c r="B441" s="2" t="s">
        <v>1387</v>
      </c>
      <c r="C441" s="2" t="s">
        <v>4409</v>
      </c>
      <c r="D441" s="2" t="s">
        <v>4411</v>
      </c>
      <c r="E441" s="5">
        <v>4</v>
      </c>
    </row>
    <row r="442" spans="1:5" x14ac:dyDescent="0.3">
      <c r="A442" s="4" t="s">
        <v>3848</v>
      </c>
      <c r="B442" s="2" t="s">
        <v>1037</v>
      </c>
      <c r="C442" s="2" t="s">
        <v>4410</v>
      </c>
      <c r="D442" s="2" t="s">
        <v>4411</v>
      </c>
      <c r="E442" s="5">
        <v>4</v>
      </c>
    </row>
    <row r="443" spans="1:5" x14ac:dyDescent="0.3">
      <c r="A443" s="4" t="s">
        <v>3849</v>
      </c>
      <c r="B443" s="2" t="s">
        <v>1259</v>
      </c>
      <c r="C443" s="2" t="s">
        <v>4410</v>
      </c>
      <c r="D443" s="2" t="s">
        <v>4411</v>
      </c>
      <c r="E443" s="5">
        <v>5</v>
      </c>
    </row>
    <row r="444" spans="1:5" x14ac:dyDescent="0.3">
      <c r="A444" s="4" t="s">
        <v>3850</v>
      </c>
      <c r="B444" s="2" t="s">
        <v>1868</v>
      </c>
      <c r="C444" s="2" t="s">
        <v>4408</v>
      </c>
      <c r="D444" s="2" t="s">
        <v>4411</v>
      </c>
      <c r="E444" s="5">
        <v>5</v>
      </c>
    </row>
    <row r="445" spans="1:5" x14ac:dyDescent="0.3">
      <c r="A445" s="4" t="s">
        <v>3851</v>
      </c>
      <c r="B445" s="2" t="s">
        <v>1897</v>
      </c>
      <c r="C445" s="2" t="s">
        <v>4409</v>
      </c>
      <c r="D445" s="2" t="s">
        <v>4412</v>
      </c>
      <c r="E445" s="5">
        <v>3</v>
      </c>
    </row>
    <row r="446" spans="1:5" x14ac:dyDescent="0.3">
      <c r="A446" s="4" t="s">
        <v>3852</v>
      </c>
      <c r="B446" s="2" t="s">
        <v>1759</v>
      </c>
      <c r="C446" s="2" t="s">
        <v>4408</v>
      </c>
      <c r="D446" s="2" t="s">
        <v>4412</v>
      </c>
      <c r="E446" s="5">
        <v>1</v>
      </c>
    </row>
    <row r="447" spans="1:5" x14ac:dyDescent="0.3">
      <c r="A447" s="4" t="s">
        <v>3853</v>
      </c>
      <c r="B447" s="2" t="s">
        <v>1583</v>
      </c>
      <c r="C447" s="2" t="s">
        <v>4409</v>
      </c>
      <c r="D447" s="2" t="s">
        <v>4412</v>
      </c>
      <c r="E447" s="5">
        <v>3</v>
      </c>
    </row>
    <row r="448" spans="1:5" x14ac:dyDescent="0.3">
      <c r="A448" s="4" t="s">
        <v>3854</v>
      </c>
      <c r="B448" s="2" t="s">
        <v>1594</v>
      </c>
      <c r="C448" s="2" t="s">
        <v>4408</v>
      </c>
      <c r="D448" s="2" t="s">
        <v>4412</v>
      </c>
      <c r="E448" s="5">
        <v>5</v>
      </c>
    </row>
    <row r="449" spans="1:5" x14ac:dyDescent="0.3">
      <c r="A449" s="4" t="s">
        <v>3855</v>
      </c>
      <c r="B449" s="2" t="s">
        <v>1320</v>
      </c>
      <c r="C449" s="2" t="s">
        <v>4408</v>
      </c>
      <c r="D449" s="2" t="s">
        <v>4411</v>
      </c>
      <c r="E449" s="5">
        <v>4</v>
      </c>
    </row>
    <row r="450" spans="1:5" x14ac:dyDescent="0.3">
      <c r="A450" s="4" t="s">
        <v>3856</v>
      </c>
      <c r="B450" s="2" t="s">
        <v>1080</v>
      </c>
      <c r="C450" s="2" t="s">
        <v>4410</v>
      </c>
      <c r="D450" s="2" t="s">
        <v>4411</v>
      </c>
      <c r="E450" s="5">
        <v>3</v>
      </c>
    </row>
    <row r="451" spans="1:5" x14ac:dyDescent="0.3">
      <c r="A451" s="4" t="s">
        <v>3857</v>
      </c>
      <c r="B451" s="2" t="s">
        <v>1888</v>
      </c>
      <c r="C451" s="2" t="s">
        <v>4408</v>
      </c>
      <c r="D451" s="2" t="s">
        <v>4411</v>
      </c>
      <c r="E451" s="5">
        <v>1</v>
      </c>
    </row>
    <row r="452" spans="1:5" x14ac:dyDescent="0.3">
      <c r="A452" s="4" t="s">
        <v>3858</v>
      </c>
      <c r="B452" s="2" t="s">
        <v>1919</v>
      </c>
      <c r="C452" s="2" t="s">
        <v>4409</v>
      </c>
      <c r="D452" s="2" t="s">
        <v>4411</v>
      </c>
      <c r="E452" s="5">
        <v>2</v>
      </c>
    </row>
    <row r="453" spans="1:5" x14ac:dyDescent="0.3">
      <c r="A453" s="4" t="s">
        <v>3859</v>
      </c>
      <c r="B453" s="2" t="s">
        <v>1552</v>
      </c>
      <c r="C453" s="2" t="s">
        <v>4408</v>
      </c>
      <c r="D453" s="2" t="s">
        <v>4412</v>
      </c>
      <c r="E453" s="5">
        <v>4</v>
      </c>
    </row>
    <row r="454" spans="1:5" x14ac:dyDescent="0.3">
      <c r="A454" s="4" t="s">
        <v>3860</v>
      </c>
      <c r="B454" s="2" t="s">
        <v>1576</v>
      </c>
      <c r="C454" s="2" t="s">
        <v>4410</v>
      </c>
      <c r="D454" s="2" t="s">
        <v>4411</v>
      </c>
      <c r="E454" s="5">
        <v>5</v>
      </c>
    </row>
    <row r="455" spans="1:5" x14ac:dyDescent="0.3">
      <c r="A455" s="4" t="s">
        <v>3861</v>
      </c>
      <c r="B455" s="2" t="s">
        <v>1776</v>
      </c>
      <c r="C455" s="2" t="s">
        <v>4408</v>
      </c>
      <c r="D455" s="2" t="s">
        <v>4411</v>
      </c>
      <c r="E455" s="5">
        <v>3</v>
      </c>
    </row>
    <row r="456" spans="1:5" x14ac:dyDescent="0.3">
      <c r="A456" s="4" t="s">
        <v>3862</v>
      </c>
      <c r="B456" s="2" t="s">
        <v>1368</v>
      </c>
      <c r="C456" s="2" t="s">
        <v>4409</v>
      </c>
      <c r="D456" s="2" t="s">
        <v>4411</v>
      </c>
      <c r="E456" s="5">
        <v>5</v>
      </c>
    </row>
    <row r="457" spans="1:5" x14ac:dyDescent="0.3">
      <c r="A457" s="4" t="s">
        <v>3863</v>
      </c>
      <c r="B457" s="2" t="s">
        <v>1523</v>
      </c>
      <c r="C457" s="2" t="s">
        <v>4409</v>
      </c>
      <c r="D457" s="2" t="s">
        <v>4411</v>
      </c>
      <c r="E457" s="5">
        <v>2</v>
      </c>
    </row>
    <row r="458" spans="1:5" x14ac:dyDescent="0.3">
      <c r="A458" s="4" t="s">
        <v>3864</v>
      </c>
      <c r="B458" s="2" t="s">
        <v>1882</v>
      </c>
      <c r="C458" s="2" t="s">
        <v>4408</v>
      </c>
      <c r="D458" s="2" t="s">
        <v>4411</v>
      </c>
      <c r="E458" s="5">
        <v>3</v>
      </c>
    </row>
    <row r="459" spans="1:5" x14ac:dyDescent="0.3">
      <c r="A459" s="4" t="s">
        <v>3865</v>
      </c>
      <c r="B459" s="2" t="s">
        <v>1583</v>
      </c>
      <c r="C459" s="2" t="s">
        <v>4410</v>
      </c>
      <c r="D459" s="2" t="s">
        <v>4412</v>
      </c>
      <c r="E459" s="5">
        <v>5</v>
      </c>
    </row>
    <row r="460" spans="1:5" x14ac:dyDescent="0.3">
      <c r="A460" s="4" t="s">
        <v>3866</v>
      </c>
      <c r="B460" s="2" t="s">
        <v>1629</v>
      </c>
      <c r="C460" s="2" t="s">
        <v>4408</v>
      </c>
      <c r="D460" s="2" t="s">
        <v>4411</v>
      </c>
      <c r="E460" s="5">
        <v>4</v>
      </c>
    </row>
    <row r="461" spans="1:5" x14ac:dyDescent="0.3">
      <c r="A461" s="4" t="s">
        <v>3867</v>
      </c>
      <c r="B461" s="2" t="s">
        <v>1274</v>
      </c>
      <c r="C461" s="2" t="s">
        <v>4410</v>
      </c>
      <c r="D461" s="2" t="s">
        <v>4411</v>
      </c>
      <c r="E461" s="5">
        <v>4</v>
      </c>
    </row>
    <row r="462" spans="1:5" x14ac:dyDescent="0.3">
      <c r="A462" s="4" t="s">
        <v>3868</v>
      </c>
      <c r="B462" s="2" t="s">
        <v>1277</v>
      </c>
      <c r="C462" s="2" t="s">
        <v>4408</v>
      </c>
      <c r="D462" s="2" t="s">
        <v>4411</v>
      </c>
      <c r="E462" s="5">
        <v>2</v>
      </c>
    </row>
    <row r="463" spans="1:5" x14ac:dyDescent="0.3">
      <c r="A463" s="4" t="s">
        <v>3869</v>
      </c>
      <c r="B463" s="2" t="s">
        <v>1485</v>
      </c>
      <c r="C463" s="2" t="s">
        <v>4410</v>
      </c>
      <c r="D463" s="2" t="s">
        <v>4412</v>
      </c>
      <c r="E463" s="5">
        <v>2</v>
      </c>
    </row>
    <row r="464" spans="1:5" x14ac:dyDescent="0.3">
      <c r="A464" s="4" t="s">
        <v>3870</v>
      </c>
      <c r="B464" s="2" t="s">
        <v>1571</v>
      </c>
      <c r="C464" s="2" t="s">
        <v>4409</v>
      </c>
      <c r="D464" s="2" t="s">
        <v>4411</v>
      </c>
      <c r="E464" s="5">
        <v>1</v>
      </c>
    </row>
    <row r="465" spans="1:5" x14ac:dyDescent="0.3">
      <c r="A465" s="4" t="s">
        <v>3871</v>
      </c>
      <c r="B465" s="2" t="s">
        <v>1069</v>
      </c>
      <c r="C465" s="2" t="s">
        <v>4408</v>
      </c>
      <c r="D465" s="2" t="s">
        <v>4411</v>
      </c>
      <c r="E465" s="5">
        <v>5</v>
      </c>
    </row>
    <row r="466" spans="1:5" x14ac:dyDescent="0.3">
      <c r="A466" s="4" t="s">
        <v>3872</v>
      </c>
      <c r="B466" s="2" t="s">
        <v>1365</v>
      </c>
      <c r="C466" s="2" t="s">
        <v>4408</v>
      </c>
      <c r="D466" s="2" t="s">
        <v>4411</v>
      </c>
      <c r="E466" s="5">
        <v>2</v>
      </c>
    </row>
    <row r="467" spans="1:5" x14ac:dyDescent="0.3">
      <c r="A467" s="4" t="s">
        <v>3873</v>
      </c>
      <c r="B467" s="2" t="s">
        <v>1494</v>
      </c>
      <c r="C467" s="2" t="s">
        <v>4409</v>
      </c>
      <c r="D467" s="2" t="s">
        <v>4411</v>
      </c>
      <c r="E467" s="5">
        <v>1</v>
      </c>
    </row>
    <row r="468" spans="1:5" x14ac:dyDescent="0.3">
      <c r="A468" s="4" t="s">
        <v>3874</v>
      </c>
      <c r="B468" s="2" t="s">
        <v>1561</v>
      </c>
      <c r="C468" s="2" t="s">
        <v>4409</v>
      </c>
      <c r="D468" s="2" t="s">
        <v>4411</v>
      </c>
      <c r="E468" s="5">
        <v>4</v>
      </c>
    </row>
    <row r="469" spans="1:5" x14ac:dyDescent="0.3">
      <c r="A469" s="4" t="s">
        <v>3875</v>
      </c>
      <c r="B469" s="2" t="s">
        <v>1313</v>
      </c>
      <c r="C469" s="2" t="s">
        <v>4410</v>
      </c>
      <c r="D469" s="2" t="s">
        <v>4411</v>
      </c>
      <c r="E469" s="5">
        <v>1</v>
      </c>
    </row>
    <row r="470" spans="1:5" x14ac:dyDescent="0.3">
      <c r="A470" s="4" t="s">
        <v>3876</v>
      </c>
      <c r="B470" s="2" t="s">
        <v>1907</v>
      </c>
      <c r="C470" s="2" t="s">
        <v>4408</v>
      </c>
      <c r="D470" s="2" t="s">
        <v>4412</v>
      </c>
      <c r="E470" s="5">
        <v>1</v>
      </c>
    </row>
    <row r="471" spans="1:5" x14ac:dyDescent="0.3">
      <c r="A471" s="4" t="s">
        <v>3877</v>
      </c>
      <c r="B471" s="2" t="s">
        <v>1033</v>
      </c>
      <c r="C471" s="2" t="s">
        <v>4409</v>
      </c>
      <c r="D471" s="2" t="s">
        <v>4411</v>
      </c>
      <c r="E471" s="5">
        <v>1</v>
      </c>
    </row>
    <row r="472" spans="1:5" x14ac:dyDescent="0.3">
      <c r="A472" s="4" t="s">
        <v>3878</v>
      </c>
      <c r="B472" s="2" t="s">
        <v>1047</v>
      </c>
      <c r="C472" s="2" t="s">
        <v>4410</v>
      </c>
      <c r="D472" s="2" t="s">
        <v>4412</v>
      </c>
      <c r="E472" s="5">
        <v>5</v>
      </c>
    </row>
    <row r="473" spans="1:5" x14ac:dyDescent="0.3">
      <c r="A473" s="4" t="s">
        <v>3879</v>
      </c>
      <c r="B473" s="2" t="s">
        <v>1774</v>
      </c>
      <c r="C473" s="2" t="s">
        <v>4408</v>
      </c>
      <c r="D473" s="2" t="s">
        <v>4412</v>
      </c>
      <c r="E473" s="5">
        <v>2</v>
      </c>
    </row>
    <row r="474" spans="1:5" x14ac:dyDescent="0.3">
      <c r="A474" s="4" t="s">
        <v>3880</v>
      </c>
      <c r="B474" s="2" t="s">
        <v>1403</v>
      </c>
      <c r="C474" s="2" t="s">
        <v>4409</v>
      </c>
      <c r="D474" s="2" t="s">
        <v>4412</v>
      </c>
      <c r="E474" s="5">
        <v>5</v>
      </c>
    </row>
    <row r="475" spans="1:5" x14ac:dyDescent="0.3">
      <c r="A475" s="4" t="s">
        <v>3881</v>
      </c>
      <c r="B475" s="2" t="s">
        <v>1166</v>
      </c>
      <c r="C475" s="2" t="s">
        <v>4409</v>
      </c>
      <c r="D475" s="2" t="s">
        <v>4411</v>
      </c>
      <c r="E475" s="5">
        <v>5</v>
      </c>
    </row>
    <row r="476" spans="1:5" x14ac:dyDescent="0.3">
      <c r="A476" s="4" t="s">
        <v>3882</v>
      </c>
      <c r="B476" s="2" t="s">
        <v>1397</v>
      </c>
      <c r="C476" s="2" t="s">
        <v>4408</v>
      </c>
      <c r="D476" s="2" t="s">
        <v>4412</v>
      </c>
      <c r="E476" s="5">
        <v>5</v>
      </c>
    </row>
    <row r="477" spans="1:5" x14ac:dyDescent="0.3">
      <c r="A477" s="4" t="s">
        <v>3883</v>
      </c>
      <c r="B477" s="2" t="s">
        <v>1852</v>
      </c>
      <c r="C477" s="2" t="s">
        <v>4408</v>
      </c>
      <c r="D477" s="2" t="s">
        <v>4411</v>
      </c>
      <c r="E477" s="5">
        <v>5</v>
      </c>
    </row>
    <row r="478" spans="1:5" x14ac:dyDescent="0.3">
      <c r="A478" s="4" t="s">
        <v>3884</v>
      </c>
      <c r="B478" s="2" t="s">
        <v>1830</v>
      </c>
      <c r="C478" s="2" t="s">
        <v>4410</v>
      </c>
      <c r="D478" s="2" t="s">
        <v>4412</v>
      </c>
      <c r="E478" s="5">
        <v>3</v>
      </c>
    </row>
    <row r="479" spans="1:5" x14ac:dyDescent="0.3">
      <c r="A479" s="4" t="s">
        <v>3885</v>
      </c>
      <c r="B479" s="2" t="s">
        <v>1418</v>
      </c>
      <c r="C479" s="2" t="s">
        <v>4409</v>
      </c>
      <c r="D479" s="2" t="s">
        <v>4412</v>
      </c>
      <c r="E479" s="5">
        <v>4</v>
      </c>
    </row>
    <row r="480" spans="1:5" x14ac:dyDescent="0.3">
      <c r="A480" s="4" t="s">
        <v>3886</v>
      </c>
      <c r="B480" s="2" t="s">
        <v>1895</v>
      </c>
      <c r="C480" s="2" t="s">
        <v>4409</v>
      </c>
      <c r="D480" s="2" t="s">
        <v>4411</v>
      </c>
      <c r="E480" s="5">
        <v>2</v>
      </c>
    </row>
    <row r="481" spans="1:5" x14ac:dyDescent="0.3">
      <c r="A481" s="4" t="s">
        <v>3887</v>
      </c>
      <c r="B481" s="2" t="s">
        <v>1674</v>
      </c>
      <c r="C481" s="2" t="s">
        <v>4408</v>
      </c>
      <c r="D481" s="2" t="s">
        <v>4412</v>
      </c>
      <c r="E481" s="5">
        <v>4</v>
      </c>
    </row>
    <row r="482" spans="1:5" x14ac:dyDescent="0.3">
      <c r="A482" s="4" t="s">
        <v>3888</v>
      </c>
      <c r="B482" s="2" t="s">
        <v>1669</v>
      </c>
      <c r="C482" s="2" t="s">
        <v>4410</v>
      </c>
      <c r="D482" s="2" t="s">
        <v>4412</v>
      </c>
      <c r="E482" s="5">
        <v>4</v>
      </c>
    </row>
    <row r="483" spans="1:5" x14ac:dyDescent="0.3">
      <c r="A483" s="4" t="s">
        <v>3889</v>
      </c>
      <c r="B483" s="2" t="s">
        <v>1488</v>
      </c>
      <c r="C483" s="2" t="s">
        <v>4410</v>
      </c>
      <c r="D483" s="2" t="s">
        <v>4412</v>
      </c>
      <c r="E483" s="5">
        <v>3</v>
      </c>
    </row>
    <row r="484" spans="1:5" x14ac:dyDescent="0.3">
      <c r="A484" s="4" t="s">
        <v>3890</v>
      </c>
      <c r="B484" s="2" t="s">
        <v>1505</v>
      </c>
      <c r="C484" s="2" t="s">
        <v>4409</v>
      </c>
      <c r="D484" s="2" t="s">
        <v>4412</v>
      </c>
      <c r="E484" s="5">
        <v>4</v>
      </c>
    </row>
    <row r="485" spans="1:5" x14ac:dyDescent="0.3">
      <c r="A485" s="4" t="s">
        <v>3891</v>
      </c>
      <c r="B485" s="2" t="s">
        <v>1237</v>
      </c>
      <c r="C485" s="2" t="s">
        <v>4409</v>
      </c>
      <c r="D485" s="2" t="s">
        <v>4412</v>
      </c>
      <c r="E485" s="5">
        <v>3</v>
      </c>
    </row>
    <row r="486" spans="1:5" x14ac:dyDescent="0.3">
      <c r="A486" s="4" t="s">
        <v>3892</v>
      </c>
      <c r="B486" s="2" t="s">
        <v>1086</v>
      </c>
      <c r="C486" s="2" t="s">
        <v>4409</v>
      </c>
      <c r="D486" s="2" t="s">
        <v>4412</v>
      </c>
      <c r="E486" s="5">
        <v>2</v>
      </c>
    </row>
    <row r="487" spans="1:5" x14ac:dyDescent="0.3">
      <c r="A487" s="4" t="s">
        <v>3893</v>
      </c>
      <c r="B487" s="2" t="s">
        <v>1800</v>
      </c>
      <c r="C487" s="2" t="s">
        <v>4409</v>
      </c>
      <c r="D487" s="2" t="s">
        <v>4411</v>
      </c>
      <c r="E487" s="5">
        <v>2</v>
      </c>
    </row>
    <row r="488" spans="1:5" x14ac:dyDescent="0.3">
      <c r="A488" s="4" t="s">
        <v>3894</v>
      </c>
      <c r="B488" s="2" t="s">
        <v>1819</v>
      </c>
      <c r="C488" s="2" t="s">
        <v>4408</v>
      </c>
      <c r="D488" s="2" t="s">
        <v>4412</v>
      </c>
      <c r="E488" s="5">
        <v>4</v>
      </c>
    </row>
    <row r="489" spans="1:5" x14ac:dyDescent="0.3">
      <c r="A489" s="4" t="s">
        <v>3895</v>
      </c>
      <c r="B489" s="2" t="s">
        <v>1745</v>
      </c>
      <c r="C489" s="2" t="s">
        <v>4410</v>
      </c>
      <c r="D489" s="2" t="s">
        <v>4411</v>
      </c>
      <c r="E489" s="5">
        <v>2</v>
      </c>
    </row>
    <row r="490" spans="1:5" x14ac:dyDescent="0.3">
      <c r="A490" s="4" t="s">
        <v>3896</v>
      </c>
      <c r="B490" s="2" t="s">
        <v>1890</v>
      </c>
      <c r="C490" s="2" t="s">
        <v>4409</v>
      </c>
      <c r="D490" s="2" t="s">
        <v>4411</v>
      </c>
      <c r="E490" s="5">
        <v>1</v>
      </c>
    </row>
    <row r="491" spans="1:5" x14ac:dyDescent="0.3">
      <c r="A491" s="4" t="s">
        <v>3897</v>
      </c>
      <c r="B491" s="2" t="s">
        <v>1568</v>
      </c>
      <c r="C491" s="2" t="s">
        <v>4410</v>
      </c>
      <c r="D491" s="2" t="s">
        <v>4412</v>
      </c>
      <c r="E491" s="5">
        <v>4</v>
      </c>
    </row>
    <row r="492" spans="1:5" x14ac:dyDescent="0.3">
      <c r="A492" s="4" t="s">
        <v>3898</v>
      </c>
      <c r="B492" s="2" t="s">
        <v>1952</v>
      </c>
      <c r="C492" s="2" t="s">
        <v>4408</v>
      </c>
      <c r="D492" s="2" t="s">
        <v>4412</v>
      </c>
      <c r="E492" s="5">
        <v>4</v>
      </c>
    </row>
    <row r="493" spans="1:5" x14ac:dyDescent="0.3">
      <c r="A493" s="4" t="s">
        <v>3899</v>
      </c>
      <c r="B493" s="2" t="s">
        <v>1185</v>
      </c>
      <c r="C493" s="2" t="s">
        <v>4410</v>
      </c>
      <c r="D493" s="2" t="s">
        <v>4411</v>
      </c>
      <c r="E493" s="5">
        <v>3</v>
      </c>
    </row>
    <row r="494" spans="1:5" x14ac:dyDescent="0.3">
      <c r="A494" s="4" t="s">
        <v>3900</v>
      </c>
      <c r="B494" s="2" t="s">
        <v>1892</v>
      </c>
      <c r="C494" s="2" t="s">
        <v>4408</v>
      </c>
      <c r="D494" s="2" t="s">
        <v>4412</v>
      </c>
      <c r="E494" s="5">
        <v>4</v>
      </c>
    </row>
    <row r="495" spans="1:5" x14ac:dyDescent="0.3">
      <c r="A495" s="4" t="s">
        <v>3901</v>
      </c>
      <c r="B495" s="2" t="s">
        <v>1611</v>
      </c>
      <c r="C495" s="2" t="s">
        <v>4409</v>
      </c>
      <c r="D495" s="2" t="s">
        <v>4411</v>
      </c>
      <c r="E495" s="5">
        <v>1</v>
      </c>
    </row>
    <row r="496" spans="1:5" x14ac:dyDescent="0.3">
      <c r="A496" s="4" t="s">
        <v>3902</v>
      </c>
      <c r="B496" s="2" t="s">
        <v>1179</v>
      </c>
      <c r="C496" s="2" t="s">
        <v>4408</v>
      </c>
      <c r="D496" s="2" t="s">
        <v>4411</v>
      </c>
      <c r="E496" s="5">
        <v>4</v>
      </c>
    </row>
    <row r="497" spans="1:5" x14ac:dyDescent="0.3">
      <c r="A497" s="4" t="s">
        <v>3903</v>
      </c>
      <c r="B497" s="2" t="s">
        <v>1602</v>
      </c>
      <c r="C497" s="2" t="s">
        <v>4408</v>
      </c>
      <c r="D497" s="2" t="s">
        <v>4411</v>
      </c>
      <c r="E497" s="5">
        <v>1</v>
      </c>
    </row>
    <row r="498" spans="1:5" x14ac:dyDescent="0.3">
      <c r="A498" s="4" t="s">
        <v>3904</v>
      </c>
      <c r="B498" s="2" t="s">
        <v>1432</v>
      </c>
      <c r="C498" s="2" t="s">
        <v>4408</v>
      </c>
      <c r="D498" s="2" t="s">
        <v>4411</v>
      </c>
      <c r="E498" s="5">
        <v>2</v>
      </c>
    </row>
    <row r="499" spans="1:5" x14ac:dyDescent="0.3">
      <c r="A499" s="4" t="s">
        <v>3905</v>
      </c>
      <c r="B499" s="2" t="s">
        <v>1969</v>
      </c>
      <c r="C499" s="2" t="s">
        <v>4409</v>
      </c>
      <c r="D499" s="2" t="s">
        <v>4412</v>
      </c>
      <c r="E499" s="5">
        <v>3</v>
      </c>
    </row>
    <row r="500" spans="1:5" x14ac:dyDescent="0.3">
      <c r="A500" s="4" t="s">
        <v>3906</v>
      </c>
      <c r="B500" s="2" t="s">
        <v>1826</v>
      </c>
      <c r="C500" s="2" t="s">
        <v>4410</v>
      </c>
      <c r="D500" s="2" t="s">
        <v>4411</v>
      </c>
      <c r="E500" s="5">
        <v>5</v>
      </c>
    </row>
    <row r="501" spans="1:5" x14ac:dyDescent="0.3">
      <c r="A501" s="4" t="s">
        <v>3907</v>
      </c>
      <c r="B501" s="2" t="s">
        <v>1269</v>
      </c>
      <c r="C501" s="2" t="s">
        <v>4408</v>
      </c>
      <c r="D501" s="2" t="s">
        <v>4411</v>
      </c>
      <c r="E501" s="5">
        <v>2</v>
      </c>
    </row>
    <row r="502" spans="1:5" x14ac:dyDescent="0.3">
      <c r="A502" s="4" t="s">
        <v>3908</v>
      </c>
      <c r="B502" s="2" t="s">
        <v>1743</v>
      </c>
      <c r="C502" s="2" t="s">
        <v>4408</v>
      </c>
      <c r="D502" s="2" t="s">
        <v>4411</v>
      </c>
      <c r="E502" s="5">
        <v>5</v>
      </c>
    </row>
    <row r="503" spans="1:5" x14ac:dyDescent="0.3">
      <c r="A503" s="4" t="s">
        <v>3909</v>
      </c>
      <c r="B503" s="2" t="s">
        <v>1224</v>
      </c>
      <c r="C503" s="2" t="s">
        <v>4409</v>
      </c>
      <c r="D503" s="2" t="s">
        <v>4411</v>
      </c>
      <c r="E503" s="5">
        <v>4</v>
      </c>
    </row>
    <row r="504" spans="1:5" x14ac:dyDescent="0.3">
      <c r="A504" s="4" t="s">
        <v>3910</v>
      </c>
      <c r="B504" s="2" t="s">
        <v>1571</v>
      </c>
      <c r="C504" s="2" t="s">
        <v>4409</v>
      </c>
      <c r="D504" s="2" t="s">
        <v>4411</v>
      </c>
      <c r="E504" s="5">
        <v>2</v>
      </c>
    </row>
    <row r="505" spans="1:5" x14ac:dyDescent="0.3">
      <c r="A505" s="4" t="s">
        <v>3911</v>
      </c>
      <c r="B505" s="2" t="s">
        <v>1385</v>
      </c>
      <c r="C505" s="2" t="s">
        <v>4408</v>
      </c>
      <c r="D505" s="2" t="s">
        <v>4412</v>
      </c>
      <c r="E505" s="5">
        <v>5</v>
      </c>
    </row>
    <row r="506" spans="1:5" x14ac:dyDescent="0.3">
      <c r="A506" s="4" t="s">
        <v>3912</v>
      </c>
      <c r="B506" s="2" t="s">
        <v>1613</v>
      </c>
      <c r="C506" s="2" t="s">
        <v>4409</v>
      </c>
      <c r="D506" s="2" t="s">
        <v>4411</v>
      </c>
      <c r="E506" s="5">
        <v>3</v>
      </c>
    </row>
    <row r="507" spans="1:5" x14ac:dyDescent="0.3">
      <c r="A507" s="4" t="s">
        <v>3913</v>
      </c>
      <c r="B507" s="2" t="s">
        <v>1858</v>
      </c>
      <c r="C507" s="2" t="s">
        <v>4408</v>
      </c>
      <c r="D507" s="2" t="s">
        <v>4411</v>
      </c>
      <c r="E507" s="5">
        <v>2</v>
      </c>
    </row>
    <row r="508" spans="1:5" x14ac:dyDescent="0.3">
      <c r="A508" s="4" t="s">
        <v>3914</v>
      </c>
      <c r="B508" s="2" t="s">
        <v>1766</v>
      </c>
      <c r="C508" s="2" t="s">
        <v>4410</v>
      </c>
      <c r="D508" s="2" t="s">
        <v>4412</v>
      </c>
      <c r="E508" s="5">
        <v>1</v>
      </c>
    </row>
    <row r="509" spans="1:5" x14ac:dyDescent="0.3">
      <c r="A509" s="4" t="s">
        <v>3915</v>
      </c>
      <c r="B509" s="2" t="s">
        <v>1428</v>
      </c>
      <c r="C509" s="2" t="s">
        <v>4409</v>
      </c>
      <c r="D509" s="2" t="s">
        <v>4411</v>
      </c>
      <c r="E509" s="5">
        <v>3</v>
      </c>
    </row>
    <row r="510" spans="1:5" x14ac:dyDescent="0.3">
      <c r="A510" s="4" t="s">
        <v>3916</v>
      </c>
      <c r="B510" s="2" t="s">
        <v>1915</v>
      </c>
      <c r="C510" s="2" t="s">
        <v>4410</v>
      </c>
      <c r="D510" s="2" t="s">
        <v>4411</v>
      </c>
      <c r="E510" s="5">
        <v>1</v>
      </c>
    </row>
    <row r="511" spans="1:5" x14ac:dyDescent="0.3">
      <c r="A511" s="4" t="s">
        <v>3917</v>
      </c>
      <c r="B511" s="2" t="s">
        <v>1179</v>
      </c>
      <c r="C511" s="2" t="s">
        <v>4409</v>
      </c>
      <c r="D511" s="2" t="s">
        <v>4412</v>
      </c>
      <c r="E511" s="5">
        <v>3</v>
      </c>
    </row>
    <row r="512" spans="1:5" x14ac:dyDescent="0.3">
      <c r="A512" s="4" t="s">
        <v>3918</v>
      </c>
      <c r="B512" s="2" t="s">
        <v>1565</v>
      </c>
      <c r="C512" s="2" t="s">
        <v>4408</v>
      </c>
      <c r="D512" s="2" t="s">
        <v>4412</v>
      </c>
      <c r="E512" s="5">
        <v>5</v>
      </c>
    </row>
    <row r="513" spans="1:5" x14ac:dyDescent="0.3">
      <c r="A513" s="4" t="s">
        <v>3919</v>
      </c>
      <c r="B513" s="2" t="s">
        <v>1640</v>
      </c>
      <c r="C513" s="2" t="s">
        <v>4410</v>
      </c>
      <c r="D513" s="2" t="s">
        <v>4411</v>
      </c>
      <c r="E513" s="5">
        <v>5</v>
      </c>
    </row>
    <row r="514" spans="1:5" x14ac:dyDescent="0.3">
      <c r="A514" s="4" t="s">
        <v>3920</v>
      </c>
      <c r="B514" s="2" t="s">
        <v>1950</v>
      </c>
      <c r="C514" s="2" t="s">
        <v>4409</v>
      </c>
      <c r="D514" s="2" t="s">
        <v>4411</v>
      </c>
      <c r="E514" s="5">
        <v>2</v>
      </c>
    </row>
    <row r="515" spans="1:5" x14ac:dyDescent="0.3">
      <c r="A515" s="4" t="s">
        <v>3921</v>
      </c>
      <c r="B515" s="2" t="s">
        <v>1614</v>
      </c>
      <c r="C515" s="2" t="s">
        <v>4410</v>
      </c>
      <c r="D515" s="2" t="s">
        <v>4411</v>
      </c>
      <c r="E515" s="5">
        <v>2</v>
      </c>
    </row>
    <row r="516" spans="1:5" x14ac:dyDescent="0.3">
      <c r="A516" s="4" t="s">
        <v>3922</v>
      </c>
      <c r="B516" s="2" t="s">
        <v>1705</v>
      </c>
      <c r="C516" s="2" t="s">
        <v>4409</v>
      </c>
      <c r="D516" s="2" t="s">
        <v>4412</v>
      </c>
      <c r="E516" s="5">
        <v>3</v>
      </c>
    </row>
    <row r="517" spans="1:5" x14ac:dyDescent="0.3">
      <c r="A517" s="4" t="s">
        <v>3923</v>
      </c>
      <c r="B517" s="2" t="s">
        <v>1478</v>
      </c>
      <c r="C517" s="2" t="s">
        <v>4410</v>
      </c>
      <c r="D517" s="2" t="s">
        <v>4411</v>
      </c>
      <c r="E517" s="5">
        <v>2</v>
      </c>
    </row>
    <row r="518" spans="1:5" x14ac:dyDescent="0.3">
      <c r="A518" s="4" t="s">
        <v>3924</v>
      </c>
      <c r="B518" s="2" t="s">
        <v>1057</v>
      </c>
      <c r="C518" s="2" t="s">
        <v>4409</v>
      </c>
      <c r="D518" s="2" t="s">
        <v>4412</v>
      </c>
      <c r="E518" s="5">
        <v>4</v>
      </c>
    </row>
    <row r="519" spans="1:5" x14ac:dyDescent="0.3">
      <c r="A519" s="4" t="s">
        <v>3925</v>
      </c>
      <c r="B519" s="2" t="s">
        <v>1292</v>
      </c>
      <c r="C519" s="2" t="s">
        <v>4408</v>
      </c>
      <c r="D519" s="2" t="s">
        <v>4412</v>
      </c>
      <c r="E519" s="5">
        <v>2</v>
      </c>
    </row>
    <row r="520" spans="1:5" x14ac:dyDescent="0.3">
      <c r="A520" s="4" t="s">
        <v>3926</v>
      </c>
      <c r="B520" s="2" t="s">
        <v>1057</v>
      </c>
      <c r="C520" s="2" t="s">
        <v>4408</v>
      </c>
      <c r="D520" s="2" t="s">
        <v>4412</v>
      </c>
      <c r="E520" s="5">
        <v>5</v>
      </c>
    </row>
    <row r="521" spans="1:5" x14ac:dyDescent="0.3">
      <c r="A521" s="4" t="s">
        <v>3927</v>
      </c>
      <c r="B521" s="2" t="s">
        <v>1875</v>
      </c>
      <c r="C521" s="2" t="s">
        <v>4409</v>
      </c>
      <c r="D521" s="2" t="s">
        <v>4411</v>
      </c>
      <c r="E521" s="5">
        <v>2</v>
      </c>
    </row>
    <row r="522" spans="1:5" x14ac:dyDescent="0.3">
      <c r="A522" s="4" t="s">
        <v>3928</v>
      </c>
      <c r="B522" s="2" t="s">
        <v>1829</v>
      </c>
      <c r="C522" s="2" t="s">
        <v>4408</v>
      </c>
      <c r="D522" s="2" t="s">
        <v>4412</v>
      </c>
      <c r="E522" s="5">
        <v>5</v>
      </c>
    </row>
    <row r="523" spans="1:5" x14ac:dyDescent="0.3">
      <c r="A523" s="4" t="s">
        <v>3929</v>
      </c>
      <c r="B523" s="2" t="s">
        <v>1139</v>
      </c>
      <c r="C523" s="2" t="s">
        <v>4409</v>
      </c>
      <c r="D523" s="2" t="s">
        <v>4412</v>
      </c>
      <c r="E523" s="5">
        <v>1</v>
      </c>
    </row>
    <row r="524" spans="1:5" x14ac:dyDescent="0.3">
      <c r="A524" s="4" t="s">
        <v>3930</v>
      </c>
      <c r="B524" s="2" t="s">
        <v>1818</v>
      </c>
      <c r="C524" s="2" t="s">
        <v>4408</v>
      </c>
      <c r="D524" s="2" t="s">
        <v>4411</v>
      </c>
      <c r="E524" s="5">
        <v>5</v>
      </c>
    </row>
    <row r="525" spans="1:5" x14ac:dyDescent="0.3">
      <c r="A525" s="4" t="s">
        <v>3931</v>
      </c>
      <c r="B525" s="2" t="s">
        <v>1943</v>
      </c>
      <c r="C525" s="2" t="s">
        <v>4409</v>
      </c>
      <c r="D525" s="2" t="s">
        <v>4411</v>
      </c>
      <c r="E525" s="5">
        <v>3</v>
      </c>
    </row>
    <row r="526" spans="1:5" x14ac:dyDescent="0.3">
      <c r="A526" s="4" t="s">
        <v>3932</v>
      </c>
      <c r="B526" s="2" t="s">
        <v>1245</v>
      </c>
      <c r="C526" s="2" t="s">
        <v>4409</v>
      </c>
      <c r="D526" s="2" t="s">
        <v>4411</v>
      </c>
      <c r="E526" s="5">
        <v>3</v>
      </c>
    </row>
    <row r="527" spans="1:5" x14ac:dyDescent="0.3">
      <c r="A527" s="4" t="s">
        <v>3933</v>
      </c>
      <c r="B527" s="2" t="s">
        <v>1987</v>
      </c>
      <c r="C527" s="2" t="s">
        <v>4408</v>
      </c>
      <c r="D527" s="2" t="s">
        <v>4412</v>
      </c>
      <c r="E527" s="5">
        <v>4</v>
      </c>
    </row>
    <row r="528" spans="1:5" x14ac:dyDescent="0.3">
      <c r="A528" s="4" t="s">
        <v>3934</v>
      </c>
      <c r="B528" s="2" t="s">
        <v>1712</v>
      </c>
      <c r="C528" s="2" t="s">
        <v>4410</v>
      </c>
      <c r="D528" s="2" t="s">
        <v>4411</v>
      </c>
      <c r="E528" s="5">
        <v>2</v>
      </c>
    </row>
    <row r="529" spans="1:5" x14ac:dyDescent="0.3">
      <c r="A529" s="4" t="s">
        <v>3935</v>
      </c>
      <c r="B529" s="2" t="s">
        <v>1435</v>
      </c>
      <c r="C529" s="2" t="s">
        <v>4408</v>
      </c>
      <c r="D529" s="2" t="s">
        <v>4411</v>
      </c>
      <c r="E529" s="5">
        <v>3</v>
      </c>
    </row>
    <row r="530" spans="1:5" x14ac:dyDescent="0.3">
      <c r="A530" s="4" t="s">
        <v>3936</v>
      </c>
      <c r="B530" s="2" t="s">
        <v>1795</v>
      </c>
      <c r="C530" s="2" t="s">
        <v>4410</v>
      </c>
      <c r="D530" s="2" t="s">
        <v>4411</v>
      </c>
      <c r="E530" s="5">
        <v>4</v>
      </c>
    </row>
    <row r="531" spans="1:5" x14ac:dyDescent="0.3">
      <c r="A531" s="4" t="s">
        <v>3937</v>
      </c>
      <c r="B531" s="2" t="s">
        <v>1330</v>
      </c>
      <c r="C531" s="2" t="s">
        <v>4408</v>
      </c>
      <c r="D531" s="2" t="s">
        <v>4412</v>
      </c>
      <c r="E531" s="5">
        <v>3</v>
      </c>
    </row>
    <row r="532" spans="1:5" x14ac:dyDescent="0.3">
      <c r="A532" s="4" t="s">
        <v>3938</v>
      </c>
      <c r="B532" s="2" t="s">
        <v>1971</v>
      </c>
      <c r="C532" s="2" t="s">
        <v>4409</v>
      </c>
      <c r="D532" s="2" t="s">
        <v>4411</v>
      </c>
      <c r="E532" s="5">
        <v>1</v>
      </c>
    </row>
    <row r="533" spans="1:5" x14ac:dyDescent="0.3">
      <c r="A533" s="4" t="s">
        <v>3939</v>
      </c>
      <c r="B533" s="2" t="s">
        <v>1525</v>
      </c>
      <c r="C533" s="2" t="s">
        <v>4408</v>
      </c>
      <c r="D533" s="2" t="s">
        <v>4411</v>
      </c>
      <c r="E533" s="5">
        <v>4</v>
      </c>
    </row>
    <row r="534" spans="1:5" x14ac:dyDescent="0.3">
      <c r="A534" s="4" t="s">
        <v>3940</v>
      </c>
      <c r="B534" s="2" t="s">
        <v>1460</v>
      </c>
      <c r="C534" s="2" t="s">
        <v>4408</v>
      </c>
      <c r="D534" s="2" t="s">
        <v>4411</v>
      </c>
      <c r="E534" s="5">
        <v>5</v>
      </c>
    </row>
    <row r="535" spans="1:5" x14ac:dyDescent="0.3">
      <c r="A535" s="4" t="s">
        <v>3941</v>
      </c>
      <c r="B535" s="2" t="s">
        <v>1378</v>
      </c>
      <c r="C535" s="2" t="s">
        <v>4408</v>
      </c>
      <c r="D535" s="2" t="s">
        <v>4412</v>
      </c>
      <c r="E535" s="5">
        <v>1</v>
      </c>
    </row>
    <row r="536" spans="1:5" x14ac:dyDescent="0.3">
      <c r="A536" s="4" t="s">
        <v>3942</v>
      </c>
      <c r="B536" s="2" t="s">
        <v>1063</v>
      </c>
      <c r="C536" s="2" t="s">
        <v>4410</v>
      </c>
      <c r="D536" s="2" t="s">
        <v>4411</v>
      </c>
      <c r="E536" s="5">
        <v>4</v>
      </c>
    </row>
    <row r="537" spans="1:5" x14ac:dyDescent="0.3">
      <c r="A537" s="4" t="s">
        <v>3943</v>
      </c>
      <c r="B537" s="2" t="s">
        <v>1054</v>
      </c>
      <c r="C537" s="2" t="s">
        <v>4410</v>
      </c>
      <c r="D537" s="2" t="s">
        <v>4412</v>
      </c>
      <c r="E537" s="5">
        <v>4</v>
      </c>
    </row>
    <row r="538" spans="1:5" x14ac:dyDescent="0.3">
      <c r="A538" s="4" t="s">
        <v>3944</v>
      </c>
      <c r="B538" s="2" t="s">
        <v>1104</v>
      </c>
      <c r="C538" s="2" t="s">
        <v>4408</v>
      </c>
      <c r="D538" s="2" t="s">
        <v>4411</v>
      </c>
      <c r="E538" s="5">
        <v>3</v>
      </c>
    </row>
    <row r="539" spans="1:5" x14ac:dyDescent="0.3">
      <c r="A539" s="4" t="s">
        <v>3945</v>
      </c>
      <c r="B539" s="2" t="s">
        <v>1211</v>
      </c>
      <c r="C539" s="2" t="s">
        <v>4409</v>
      </c>
      <c r="D539" s="2" t="s">
        <v>4411</v>
      </c>
      <c r="E539" s="5">
        <v>2</v>
      </c>
    </row>
    <row r="540" spans="1:5" x14ac:dyDescent="0.3">
      <c r="A540" s="4" t="s">
        <v>3946</v>
      </c>
      <c r="B540" s="2" t="s">
        <v>1884</v>
      </c>
      <c r="C540" s="2" t="s">
        <v>4409</v>
      </c>
      <c r="D540" s="2" t="s">
        <v>4412</v>
      </c>
      <c r="E540" s="5">
        <v>5</v>
      </c>
    </row>
    <row r="541" spans="1:5" x14ac:dyDescent="0.3">
      <c r="A541" s="4" t="s">
        <v>3947</v>
      </c>
      <c r="B541" s="2" t="s">
        <v>1655</v>
      </c>
      <c r="C541" s="2" t="s">
        <v>4410</v>
      </c>
      <c r="D541" s="2" t="s">
        <v>4412</v>
      </c>
      <c r="E541" s="5">
        <v>1</v>
      </c>
    </row>
    <row r="542" spans="1:5" x14ac:dyDescent="0.3">
      <c r="A542" s="4" t="s">
        <v>3948</v>
      </c>
      <c r="B542" s="2" t="s">
        <v>1695</v>
      </c>
      <c r="C542" s="2" t="s">
        <v>4409</v>
      </c>
      <c r="D542" s="2" t="s">
        <v>4411</v>
      </c>
      <c r="E542" s="5">
        <v>4</v>
      </c>
    </row>
    <row r="543" spans="1:5" x14ac:dyDescent="0.3">
      <c r="A543" s="4" t="s">
        <v>3949</v>
      </c>
      <c r="B543" s="2" t="s">
        <v>1232</v>
      </c>
      <c r="C543" s="2" t="s">
        <v>4409</v>
      </c>
      <c r="D543" s="2" t="s">
        <v>4411</v>
      </c>
      <c r="E543" s="5">
        <v>5</v>
      </c>
    </row>
    <row r="544" spans="1:5" x14ac:dyDescent="0.3">
      <c r="A544" s="4" t="s">
        <v>3950</v>
      </c>
      <c r="B544" s="2" t="s">
        <v>1732</v>
      </c>
      <c r="C544" s="2" t="s">
        <v>4408</v>
      </c>
      <c r="D544" s="2" t="s">
        <v>4411</v>
      </c>
      <c r="E544" s="5">
        <v>4</v>
      </c>
    </row>
    <row r="545" spans="1:5" x14ac:dyDescent="0.3">
      <c r="A545" s="4" t="s">
        <v>3951</v>
      </c>
      <c r="B545" s="2" t="s">
        <v>1790</v>
      </c>
      <c r="C545" s="2" t="s">
        <v>4410</v>
      </c>
      <c r="D545" s="2" t="s">
        <v>4412</v>
      </c>
      <c r="E545" s="5">
        <v>5</v>
      </c>
    </row>
    <row r="546" spans="1:5" x14ac:dyDescent="0.3">
      <c r="A546" s="4" t="s">
        <v>3952</v>
      </c>
      <c r="B546" s="2" t="s">
        <v>1463</v>
      </c>
      <c r="C546" s="2" t="s">
        <v>4408</v>
      </c>
      <c r="D546" s="2" t="s">
        <v>4412</v>
      </c>
      <c r="E546" s="5">
        <v>3</v>
      </c>
    </row>
    <row r="547" spans="1:5" x14ac:dyDescent="0.3">
      <c r="A547" s="4" t="s">
        <v>3953</v>
      </c>
      <c r="B547" s="2" t="s">
        <v>1517</v>
      </c>
      <c r="C547" s="2" t="s">
        <v>4410</v>
      </c>
      <c r="D547" s="2" t="s">
        <v>4412</v>
      </c>
      <c r="E547" s="5">
        <v>1</v>
      </c>
    </row>
    <row r="548" spans="1:5" x14ac:dyDescent="0.3">
      <c r="A548" s="4" t="s">
        <v>3954</v>
      </c>
      <c r="B548" s="2" t="s">
        <v>1355</v>
      </c>
      <c r="C548" s="2" t="s">
        <v>4410</v>
      </c>
      <c r="D548" s="2" t="s">
        <v>4411</v>
      </c>
      <c r="E548" s="5">
        <v>5</v>
      </c>
    </row>
    <row r="549" spans="1:5" x14ac:dyDescent="0.3">
      <c r="A549" s="4" t="s">
        <v>3955</v>
      </c>
      <c r="B549" s="2" t="s">
        <v>1855</v>
      </c>
      <c r="C549" s="2" t="s">
        <v>4408</v>
      </c>
      <c r="D549" s="2" t="s">
        <v>4411</v>
      </c>
      <c r="E549" s="5">
        <v>4</v>
      </c>
    </row>
    <row r="550" spans="1:5" x14ac:dyDescent="0.3">
      <c r="A550" s="4" t="s">
        <v>3956</v>
      </c>
      <c r="B550" s="2" t="s">
        <v>1750</v>
      </c>
      <c r="C550" s="2" t="s">
        <v>4408</v>
      </c>
      <c r="D550" s="2" t="s">
        <v>4412</v>
      </c>
      <c r="E550" s="5">
        <v>2</v>
      </c>
    </row>
    <row r="551" spans="1:5" x14ac:dyDescent="0.3">
      <c r="A551" s="4" t="s">
        <v>3957</v>
      </c>
      <c r="B551" s="2" t="s">
        <v>1779</v>
      </c>
      <c r="C551" s="2" t="s">
        <v>4410</v>
      </c>
      <c r="D551" s="2" t="s">
        <v>4411</v>
      </c>
      <c r="E551" s="5">
        <v>2</v>
      </c>
    </row>
    <row r="552" spans="1:5" x14ac:dyDescent="0.3">
      <c r="A552" s="4" t="s">
        <v>3958</v>
      </c>
      <c r="B552" s="2" t="s">
        <v>1281</v>
      </c>
      <c r="C552" s="2" t="s">
        <v>4409</v>
      </c>
      <c r="D552" s="2" t="s">
        <v>4411</v>
      </c>
      <c r="E552" s="5">
        <v>3</v>
      </c>
    </row>
    <row r="553" spans="1:5" x14ac:dyDescent="0.3">
      <c r="A553" s="4" t="s">
        <v>3959</v>
      </c>
      <c r="B553" s="2" t="s">
        <v>1397</v>
      </c>
      <c r="C553" s="2" t="s">
        <v>4409</v>
      </c>
      <c r="D553" s="2" t="s">
        <v>4412</v>
      </c>
      <c r="E553" s="5">
        <v>4</v>
      </c>
    </row>
    <row r="554" spans="1:5" x14ac:dyDescent="0.3">
      <c r="A554" s="4" t="s">
        <v>3960</v>
      </c>
      <c r="B554" s="2" t="s">
        <v>1864</v>
      </c>
      <c r="C554" s="2" t="s">
        <v>4410</v>
      </c>
      <c r="D554" s="2" t="s">
        <v>4412</v>
      </c>
      <c r="E554" s="5">
        <v>5</v>
      </c>
    </row>
    <row r="555" spans="1:5" x14ac:dyDescent="0.3">
      <c r="A555" s="4" t="s">
        <v>3961</v>
      </c>
      <c r="B555" s="2" t="s">
        <v>1961</v>
      </c>
      <c r="C555" s="2" t="s">
        <v>4409</v>
      </c>
      <c r="D555" s="2" t="s">
        <v>4411</v>
      </c>
      <c r="E555" s="5">
        <v>5</v>
      </c>
    </row>
    <row r="556" spans="1:5" x14ac:dyDescent="0.3">
      <c r="A556" s="4" t="s">
        <v>3962</v>
      </c>
      <c r="B556" s="2" t="s">
        <v>1446</v>
      </c>
      <c r="C556" s="2" t="s">
        <v>4410</v>
      </c>
      <c r="D556" s="2" t="s">
        <v>4411</v>
      </c>
      <c r="E556" s="5">
        <v>1</v>
      </c>
    </row>
    <row r="557" spans="1:5" x14ac:dyDescent="0.3">
      <c r="A557" s="4" t="s">
        <v>3963</v>
      </c>
      <c r="B557" s="2" t="s">
        <v>1410</v>
      </c>
      <c r="C557" s="2" t="s">
        <v>4408</v>
      </c>
      <c r="D557" s="2" t="s">
        <v>4411</v>
      </c>
      <c r="E557" s="5">
        <v>5</v>
      </c>
    </row>
    <row r="558" spans="1:5" x14ac:dyDescent="0.3">
      <c r="A558" s="4" t="s">
        <v>3964</v>
      </c>
      <c r="B558" s="2" t="s">
        <v>1550</v>
      </c>
      <c r="C558" s="2" t="s">
        <v>4408</v>
      </c>
      <c r="D558" s="2" t="s">
        <v>4411</v>
      </c>
      <c r="E558" s="5">
        <v>5</v>
      </c>
    </row>
    <row r="559" spans="1:5" x14ac:dyDescent="0.3">
      <c r="A559" s="4" t="s">
        <v>3965</v>
      </c>
      <c r="B559" s="2" t="s">
        <v>1196</v>
      </c>
      <c r="C559" s="2" t="s">
        <v>4409</v>
      </c>
      <c r="D559" s="2" t="s">
        <v>4411</v>
      </c>
      <c r="E559" s="5">
        <v>4</v>
      </c>
    </row>
    <row r="560" spans="1:5" x14ac:dyDescent="0.3">
      <c r="A560" s="4" t="s">
        <v>3966</v>
      </c>
      <c r="B560" s="2" t="s">
        <v>1330</v>
      </c>
      <c r="C560" s="2" t="s">
        <v>4410</v>
      </c>
      <c r="D560" s="2" t="s">
        <v>4411</v>
      </c>
      <c r="E560" s="5">
        <v>1</v>
      </c>
    </row>
    <row r="561" spans="1:5" x14ac:dyDescent="0.3">
      <c r="A561" s="4" t="s">
        <v>3967</v>
      </c>
      <c r="B561" s="2" t="s">
        <v>1348</v>
      </c>
      <c r="C561" s="2" t="s">
        <v>4409</v>
      </c>
      <c r="D561" s="2" t="s">
        <v>4412</v>
      </c>
      <c r="E561" s="5">
        <v>4</v>
      </c>
    </row>
    <row r="562" spans="1:5" x14ac:dyDescent="0.3">
      <c r="A562" s="4" t="s">
        <v>3968</v>
      </c>
      <c r="B562" s="2" t="s">
        <v>1070</v>
      </c>
      <c r="C562" s="2" t="s">
        <v>4408</v>
      </c>
      <c r="D562" s="2" t="s">
        <v>4411</v>
      </c>
      <c r="E562" s="5">
        <v>4</v>
      </c>
    </row>
    <row r="563" spans="1:5" x14ac:dyDescent="0.3">
      <c r="A563" s="4" t="s">
        <v>3969</v>
      </c>
      <c r="B563" s="2" t="s">
        <v>1095</v>
      </c>
      <c r="C563" s="2" t="s">
        <v>4408</v>
      </c>
      <c r="D563" s="2" t="s">
        <v>4411</v>
      </c>
      <c r="E563" s="5">
        <v>5</v>
      </c>
    </row>
    <row r="564" spans="1:5" x14ac:dyDescent="0.3">
      <c r="A564" s="4" t="s">
        <v>3970</v>
      </c>
      <c r="B564" s="2" t="s">
        <v>1128</v>
      </c>
      <c r="C564" s="2" t="s">
        <v>4409</v>
      </c>
      <c r="D564" s="2" t="s">
        <v>4411</v>
      </c>
      <c r="E564" s="5">
        <v>5</v>
      </c>
    </row>
    <row r="565" spans="1:5" x14ac:dyDescent="0.3">
      <c r="A565" s="4" t="s">
        <v>3971</v>
      </c>
      <c r="B565" s="2" t="s">
        <v>1471</v>
      </c>
      <c r="C565" s="2" t="s">
        <v>4409</v>
      </c>
      <c r="D565" s="2" t="s">
        <v>4411</v>
      </c>
      <c r="E565" s="5">
        <v>3</v>
      </c>
    </row>
    <row r="566" spans="1:5" x14ac:dyDescent="0.3">
      <c r="A566" s="4" t="s">
        <v>3972</v>
      </c>
      <c r="B566" s="2" t="s">
        <v>1211</v>
      </c>
      <c r="C566" s="2" t="s">
        <v>4410</v>
      </c>
      <c r="D566" s="2" t="s">
        <v>4411</v>
      </c>
      <c r="E566" s="5">
        <v>2</v>
      </c>
    </row>
    <row r="567" spans="1:5" x14ac:dyDescent="0.3">
      <c r="A567" s="4" t="s">
        <v>3973</v>
      </c>
      <c r="B567" s="2" t="s">
        <v>1822</v>
      </c>
      <c r="C567" s="2" t="s">
        <v>4410</v>
      </c>
      <c r="D567" s="2" t="s">
        <v>4411</v>
      </c>
      <c r="E567" s="5">
        <v>4</v>
      </c>
    </row>
    <row r="568" spans="1:5" x14ac:dyDescent="0.3">
      <c r="A568" s="4" t="s">
        <v>3974</v>
      </c>
      <c r="B568" s="2" t="s">
        <v>1844</v>
      </c>
      <c r="C568" s="2" t="s">
        <v>4410</v>
      </c>
      <c r="D568" s="2" t="s">
        <v>4411</v>
      </c>
      <c r="E568" s="5">
        <v>2</v>
      </c>
    </row>
    <row r="569" spans="1:5" x14ac:dyDescent="0.3">
      <c r="A569" s="4" t="s">
        <v>3975</v>
      </c>
      <c r="B569" s="2" t="s">
        <v>1844</v>
      </c>
      <c r="C569" s="2" t="s">
        <v>4408</v>
      </c>
      <c r="D569" s="2" t="s">
        <v>4411</v>
      </c>
      <c r="E569" s="5">
        <v>3</v>
      </c>
    </row>
    <row r="570" spans="1:5" x14ac:dyDescent="0.3">
      <c r="A570" s="4" t="s">
        <v>3976</v>
      </c>
      <c r="B570" s="2" t="s">
        <v>1403</v>
      </c>
      <c r="C570" s="2" t="s">
        <v>4408</v>
      </c>
      <c r="D570" s="2" t="s">
        <v>4412</v>
      </c>
      <c r="E570" s="5">
        <v>1</v>
      </c>
    </row>
    <row r="571" spans="1:5" x14ac:dyDescent="0.3">
      <c r="A571" s="4" t="s">
        <v>3977</v>
      </c>
      <c r="B571" s="2" t="s">
        <v>1532</v>
      </c>
      <c r="C571" s="2" t="s">
        <v>4408</v>
      </c>
      <c r="D571" s="2" t="s">
        <v>4411</v>
      </c>
      <c r="E571" s="5">
        <v>2</v>
      </c>
    </row>
    <row r="572" spans="1:5" x14ac:dyDescent="0.3">
      <c r="A572" s="4" t="s">
        <v>3978</v>
      </c>
      <c r="B572" s="2" t="s">
        <v>1857</v>
      </c>
      <c r="C572" s="2" t="s">
        <v>4410</v>
      </c>
      <c r="D572" s="2" t="s">
        <v>4411</v>
      </c>
      <c r="E572" s="5">
        <v>3</v>
      </c>
    </row>
    <row r="573" spans="1:5" x14ac:dyDescent="0.3">
      <c r="A573" s="4" t="s">
        <v>3979</v>
      </c>
      <c r="B573" s="2" t="s">
        <v>1744</v>
      </c>
      <c r="C573" s="2" t="s">
        <v>4409</v>
      </c>
      <c r="D573" s="2" t="s">
        <v>4411</v>
      </c>
      <c r="E573" s="5">
        <v>5</v>
      </c>
    </row>
    <row r="574" spans="1:5" x14ac:dyDescent="0.3">
      <c r="A574" s="4" t="s">
        <v>3980</v>
      </c>
      <c r="B574" s="2" t="s">
        <v>1288</v>
      </c>
      <c r="C574" s="2" t="s">
        <v>4410</v>
      </c>
      <c r="D574" s="2" t="s">
        <v>4412</v>
      </c>
      <c r="E574" s="5">
        <v>1</v>
      </c>
    </row>
    <row r="575" spans="1:5" x14ac:dyDescent="0.3">
      <c r="A575" s="4" t="s">
        <v>3981</v>
      </c>
      <c r="B575" s="2" t="s">
        <v>1029</v>
      </c>
      <c r="C575" s="2" t="s">
        <v>4409</v>
      </c>
      <c r="D575" s="2" t="s">
        <v>4412</v>
      </c>
      <c r="E575" s="5">
        <v>3</v>
      </c>
    </row>
    <row r="576" spans="1:5" x14ac:dyDescent="0.3">
      <c r="A576" s="4" t="s">
        <v>3982</v>
      </c>
      <c r="B576" s="2" t="s">
        <v>1450</v>
      </c>
      <c r="C576" s="2" t="s">
        <v>4409</v>
      </c>
      <c r="D576" s="2" t="s">
        <v>4411</v>
      </c>
      <c r="E576" s="5">
        <v>1</v>
      </c>
    </row>
    <row r="577" spans="1:5" x14ac:dyDescent="0.3">
      <c r="A577" s="4" t="s">
        <v>3983</v>
      </c>
      <c r="B577" s="2" t="s">
        <v>1105</v>
      </c>
      <c r="C577" s="2" t="s">
        <v>4409</v>
      </c>
      <c r="D577" s="2" t="s">
        <v>4411</v>
      </c>
      <c r="E577" s="5">
        <v>5</v>
      </c>
    </row>
    <row r="578" spans="1:5" x14ac:dyDescent="0.3">
      <c r="A578" s="4" t="s">
        <v>3984</v>
      </c>
      <c r="B578" s="2" t="s">
        <v>1050</v>
      </c>
      <c r="C578" s="2" t="s">
        <v>4410</v>
      </c>
      <c r="D578" s="2" t="s">
        <v>4411</v>
      </c>
      <c r="E578" s="5">
        <v>2</v>
      </c>
    </row>
    <row r="579" spans="1:5" x14ac:dyDescent="0.3">
      <c r="A579" s="4" t="s">
        <v>3985</v>
      </c>
      <c r="B579" s="2" t="s">
        <v>1483</v>
      </c>
      <c r="C579" s="2" t="s">
        <v>4409</v>
      </c>
      <c r="D579" s="2" t="s">
        <v>4411</v>
      </c>
      <c r="E579" s="5">
        <v>5</v>
      </c>
    </row>
    <row r="580" spans="1:5" x14ac:dyDescent="0.3">
      <c r="A580" s="4" t="s">
        <v>3986</v>
      </c>
      <c r="B580" s="2" t="s">
        <v>1599</v>
      </c>
      <c r="C580" s="2" t="s">
        <v>4408</v>
      </c>
      <c r="D580" s="2" t="s">
        <v>4411</v>
      </c>
      <c r="E580" s="5">
        <v>1</v>
      </c>
    </row>
    <row r="581" spans="1:5" x14ac:dyDescent="0.3">
      <c r="A581" s="4" t="s">
        <v>3987</v>
      </c>
      <c r="B581" s="2" t="s">
        <v>1923</v>
      </c>
      <c r="C581" s="2" t="s">
        <v>4410</v>
      </c>
      <c r="D581" s="2" t="s">
        <v>4411</v>
      </c>
      <c r="E581" s="5">
        <v>1</v>
      </c>
    </row>
    <row r="582" spans="1:5" x14ac:dyDescent="0.3">
      <c r="A582" s="4" t="s">
        <v>3988</v>
      </c>
      <c r="B582" s="2" t="s">
        <v>1349</v>
      </c>
      <c r="C582" s="2" t="s">
        <v>4409</v>
      </c>
      <c r="D582" s="2" t="s">
        <v>4411</v>
      </c>
      <c r="E582" s="5">
        <v>2</v>
      </c>
    </row>
    <row r="583" spans="1:5" x14ac:dyDescent="0.3">
      <c r="A583" s="4" t="s">
        <v>3989</v>
      </c>
      <c r="B583" s="2" t="s">
        <v>1271</v>
      </c>
      <c r="C583" s="2" t="s">
        <v>4410</v>
      </c>
      <c r="D583" s="2" t="s">
        <v>4412</v>
      </c>
      <c r="E583" s="5">
        <v>1</v>
      </c>
    </row>
    <row r="584" spans="1:5" x14ac:dyDescent="0.3">
      <c r="A584" s="4" t="s">
        <v>3990</v>
      </c>
      <c r="B584" s="2" t="s">
        <v>2014</v>
      </c>
      <c r="C584" s="2" t="s">
        <v>4409</v>
      </c>
      <c r="D584" s="2" t="s">
        <v>4412</v>
      </c>
      <c r="E584" s="5">
        <v>5</v>
      </c>
    </row>
    <row r="585" spans="1:5" x14ac:dyDescent="0.3">
      <c r="A585" s="4" t="s">
        <v>3991</v>
      </c>
      <c r="B585" s="2" t="s">
        <v>1343</v>
      </c>
      <c r="C585" s="2" t="s">
        <v>4408</v>
      </c>
      <c r="D585" s="2" t="s">
        <v>4411</v>
      </c>
      <c r="E585" s="5">
        <v>5</v>
      </c>
    </row>
    <row r="586" spans="1:5" x14ac:dyDescent="0.3">
      <c r="A586" s="4" t="s">
        <v>3992</v>
      </c>
      <c r="B586" s="2" t="s">
        <v>1139</v>
      </c>
      <c r="C586" s="2" t="s">
        <v>4409</v>
      </c>
      <c r="D586" s="2" t="s">
        <v>4412</v>
      </c>
      <c r="E586" s="5">
        <v>4</v>
      </c>
    </row>
    <row r="587" spans="1:5" x14ac:dyDescent="0.3">
      <c r="A587" s="4" t="s">
        <v>3993</v>
      </c>
      <c r="B587" s="2" t="s">
        <v>1286</v>
      </c>
      <c r="C587" s="2" t="s">
        <v>4410</v>
      </c>
      <c r="D587" s="2" t="s">
        <v>4412</v>
      </c>
      <c r="E587" s="5">
        <v>3</v>
      </c>
    </row>
    <row r="588" spans="1:5" x14ac:dyDescent="0.3">
      <c r="A588" s="4" t="s">
        <v>3994</v>
      </c>
      <c r="B588" s="2" t="s">
        <v>1880</v>
      </c>
      <c r="C588" s="2" t="s">
        <v>4410</v>
      </c>
      <c r="D588" s="2" t="s">
        <v>4412</v>
      </c>
      <c r="E588" s="5">
        <v>2</v>
      </c>
    </row>
    <row r="589" spans="1:5" x14ac:dyDescent="0.3">
      <c r="A589" s="4" t="s">
        <v>3995</v>
      </c>
      <c r="B589" s="2" t="s">
        <v>1758</v>
      </c>
      <c r="C589" s="2" t="s">
        <v>4409</v>
      </c>
      <c r="D589" s="2" t="s">
        <v>4412</v>
      </c>
      <c r="E589" s="5">
        <v>4</v>
      </c>
    </row>
    <row r="590" spans="1:5" x14ac:dyDescent="0.3">
      <c r="A590" s="4" t="s">
        <v>3996</v>
      </c>
      <c r="B590" s="2" t="s">
        <v>1105</v>
      </c>
      <c r="C590" s="2" t="s">
        <v>4410</v>
      </c>
      <c r="D590" s="2" t="s">
        <v>4412</v>
      </c>
      <c r="E590" s="5">
        <v>2</v>
      </c>
    </row>
    <row r="591" spans="1:5" x14ac:dyDescent="0.3">
      <c r="A591" s="4" t="s">
        <v>3997</v>
      </c>
      <c r="B591" s="2" t="s">
        <v>1676</v>
      </c>
      <c r="C591" s="2" t="s">
        <v>4408</v>
      </c>
      <c r="D591" s="2" t="s">
        <v>4412</v>
      </c>
      <c r="E591" s="5">
        <v>5</v>
      </c>
    </row>
    <row r="592" spans="1:5" x14ac:dyDescent="0.3">
      <c r="A592" s="4" t="s">
        <v>3998</v>
      </c>
      <c r="B592" s="2" t="s">
        <v>1995</v>
      </c>
      <c r="C592" s="2" t="s">
        <v>4410</v>
      </c>
      <c r="D592" s="2" t="s">
        <v>4412</v>
      </c>
      <c r="E592" s="5">
        <v>1</v>
      </c>
    </row>
    <row r="593" spans="1:5" x14ac:dyDescent="0.3">
      <c r="A593" s="4" t="s">
        <v>3999</v>
      </c>
      <c r="B593" s="2" t="s">
        <v>1581</v>
      </c>
      <c r="C593" s="2" t="s">
        <v>4410</v>
      </c>
      <c r="D593" s="2" t="s">
        <v>4411</v>
      </c>
      <c r="E593" s="5">
        <v>1</v>
      </c>
    </row>
    <row r="594" spans="1:5" x14ac:dyDescent="0.3">
      <c r="A594" s="4" t="s">
        <v>4000</v>
      </c>
      <c r="B594" s="2" t="s">
        <v>1547</v>
      </c>
      <c r="C594" s="2" t="s">
        <v>4408</v>
      </c>
      <c r="D594" s="2" t="s">
        <v>4412</v>
      </c>
      <c r="E594" s="5">
        <v>5</v>
      </c>
    </row>
    <row r="595" spans="1:5" x14ac:dyDescent="0.3">
      <c r="A595" s="4" t="s">
        <v>4001</v>
      </c>
      <c r="B595" s="2" t="s">
        <v>1518</v>
      </c>
      <c r="C595" s="2" t="s">
        <v>4409</v>
      </c>
      <c r="D595" s="2" t="s">
        <v>4412</v>
      </c>
      <c r="E595" s="5">
        <v>2</v>
      </c>
    </row>
    <row r="596" spans="1:5" x14ac:dyDescent="0.3">
      <c r="A596" s="4" t="s">
        <v>4002</v>
      </c>
      <c r="B596" s="2" t="s">
        <v>1599</v>
      </c>
      <c r="C596" s="2" t="s">
        <v>4410</v>
      </c>
      <c r="D596" s="2" t="s">
        <v>4411</v>
      </c>
      <c r="E596" s="5">
        <v>5</v>
      </c>
    </row>
    <row r="597" spans="1:5" x14ac:dyDescent="0.3">
      <c r="A597" s="4" t="s">
        <v>4003</v>
      </c>
      <c r="B597" s="2" t="s">
        <v>1145</v>
      </c>
      <c r="C597" s="2" t="s">
        <v>4410</v>
      </c>
      <c r="D597" s="2" t="s">
        <v>4412</v>
      </c>
      <c r="E597" s="5">
        <v>5</v>
      </c>
    </row>
    <row r="598" spans="1:5" x14ac:dyDescent="0.3">
      <c r="A598" s="4" t="s">
        <v>4004</v>
      </c>
      <c r="B598" s="2" t="s">
        <v>1080</v>
      </c>
      <c r="C598" s="2" t="s">
        <v>4409</v>
      </c>
      <c r="D598" s="2" t="s">
        <v>4412</v>
      </c>
      <c r="E598" s="5">
        <v>4</v>
      </c>
    </row>
    <row r="599" spans="1:5" x14ac:dyDescent="0.3">
      <c r="A599" s="4" t="s">
        <v>4005</v>
      </c>
      <c r="B599" s="2" t="s">
        <v>1066</v>
      </c>
      <c r="C599" s="2" t="s">
        <v>4410</v>
      </c>
      <c r="D599" s="2" t="s">
        <v>4411</v>
      </c>
      <c r="E599" s="5">
        <v>5</v>
      </c>
    </row>
    <row r="600" spans="1:5" x14ac:dyDescent="0.3">
      <c r="A600" s="4" t="s">
        <v>4006</v>
      </c>
      <c r="B600" s="2" t="s">
        <v>1060</v>
      </c>
      <c r="C600" s="2" t="s">
        <v>4409</v>
      </c>
      <c r="D600" s="2" t="s">
        <v>4411</v>
      </c>
      <c r="E600" s="5">
        <v>5</v>
      </c>
    </row>
    <row r="601" spans="1:5" x14ac:dyDescent="0.3">
      <c r="A601" s="4" t="s">
        <v>4007</v>
      </c>
      <c r="B601" s="2" t="s">
        <v>1413</v>
      </c>
      <c r="C601" s="2" t="s">
        <v>4410</v>
      </c>
      <c r="D601" s="2" t="s">
        <v>4412</v>
      </c>
      <c r="E601" s="5">
        <v>3</v>
      </c>
    </row>
    <row r="602" spans="1:5" x14ac:dyDescent="0.3">
      <c r="A602" s="4" t="s">
        <v>4008</v>
      </c>
      <c r="B602" s="2" t="s">
        <v>1367</v>
      </c>
      <c r="C602" s="2" t="s">
        <v>4410</v>
      </c>
      <c r="D602" s="2" t="s">
        <v>4411</v>
      </c>
      <c r="E602" s="5">
        <v>4</v>
      </c>
    </row>
    <row r="603" spans="1:5" x14ac:dyDescent="0.3">
      <c r="A603" s="4" t="s">
        <v>4009</v>
      </c>
      <c r="B603" s="2" t="s">
        <v>1041</v>
      </c>
      <c r="C603" s="2" t="s">
        <v>4409</v>
      </c>
      <c r="D603" s="2" t="s">
        <v>4412</v>
      </c>
      <c r="E603" s="5">
        <v>3</v>
      </c>
    </row>
    <row r="604" spans="1:5" x14ac:dyDescent="0.3">
      <c r="A604" s="4" t="s">
        <v>4010</v>
      </c>
      <c r="B604" s="2" t="s">
        <v>1095</v>
      </c>
      <c r="C604" s="2" t="s">
        <v>4410</v>
      </c>
      <c r="D604" s="2" t="s">
        <v>4411</v>
      </c>
      <c r="E604" s="5">
        <v>3</v>
      </c>
    </row>
    <row r="605" spans="1:5" x14ac:dyDescent="0.3">
      <c r="A605" s="4" t="s">
        <v>4011</v>
      </c>
      <c r="B605" s="2" t="s">
        <v>1403</v>
      </c>
      <c r="C605" s="2" t="s">
        <v>4408</v>
      </c>
      <c r="D605" s="2" t="s">
        <v>4411</v>
      </c>
      <c r="E605" s="5">
        <v>1</v>
      </c>
    </row>
    <row r="606" spans="1:5" x14ac:dyDescent="0.3">
      <c r="A606" s="4" t="s">
        <v>4012</v>
      </c>
      <c r="B606" s="2" t="s">
        <v>1989</v>
      </c>
      <c r="C606" s="2" t="s">
        <v>4409</v>
      </c>
      <c r="D606" s="2" t="s">
        <v>4411</v>
      </c>
      <c r="E606" s="5">
        <v>2</v>
      </c>
    </row>
    <row r="607" spans="1:5" x14ac:dyDescent="0.3">
      <c r="A607" s="4" t="s">
        <v>4013</v>
      </c>
      <c r="B607" s="2" t="s">
        <v>1375</v>
      </c>
      <c r="C607" s="2" t="s">
        <v>4408</v>
      </c>
      <c r="D607" s="2" t="s">
        <v>4411</v>
      </c>
      <c r="E607" s="5">
        <v>4</v>
      </c>
    </row>
    <row r="608" spans="1:5" x14ac:dyDescent="0.3">
      <c r="A608" s="4" t="s">
        <v>4014</v>
      </c>
      <c r="B608" s="2" t="s">
        <v>1398</v>
      </c>
      <c r="C608" s="2" t="s">
        <v>4409</v>
      </c>
      <c r="D608" s="2" t="s">
        <v>4411</v>
      </c>
      <c r="E608" s="5">
        <v>3</v>
      </c>
    </row>
    <row r="609" spans="1:5" x14ac:dyDescent="0.3">
      <c r="A609" s="4" t="s">
        <v>4015</v>
      </c>
      <c r="B609" s="2" t="s">
        <v>1927</v>
      </c>
      <c r="C609" s="2" t="s">
        <v>4408</v>
      </c>
      <c r="D609" s="2" t="s">
        <v>4411</v>
      </c>
      <c r="E609" s="5">
        <v>3</v>
      </c>
    </row>
    <row r="610" spans="1:5" x14ac:dyDescent="0.3">
      <c r="A610" s="4" t="s">
        <v>4016</v>
      </c>
      <c r="B610" s="2" t="s">
        <v>1194</v>
      </c>
      <c r="C610" s="2" t="s">
        <v>4410</v>
      </c>
      <c r="D610" s="2" t="s">
        <v>4411</v>
      </c>
      <c r="E610" s="5">
        <v>3</v>
      </c>
    </row>
    <row r="611" spans="1:5" x14ac:dyDescent="0.3">
      <c r="A611" s="4" t="s">
        <v>4017</v>
      </c>
      <c r="B611" s="2" t="s">
        <v>1191</v>
      </c>
      <c r="C611" s="2" t="s">
        <v>4408</v>
      </c>
      <c r="D611" s="2" t="s">
        <v>4411</v>
      </c>
      <c r="E611" s="5">
        <v>1</v>
      </c>
    </row>
    <row r="612" spans="1:5" x14ac:dyDescent="0.3">
      <c r="A612" s="4" t="s">
        <v>4018</v>
      </c>
      <c r="B612" s="2" t="s">
        <v>1343</v>
      </c>
      <c r="C612" s="2" t="s">
        <v>4408</v>
      </c>
      <c r="D612" s="2" t="s">
        <v>4412</v>
      </c>
      <c r="E612" s="5">
        <v>5</v>
      </c>
    </row>
    <row r="613" spans="1:5" x14ac:dyDescent="0.3">
      <c r="A613" s="4" t="s">
        <v>4019</v>
      </c>
      <c r="B613" s="2" t="s">
        <v>1075</v>
      </c>
      <c r="C613" s="2" t="s">
        <v>4409</v>
      </c>
      <c r="D613" s="2" t="s">
        <v>4411</v>
      </c>
      <c r="E613" s="5">
        <v>1</v>
      </c>
    </row>
    <row r="614" spans="1:5" x14ac:dyDescent="0.3">
      <c r="A614" s="4" t="s">
        <v>4020</v>
      </c>
      <c r="B614" s="2" t="s">
        <v>1869</v>
      </c>
      <c r="C614" s="2" t="s">
        <v>4410</v>
      </c>
      <c r="D614" s="2" t="s">
        <v>4411</v>
      </c>
      <c r="E614" s="5">
        <v>4</v>
      </c>
    </row>
    <row r="615" spans="1:5" x14ac:dyDescent="0.3">
      <c r="A615" s="4" t="s">
        <v>4021</v>
      </c>
      <c r="B615" s="2" t="s">
        <v>1936</v>
      </c>
      <c r="C615" s="2" t="s">
        <v>4409</v>
      </c>
      <c r="D615" s="2" t="s">
        <v>4412</v>
      </c>
      <c r="E615" s="5">
        <v>5</v>
      </c>
    </row>
    <row r="616" spans="1:5" x14ac:dyDescent="0.3">
      <c r="A616" s="4" t="s">
        <v>4022</v>
      </c>
      <c r="B616" s="2" t="s">
        <v>1645</v>
      </c>
      <c r="C616" s="2" t="s">
        <v>4408</v>
      </c>
      <c r="D616" s="2" t="s">
        <v>4412</v>
      </c>
      <c r="E616" s="5">
        <v>1</v>
      </c>
    </row>
    <row r="617" spans="1:5" x14ac:dyDescent="0.3">
      <c r="A617" s="4" t="s">
        <v>4023</v>
      </c>
      <c r="B617" s="2" t="s">
        <v>1739</v>
      </c>
      <c r="C617" s="2" t="s">
        <v>4409</v>
      </c>
      <c r="D617" s="2" t="s">
        <v>4411</v>
      </c>
      <c r="E617" s="5">
        <v>2</v>
      </c>
    </row>
    <row r="618" spans="1:5" x14ac:dyDescent="0.3">
      <c r="A618" s="4" t="s">
        <v>4024</v>
      </c>
      <c r="B618" s="2" t="s">
        <v>1124</v>
      </c>
      <c r="C618" s="2" t="s">
        <v>4410</v>
      </c>
      <c r="D618" s="2" t="s">
        <v>4411</v>
      </c>
      <c r="E618" s="5">
        <v>4</v>
      </c>
    </row>
    <row r="619" spans="1:5" x14ac:dyDescent="0.3">
      <c r="A619" s="4" t="s">
        <v>4025</v>
      </c>
      <c r="B619" s="2" t="s">
        <v>1270</v>
      </c>
      <c r="C619" s="2" t="s">
        <v>4408</v>
      </c>
      <c r="D619" s="2" t="s">
        <v>4411</v>
      </c>
      <c r="E619" s="5">
        <v>5</v>
      </c>
    </row>
    <row r="620" spans="1:5" x14ac:dyDescent="0.3">
      <c r="A620" s="4" t="s">
        <v>4026</v>
      </c>
      <c r="B620" s="2" t="s">
        <v>1343</v>
      </c>
      <c r="C620" s="2" t="s">
        <v>4408</v>
      </c>
      <c r="D620" s="2" t="s">
        <v>4411</v>
      </c>
      <c r="E620" s="5">
        <v>3</v>
      </c>
    </row>
    <row r="621" spans="1:5" x14ac:dyDescent="0.3">
      <c r="A621" s="4" t="s">
        <v>4027</v>
      </c>
      <c r="B621" s="2" t="s">
        <v>1263</v>
      </c>
      <c r="C621" s="2" t="s">
        <v>4409</v>
      </c>
      <c r="D621" s="2" t="s">
        <v>4411</v>
      </c>
      <c r="E621" s="5">
        <v>3</v>
      </c>
    </row>
    <row r="622" spans="1:5" x14ac:dyDescent="0.3">
      <c r="A622" s="4" t="s">
        <v>4028</v>
      </c>
      <c r="B622" s="2" t="s">
        <v>1507</v>
      </c>
      <c r="C622" s="2" t="s">
        <v>4408</v>
      </c>
      <c r="D622" s="2" t="s">
        <v>4411</v>
      </c>
      <c r="E622" s="5">
        <v>1</v>
      </c>
    </row>
    <row r="623" spans="1:5" x14ac:dyDescent="0.3">
      <c r="A623" s="4" t="s">
        <v>4029</v>
      </c>
      <c r="B623" s="2" t="s">
        <v>1777</v>
      </c>
      <c r="C623" s="2" t="s">
        <v>4410</v>
      </c>
      <c r="D623" s="2" t="s">
        <v>4411</v>
      </c>
      <c r="E623" s="5">
        <v>1</v>
      </c>
    </row>
    <row r="624" spans="1:5" x14ac:dyDescent="0.3">
      <c r="A624" s="4" t="s">
        <v>4030</v>
      </c>
      <c r="B624" s="2" t="s">
        <v>1928</v>
      </c>
      <c r="C624" s="2" t="s">
        <v>4410</v>
      </c>
      <c r="D624" s="2" t="s">
        <v>4411</v>
      </c>
      <c r="E624" s="5">
        <v>5</v>
      </c>
    </row>
    <row r="625" spans="1:5" x14ac:dyDescent="0.3">
      <c r="A625" s="4" t="s">
        <v>4031</v>
      </c>
      <c r="B625" s="2" t="s">
        <v>1351</v>
      </c>
      <c r="C625" s="2" t="s">
        <v>4410</v>
      </c>
      <c r="D625" s="2" t="s">
        <v>4411</v>
      </c>
      <c r="E625" s="5">
        <v>1</v>
      </c>
    </row>
    <row r="626" spans="1:5" x14ac:dyDescent="0.3">
      <c r="A626" s="4" t="s">
        <v>4032</v>
      </c>
      <c r="B626" s="2" t="s">
        <v>1286</v>
      </c>
      <c r="C626" s="2" t="s">
        <v>4408</v>
      </c>
      <c r="D626" s="2" t="s">
        <v>4411</v>
      </c>
      <c r="E626" s="5">
        <v>5</v>
      </c>
    </row>
    <row r="627" spans="1:5" x14ac:dyDescent="0.3">
      <c r="A627" s="4" t="s">
        <v>4033</v>
      </c>
      <c r="B627" s="2" t="s">
        <v>1922</v>
      </c>
      <c r="C627" s="2" t="s">
        <v>4409</v>
      </c>
      <c r="D627" s="2" t="s">
        <v>4411</v>
      </c>
      <c r="E627" s="5">
        <v>1</v>
      </c>
    </row>
    <row r="628" spans="1:5" x14ac:dyDescent="0.3">
      <c r="A628" s="4" t="s">
        <v>4034</v>
      </c>
      <c r="B628" s="2" t="s">
        <v>1660</v>
      </c>
      <c r="C628" s="2" t="s">
        <v>4408</v>
      </c>
      <c r="D628" s="2" t="s">
        <v>4411</v>
      </c>
      <c r="E628" s="5">
        <v>1</v>
      </c>
    </row>
    <row r="629" spans="1:5" x14ac:dyDescent="0.3">
      <c r="A629" s="4" t="s">
        <v>4035</v>
      </c>
      <c r="B629" s="2" t="s">
        <v>1355</v>
      </c>
      <c r="C629" s="2" t="s">
        <v>4410</v>
      </c>
      <c r="D629" s="2" t="s">
        <v>4412</v>
      </c>
      <c r="E629" s="5">
        <v>3</v>
      </c>
    </row>
    <row r="630" spans="1:5" x14ac:dyDescent="0.3">
      <c r="A630" s="4" t="s">
        <v>4036</v>
      </c>
      <c r="B630" s="2" t="s">
        <v>1451</v>
      </c>
      <c r="C630" s="2" t="s">
        <v>4408</v>
      </c>
      <c r="D630" s="2" t="s">
        <v>4411</v>
      </c>
      <c r="E630" s="5">
        <v>5</v>
      </c>
    </row>
    <row r="631" spans="1:5" x14ac:dyDescent="0.3">
      <c r="A631" s="4" t="s">
        <v>4037</v>
      </c>
      <c r="B631" s="2" t="s">
        <v>1114</v>
      </c>
      <c r="C631" s="2" t="s">
        <v>4408</v>
      </c>
      <c r="D631" s="2" t="s">
        <v>4412</v>
      </c>
      <c r="E631" s="5">
        <v>2</v>
      </c>
    </row>
    <row r="632" spans="1:5" x14ac:dyDescent="0.3">
      <c r="A632" s="4" t="s">
        <v>4038</v>
      </c>
      <c r="B632" s="2" t="s">
        <v>1339</v>
      </c>
      <c r="C632" s="2" t="s">
        <v>4408</v>
      </c>
      <c r="D632" s="2" t="s">
        <v>4411</v>
      </c>
      <c r="E632" s="5">
        <v>3</v>
      </c>
    </row>
    <row r="633" spans="1:5" x14ac:dyDescent="0.3">
      <c r="A633" s="4" t="s">
        <v>4039</v>
      </c>
      <c r="B633" s="2" t="s">
        <v>1337</v>
      </c>
      <c r="C633" s="2" t="s">
        <v>4410</v>
      </c>
      <c r="D633" s="2" t="s">
        <v>4411</v>
      </c>
      <c r="E633" s="5">
        <v>2</v>
      </c>
    </row>
    <row r="634" spans="1:5" x14ac:dyDescent="0.3">
      <c r="A634" s="4" t="s">
        <v>4040</v>
      </c>
      <c r="B634" s="2" t="s">
        <v>1607</v>
      </c>
      <c r="C634" s="2" t="s">
        <v>4410</v>
      </c>
      <c r="D634" s="2" t="s">
        <v>4411</v>
      </c>
      <c r="E634" s="5">
        <v>1</v>
      </c>
    </row>
    <row r="635" spans="1:5" x14ac:dyDescent="0.3">
      <c r="A635" s="4" t="s">
        <v>4041</v>
      </c>
      <c r="B635" s="2" t="s">
        <v>1419</v>
      </c>
      <c r="C635" s="2" t="s">
        <v>4410</v>
      </c>
      <c r="D635" s="2" t="s">
        <v>4412</v>
      </c>
      <c r="E635" s="5">
        <v>4</v>
      </c>
    </row>
    <row r="636" spans="1:5" x14ac:dyDescent="0.3">
      <c r="A636" s="4" t="s">
        <v>4042</v>
      </c>
      <c r="B636" s="2" t="s">
        <v>1704</v>
      </c>
      <c r="C636" s="2" t="s">
        <v>4408</v>
      </c>
      <c r="D636" s="2" t="s">
        <v>4411</v>
      </c>
      <c r="E636" s="5">
        <v>4</v>
      </c>
    </row>
    <row r="637" spans="1:5" x14ac:dyDescent="0.3">
      <c r="A637" s="4" t="s">
        <v>4043</v>
      </c>
      <c r="B637" s="2" t="s">
        <v>1824</v>
      </c>
      <c r="C637" s="2" t="s">
        <v>4408</v>
      </c>
      <c r="D637" s="2" t="s">
        <v>4412</v>
      </c>
      <c r="E637" s="5">
        <v>1</v>
      </c>
    </row>
    <row r="638" spans="1:5" x14ac:dyDescent="0.3">
      <c r="A638" s="4" t="s">
        <v>4044</v>
      </c>
      <c r="B638" s="2" t="s">
        <v>1823</v>
      </c>
      <c r="C638" s="2" t="s">
        <v>4408</v>
      </c>
      <c r="D638" s="2" t="s">
        <v>4411</v>
      </c>
      <c r="E638" s="5">
        <v>3</v>
      </c>
    </row>
    <row r="639" spans="1:5" x14ac:dyDescent="0.3">
      <c r="A639" s="4" t="s">
        <v>4045</v>
      </c>
      <c r="B639" s="2" t="s">
        <v>1230</v>
      </c>
      <c r="C639" s="2" t="s">
        <v>4409</v>
      </c>
      <c r="D639" s="2" t="s">
        <v>4411</v>
      </c>
      <c r="E639" s="5">
        <v>2</v>
      </c>
    </row>
    <row r="640" spans="1:5" x14ac:dyDescent="0.3">
      <c r="A640" s="4" t="s">
        <v>4046</v>
      </c>
      <c r="B640" s="2" t="s">
        <v>1677</v>
      </c>
      <c r="C640" s="2" t="s">
        <v>4409</v>
      </c>
      <c r="D640" s="2" t="s">
        <v>4411</v>
      </c>
      <c r="E640" s="5">
        <v>4</v>
      </c>
    </row>
    <row r="641" spans="1:5" x14ac:dyDescent="0.3">
      <c r="A641" s="4" t="s">
        <v>4047</v>
      </c>
      <c r="B641" s="2" t="s">
        <v>1438</v>
      </c>
      <c r="C641" s="2" t="s">
        <v>4409</v>
      </c>
      <c r="D641" s="2" t="s">
        <v>4411</v>
      </c>
      <c r="E641" s="5">
        <v>3</v>
      </c>
    </row>
    <row r="642" spans="1:5" x14ac:dyDescent="0.3">
      <c r="A642" s="4" t="s">
        <v>4048</v>
      </c>
      <c r="B642" s="2" t="s">
        <v>1537</v>
      </c>
      <c r="C642" s="2" t="s">
        <v>4409</v>
      </c>
      <c r="D642" s="2" t="s">
        <v>4411</v>
      </c>
      <c r="E642" s="5">
        <v>4</v>
      </c>
    </row>
    <row r="643" spans="1:5" x14ac:dyDescent="0.3">
      <c r="A643" s="4" t="s">
        <v>4049</v>
      </c>
      <c r="B643" s="2" t="s">
        <v>1605</v>
      </c>
      <c r="C643" s="2" t="s">
        <v>4408</v>
      </c>
      <c r="D643" s="2" t="s">
        <v>4411</v>
      </c>
      <c r="E643" s="5">
        <v>5</v>
      </c>
    </row>
    <row r="644" spans="1:5" x14ac:dyDescent="0.3">
      <c r="A644" s="4" t="s">
        <v>4050</v>
      </c>
      <c r="B644" s="2" t="s">
        <v>1637</v>
      </c>
      <c r="C644" s="2" t="s">
        <v>4409</v>
      </c>
      <c r="D644" s="2" t="s">
        <v>4411</v>
      </c>
      <c r="E644" s="5">
        <v>2</v>
      </c>
    </row>
    <row r="645" spans="1:5" x14ac:dyDescent="0.3">
      <c r="A645" s="4" t="s">
        <v>4051</v>
      </c>
      <c r="B645" s="2" t="s">
        <v>1942</v>
      </c>
      <c r="C645" s="2" t="s">
        <v>4408</v>
      </c>
      <c r="D645" s="2" t="s">
        <v>4411</v>
      </c>
      <c r="E645" s="5">
        <v>5</v>
      </c>
    </row>
    <row r="646" spans="1:5" x14ac:dyDescent="0.3">
      <c r="A646" s="4" t="s">
        <v>4052</v>
      </c>
      <c r="B646" s="2" t="s">
        <v>1340</v>
      </c>
      <c r="C646" s="2" t="s">
        <v>4408</v>
      </c>
      <c r="D646" s="2" t="s">
        <v>4411</v>
      </c>
      <c r="E646" s="5">
        <v>1</v>
      </c>
    </row>
    <row r="647" spans="1:5" x14ac:dyDescent="0.3">
      <c r="A647" s="4" t="s">
        <v>4053</v>
      </c>
      <c r="B647" s="2" t="s">
        <v>1244</v>
      </c>
      <c r="C647" s="2" t="s">
        <v>4409</v>
      </c>
      <c r="D647" s="2" t="s">
        <v>4411</v>
      </c>
      <c r="E647" s="5">
        <v>2</v>
      </c>
    </row>
    <row r="648" spans="1:5" x14ac:dyDescent="0.3">
      <c r="A648" s="4" t="s">
        <v>4054</v>
      </c>
      <c r="B648" s="2" t="s">
        <v>1587</v>
      </c>
      <c r="C648" s="2" t="s">
        <v>4410</v>
      </c>
      <c r="D648" s="2" t="s">
        <v>4412</v>
      </c>
      <c r="E648" s="5">
        <v>1</v>
      </c>
    </row>
    <row r="649" spans="1:5" x14ac:dyDescent="0.3">
      <c r="A649" s="4" t="s">
        <v>4055</v>
      </c>
      <c r="B649" s="2" t="s">
        <v>1065</v>
      </c>
      <c r="C649" s="2" t="s">
        <v>4410</v>
      </c>
      <c r="D649" s="2" t="s">
        <v>4412</v>
      </c>
      <c r="E649" s="5">
        <v>3</v>
      </c>
    </row>
    <row r="650" spans="1:5" x14ac:dyDescent="0.3">
      <c r="A650" s="4" t="s">
        <v>4056</v>
      </c>
      <c r="B650" s="2" t="s">
        <v>1758</v>
      </c>
      <c r="C650" s="2" t="s">
        <v>4410</v>
      </c>
      <c r="D650" s="2" t="s">
        <v>4411</v>
      </c>
      <c r="E650" s="5">
        <v>4</v>
      </c>
    </row>
    <row r="651" spans="1:5" x14ac:dyDescent="0.3">
      <c r="A651" s="4" t="s">
        <v>4057</v>
      </c>
      <c r="B651" s="2" t="s">
        <v>1439</v>
      </c>
      <c r="C651" s="2" t="s">
        <v>4409</v>
      </c>
      <c r="D651" s="2" t="s">
        <v>4411</v>
      </c>
      <c r="E651" s="5">
        <v>2</v>
      </c>
    </row>
    <row r="652" spans="1:5" x14ac:dyDescent="0.3">
      <c r="A652" s="4" t="s">
        <v>4058</v>
      </c>
      <c r="B652" s="2" t="s">
        <v>1283</v>
      </c>
      <c r="C652" s="2" t="s">
        <v>4410</v>
      </c>
      <c r="D652" s="2" t="s">
        <v>4411</v>
      </c>
      <c r="E652" s="5">
        <v>4</v>
      </c>
    </row>
    <row r="653" spans="1:5" x14ac:dyDescent="0.3">
      <c r="A653" s="4" t="s">
        <v>4059</v>
      </c>
      <c r="B653" s="2" t="s">
        <v>1248</v>
      </c>
      <c r="C653" s="2" t="s">
        <v>4409</v>
      </c>
      <c r="D653" s="2" t="s">
        <v>4411</v>
      </c>
      <c r="E653" s="5">
        <v>5</v>
      </c>
    </row>
    <row r="654" spans="1:5" x14ac:dyDescent="0.3">
      <c r="A654" s="4" t="s">
        <v>4060</v>
      </c>
      <c r="B654" s="2" t="s">
        <v>1909</v>
      </c>
      <c r="C654" s="2" t="s">
        <v>4410</v>
      </c>
      <c r="D654" s="2" t="s">
        <v>4411</v>
      </c>
      <c r="E654" s="5">
        <v>4</v>
      </c>
    </row>
    <row r="655" spans="1:5" x14ac:dyDescent="0.3">
      <c r="A655" s="4" t="s">
        <v>4061</v>
      </c>
      <c r="B655" s="2" t="s">
        <v>1135</v>
      </c>
      <c r="C655" s="2" t="s">
        <v>4410</v>
      </c>
      <c r="D655" s="2" t="s">
        <v>4411</v>
      </c>
      <c r="E655" s="5">
        <v>1</v>
      </c>
    </row>
    <row r="656" spans="1:5" x14ac:dyDescent="0.3">
      <c r="A656" s="4" t="s">
        <v>4062</v>
      </c>
      <c r="B656" s="2" t="s">
        <v>1486</v>
      </c>
      <c r="C656" s="2" t="s">
        <v>4409</v>
      </c>
      <c r="D656" s="2" t="s">
        <v>4411</v>
      </c>
      <c r="E656" s="5">
        <v>3</v>
      </c>
    </row>
    <row r="657" spans="1:5" x14ac:dyDescent="0.3">
      <c r="A657" s="4" t="s">
        <v>4063</v>
      </c>
      <c r="B657" s="2" t="s">
        <v>2008</v>
      </c>
      <c r="C657" s="2" t="s">
        <v>4408</v>
      </c>
      <c r="D657" s="2" t="s">
        <v>4411</v>
      </c>
      <c r="E657" s="5">
        <v>2</v>
      </c>
    </row>
    <row r="658" spans="1:5" x14ac:dyDescent="0.3">
      <c r="A658" s="4" t="s">
        <v>4064</v>
      </c>
      <c r="B658" s="2" t="s">
        <v>1828</v>
      </c>
      <c r="C658" s="2" t="s">
        <v>4409</v>
      </c>
      <c r="D658" s="2" t="s">
        <v>4412</v>
      </c>
      <c r="E658" s="5">
        <v>3</v>
      </c>
    </row>
    <row r="659" spans="1:5" x14ac:dyDescent="0.3">
      <c r="A659" s="4" t="s">
        <v>4065</v>
      </c>
      <c r="B659" s="2" t="s">
        <v>1349</v>
      </c>
      <c r="C659" s="2" t="s">
        <v>4409</v>
      </c>
      <c r="D659" s="2" t="s">
        <v>4412</v>
      </c>
      <c r="E659" s="5">
        <v>2</v>
      </c>
    </row>
    <row r="660" spans="1:5" x14ac:dyDescent="0.3">
      <c r="A660" s="4" t="s">
        <v>4066</v>
      </c>
      <c r="B660" s="2" t="s">
        <v>1966</v>
      </c>
      <c r="C660" s="2" t="s">
        <v>4410</v>
      </c>
      <c r="D660" s="2" t="s">
        <v>4411</v>
      </c>
      <c r="E660" s="5">
        <v>5</v>
      </c>
    </row>
    <row r="661" spans="1:5" x14ac:dyDescent="0.3">
      <c r="A661" s="4" t="s">
        <v>4067</v>
      </c>
      <c r="B661" s="2" t="s">
        <v>1907</v>
      </c>
      <c r="C661" s="2" t="s">
        <v>4410</v>
      </c>
      <c r="D661" s="2" t="s">
        <v>4411</v>
      </c>
      <c r="E661" s="5">
        <v>3</v>
      </c>
    </row>
    <row r="662" spans="1:5" x14ac:dyDescent="0.3">
      <c r="A662" s="4" t="s">
        <v>4068</v>
      </c>
      <c r="B662" s="2" t="s">
        <v>1371</v>
      </c>
      <c r="C662" s="2" t="s">
        <v>4408</v>
      </c>
      <c r="D662" s="2" t="s">
        <v>4412</v>
      </c>
      <c r="E662" s="5">
        <v>2</v>
      </c>
    </row>
    <row r="663" spans="1:5" x14ac:dyDescent="0.3">
      <c r="A663" s="4" t="s">
        <v>4069</v>
      </c>
      <c r="B663" s="2" t="s">
        <v>1367</v>
      </c>
      <c r="C663" s="2" t="s">
        <v>4409</v>
      </c>
      <c r="D663" s="2" t="s">
        <v>4411</v>
      </c>
      <c r="E663" s="5">
        <v>3</v>
      </c>
    </row>
    <row r="664" spans="1:5" x14ac:dyDescent="0.3">
      <c r="A664" s="4" t="s">
        <v>4070</v>
      </c>
      <c r="B664" s="2" t="s">
        <v>1110</v>
      </c>
      <c r="C664" s="2" t="s">
        <v>4408</v>
      </c>
      <c r="D664" s="2" t="s">
        <v>4411</v>
      </c>
      <c r="E664" s="5">
        <v>2</v>
      </c>
    </row>
    <row r="665" spans="1:5" x14ac:dyDescent="0.3">
      <c r="A665" s="4" t="s">
        <v>4071</v>
      </c>
      <c r="B665" s="2" t="s">
        <v>1446</v>
      </c>
      <c r="C665" s="2" t="s">
        <v>4408</v>
      </c>
      <c r="D665" s="2" t="s">
        <v>4412</v>
      </c>
      <c r="E665" s="5">
        <v>1</v>
      </c>
    </row>
    <row r="666" spans="1:5" x14ac:dyDescent="0.3">
      <c r="A666" s="4" t="s">
        <v>4072</v>
      </c>
      <c r="B666" s="2" t="s">
        <v>1853</v>
      </c>
      <c r="C666" s="2" t="s">
        <v>4410</v>
      </c>
      <c r="D666" s="2" t="s">
        <v>4412</v>
      </c>
      <c r="E666" s="5">
        <v>4</v>
      </c>
    </row>
    <row r="667" spans="1:5" x14ac:dyDescent="0.3">
      <c r="A667" s="4" t="s">
        <v>4073</v>
      </c>
      <c r="B667" s="2" t="s">
        <v>1405</v>
      </c>
      <c r="C667" s="2" t="s">
        <v>4409</v>
      </c>
      <c r="D667" s="2" t="s">
        <v>4411</v>
      </c>
      <c r="E667" s="5">
        <v>4</v>
      </c>
    </row>
    <row r="668" spans="1:5" x14ac:dyDescent="0.3">
      <c r="A668" s="4" t="s">
        <v>4074</v>
      </c>
      <c r="B668" s="2" t="s">
        <v>1874</v>
      </c>
      <c r="C668" s="2" t="s">
        <v>4410</v>
      </c>
      <c r="D668" s="2" t="s">
        <v>4412</v>
      </c>
      <c r="E668" s="5">
        <v>3</v>
      </c>
    </row>
    <row r="669" spans="1:5" x14ac:dyDescent="0.3">
      <c r="A669" s="4" t="s">
        <v>4075</v>
      </c>
      <c r="B669" s="2" t="s">
        <v>1546</v>
      </c>
      <c r="C669" s="2" t="s">
        <v>4409</v>
      </c>
      <c r="D669" s="2" t="s">
        <v>4412</v>
      </c>
      <c r="E669" s="5">
        <v>1</v>
      </c>
    </row>
    <row r="670" spans="1:5" x14ac:dyDescent="0.3">
      <c r="A670" s="4" t="s">
        <v>4076</v>
      </c>
      <c r="B670" s="2" t="s">
        <v>1360</v>
      </c>
      <c r="C670" s="2" t="s">
        <v>4410</v>
      </c>
      <c r="D670" s="2" t="s">
        <v>4411</v>
      </c>
      <c r="E670" s="5">
        <v>1</v>
      </c>
    </row>
    <row r="671" spans="1:5" x14ac:dyDescent="0.3">
      <c r="A671" s="4" t="s">
        <v>4077</v>
      </c>
      <c r="B671" s="2" t="s">
        <v>1057</v>
      </c>
      <c r="C671" s="2" t="s">
        <v>4410</v>
      </c>
      <c r="D671" s="2" t="s">
        <v>4412</v>
      </c>
      <c r="E671" s="5">
        <v>5</v>
      </c>
    </row>
    <row r="672" spans="1:5" x14ac:dyDescent="0.3">
      <c r="A672" s="4" t="s">
        <v>4078</v>
      </c>
      <c r="B672" s="2" t="s">
        <v>1934</v>
      </c>
      <c r="C672" s="2" t="s">
        <v>4410</v>
      </c>
      <c r="D672" s="2" t="s">
        <v>4411</v>
      </c>
      <c r="E672" s="5">
        <v>3</v>
      </c>
    </row>
    <row r="673" spans="1:5" x14ac:dyDescent="0.3">
      <c r="A673" s="4" t="s">
        <v>4079</v>
      </c>
      <c r="B673" s="2" t="s">
        <v>1758</v>
      </c>
      <c r="C673" s="2" t="s">
        <v>4410</v>
      </c>
      <c r="D673" s="2" t="s">
        <v>4412</v>
      </c>
      <c r="E673" s="5">
        <v>1</v>
      </c>
    </row>
    <row r="674" spans="1:5" x14ac:dyDescent="0.3">
      <c r="A674" s="4" t="s">
        <v>4080</v>
      </c>
      <c r="B674" s="2" t="s">
        <v>1944</v>
      </c>
      <c r="C674" s="2" t="s">
        <v>4410</v>
      </c>
      <c r="D674" s="2" t="s">
        <v>4411</v>
      </c>
      <c r="E674" s="5">
        <v>4</v>
      </c>
    </row>
    <row r="675" spans="1:5" x14ac:dyDescent="0.3">
      <c r="A675" s="4" t="s">
        <v>4081</v>
      </c>
      <c r="B675" s="2" t="s">
        <v>2010</v>
      </c>
      <c r="C675" s="2" t="s">
        <v>4409</v>
      </c>
      <c r="D675" s="2" t="s">
        <v>4411</v>
      </c>
      <c r="E675" s="5">
        <v>2</v>
      </c>
    </row>
    <row r="676" spans="1:5" x14ac:dyDescent="0.3">
      <c r="A676" s="4" t="s">
        <v>4082</v>
      </c>
      <c r="B676" s="2" t="s">
        <v>1158</v>
      </c>
      <c r="C676" s="2" t="s">
        <v>4410</v>
      </c>
      <c r="D676" s="2" t="s">
        <v>4412</v>
      </c>
      <c r="E676" s="5">
        <v>1</v>
      </c>
    </row>
    <row r="677" spans="1:5" x14ac:dyDescent="0.3">
      <c r="A677" s="4" t="s">
        <v>4083</v>
      </c>
      <c r="B677" s="2" t="s">
        <v>1648</v>
      </c>
      <c r="C677" s="2" t="s">
        <v>4410</v>
      </c>
      <c r="D677" s="2" t="s">
        <v>4411</v>
      </c>
      <c r="E677" s="5">
        <v>3</v>
      </c>
    </row>
    <row r="678" spans="1:5" x14ac:dyDescent="0.3">
      <c r="A678" s="4" t="s">
        <v>4084</v>
      </c>
      <c r="B678" s="2" t="s">
        <v>1202</v>
      </c>
      <c r="C678" s="2" t="s">
        <v>4408</v>
      </c>
      <c r="D678" s="2" t="s">
        <v>4411</v>
      </c>
      <c r="E678" s="5">
        <v>5</v>
      </c>
    </row>
    <row r="679" spans="1:5" x14ac:dyDescent="0.3">
      <c r="A679" s="4" t="s">
        <v>4085</v>
      </c>
      <c r="B679" s="2" t="s">
        <v>1846</v>
      </c>
      <c r="C679" s="2" t="s">
        <v>4408</v>
      </c>
      <c r="D679" s="2" t="s">
        <v>4411</v>
      </c>
      <c r="E679" s="5">
        <v>3</v>
      </c>
    </row>
    <row r="680" spans="1:5" x14ac:dyDescent="0.3">
      <c r="A680" s="4" t="s">
        <v>4086</v>
      </c>
      <c r="B680" s="2" t="s">
        <v>1247</v>
      </c>
      <c r="C680" s="2" t="s">
        <v>4408</v>
      </c>
      <c r="D680" s="2" t="s">
        <v>4412</v>
      </c>
      <c r="E680" s="5">
        <v>4</v>
      </c>
    </row>
    <row r="681" spans="1:5" x14ac:dyDescent="0.3">
      <c r="A681" s="4" t="s">
        <v>4087</v>
      </c>
      <c r="B681" s="2" t="s">
        <v>1122</v>
      </c>
      <c r="C681" s="2" t="s">
        <v>4409</v>
      </c>
      <c r="D681" s="2" t="s">
        <v>4412</v>
      </c>
      <c r="E681" s="5">
        <v>3</v>
      </c>
    </row>
    <row r="682" spans="1:5" x14ac:dyDescent="0.3">
      <c r="A682" s="4" t="s">
        <v>4088</v>
      </c>
      <c r="B682" s="2" t="s">
        <v>1975</v>
      </c>
      <c r="C682" s="2" t="s">
        <v>4410</v>
      </c>
      <c r="D682" s="2" t="s">
        <v>4411</v>
      </c>
      <c r="E682" s="5">
        <v>5</v>
      </c>
    </row>
    <row r="683" spans="1:5" x14ac:dyDescent="0.3">
      <c r="A683" s="4" t="s">
        <v>4089</v>
      </c>
      <c r="B683" s="2" t="s">
        <v>1652</v>
      </c>
      <c r="C683" s="2" t="s">
        <v>4410</v>
      </c>
      <c r="D683" s="2" t="s">
        <v>4412</v>
      </c>
      <c r="E683" s="5">
        <v>1</v>
      </c>
    </row>
    <row r="684" spans="1:5" x14ac:dyDescent="0.3">
      <c r="A684" s="4" t="s">
        <v>4090</v>
      </c>
      <c r="B684" s="2" t="s">
        <v>1436</v>
      </c>
      <c r="C684" s="2" t="s">
        <v>4408</v>
      </c>
      <c r="D684" s="2" t="s">
        <v>4411</v>
      </c>
      <c r="E684" s="5">
        <v>3</v>
      </c>
    </row>
    <row r="685" spans="1:5" x14ac:dyDescent="0.3">
      <c r="A685" s="4" t="s">
        <v>4091</v>
      </c>
      <c r="B685" s="2" t="s">
        <v>1559</v>
      </c>
      <c r="C685" s="2" t="s">
        <v>4409</v>
      </c>
      <c r="D685" s="2" t="s">
        <v>4411</v>
      </c>
      <c r="E685" s="5">
        <v>1</v>
      </c>
    </row>
    <row r="686" spans="1:5" x14ac:dyDescent="0.3">
      <c r="A686" s="4" t="s">
        <v>4092</v>
      </c>
      <c r="B686" s="2" t="s">
        <v>1049</v>
      </c>
      <c r="C686" s="2" t="s">
        <v>4410</v>
      </c>
      <c r="D686" s="2" t="s">
        <v>4411</v>
      </c>
      <c r="E686" s="5">
        <v>1</v>
      </c>
    </row>
    <row r="687" spans="1:5" x14ac:dyDescent="0.3">
      <c r="A687" s="4" t="s">
        <v>4093</v>
      </c>
      <c r="B687" s="2" t="s">
        <v>1128</v>
      </c>
      <c r="C687" s="2" t="s">
        <v>4409</v>
      </c>
      <c r="D687" s="2" t="s">
        <v>4411</v>
      </c>
      <c r="E687" s="5">
        <v>4</v>
      </c>
    </row>
    <row r="688" spans="1:5" x14ac:dyDescent="0.3">
      <c r="A688" s="4" t="s">
        <v>4094</v>
      </c>
      <c r="B688" s="2" t="s">
        <v>1815</v>
      </c>
      <c r="C688" s="2" t="s">
        <v>4410</v>
      </c>
      <c r="D688" s="2" t="s">
        <v>4411</v>
      </c>
      <c r="E688" s="5">
        <v>2</v>
      </c>
    </row>
    <row r="689" spans="1:5" x14ac:dyDescent="0.3">
      <c r="A689" s="4" t="s">
        <v>4095</v>
      </c>
      <c r="B689" s="2" t="s">
        <v>1166</v>
      </c>
      <c r="C689" s="2" t="s">
        <v>4408</v>
      </c>
      <c r="D689" s="2" t="s">
        <v>4411</v>
      </c>
      <c r="E689" s="5">
        <v>4</v>
      </c>
    </row>
    <row r="690" spans="1:5" x14ac:dyDescent="0.3">
      <c r="A690" s="4" t="s">
        <v>4096</v>
      </c>
      <c r="B690" s="2" t="s">
        <v>1455</v>
      </c>
      <c r="C690" s="2" t="s">
        <v>4408</v>
      </c>
      <c r="D690" s="2" t="s">
        <v>4411</v>
      </c>
      <c r="E690" s="5">
        <v>4</v>
      </c>
    </row>
    <row r="691" spans="1:5" x14ac:dyDescent="0.3">
      <c r="A691" s="4" t="s">
        <v>4097</v>
      </c>
      <c r="B691" s="2" t="s">
        <v>1739</v>
      </c>
      <c r="C691" s="2" t="s">
        <v>4409</v>
      </c>
      <c r="D691" s="2" t="s">
        <v>4412</v>
      </c>
      <c r="E691" s="5">
        <v>1</v>
      </c>
    </row>
    <row r="692" spans="1:5" x14ac:dyDescent="0.3">
      <c r="A692" s="4" t="s">
        <v>4098</v>
      </c>
      <c r="B692" s="2" t="s">
        <v>1847</v>
      </c>
      <c r="C692" s="2" t="s">
        <v>4408</v>
      </c>
      <c r="D692" s="2" t="s">
        <v>4412</v>
      </c>
      <c r="E692" s="5">
        <v>2</v>
      </c>
    </row>
    <row r="693" spans="1:5" x14ac:dyDescent="0.3">
      <c r="A693" s="4" t="s">
        <v>4099</v>
      </c>
      <c r="B693" s="2" t="s">
        <v>1836</v>
      </c>
      <c r="C693" s="2" t="s">
        <v>4408</v>
      </c>
      <c r="D693" s="2" t="s">
        <v>4411</v>
      </c>
      <c r="E693" s="5">
        <v>1</v>
      </c>
    </row>
    <row r="694" spans="1:5" x14ac:dyDescent="0.3">
      <c r="A694" s="4" t="s">
        <v>4100</v>
      </c>
      <c r="B694" s="2" t="s">
        <v>1983</v>
      </c>
      <c r="C694" s="2" t="s">
        <v>4408</v>
      </c>
      <c r="D694" s="2" t="s">
        <v>4411</v>
      </c>
      <c r="E694" s="5">
        <v>4</v>
      </c>
    </row>
    <row r="695" spans="1:5" x14ac:dyDescent="0.3">
      <c r="A695" s="4" t="s">
        <v>4101</v>
      </c>
      <c r="B695" s="2" t="s">
        <v>1955</v>
      </c>
      <c r="C695" s="2" t="s">
        <v>4410</v>
      </c>
      <c r="D695" s="2" t="s">
        <v>4411</v>
      </c>
      <c r="E695" s="5">
        <v>5</v>
      </c>
    </row>
    <row r="696" spans="1:5" x14ac:dyDescent="0.3">
      <c r="A696" s="4" t="s">
        <v>4102</v>
      </c>
      <c r="B696" s="2" t="s">
        <v>1384</v>
      </c>
      <c r="C696" s="2" t="s">
        <v>4408</v>
      </c>
      <c r="D696" s="2" t="s">
        <v>4411</v>
      </c>
      <c r="E696" s="5">
        <v>4</v>
      </c>
    </row>
    <row r="697" spans="1:5" x14ac:dyDescent="0.3">
      <c r="A697" s="4" t="s">
        <v>4103</v>
      </c>
      <c r="B697" s="2" t="s">
        <v>1511</v>
      </c>
      <c r="C697" s="2" t="s">
        <v>4409</v>
      </c>
      <c r="D697" s="2" t="s">
        <v>4411</v>
      </c>
      <c r="E697" s="5">
        <v>5</v>
      </c>
    </row>
    <row r="698" spans="1:5" x14ac:dyDescent="0.3">
      <c r="A698" s="4" t="s">
        <v>4104</v>
      </c>
      <c r="B698" s="2" t="s">
        <v>1071</v>
      </c>
      <c r="C698" s="2" t="s">
        <v>4408</v>
      </c>
      <c r="D698" s="2" t="s">
        <v>4411</v>
      </c>
      <c r="E698" s="5">
        <v>5</v>
      </c>
    </row>
    <row r="699" spans="1:5" x14ac:dyDescent="0.3">
      <c r="A699" s="4" t="s">
        <v>4105</v>
      </c>
      <c r="B699" s="2" t="s">
        <v>1520</v>
      </c>
      <c r="C699" s="2" t="s">
        <v>4409</v>
      </c>
      <c r="D699" s="2" t="s">
        <v>4412</v>
      </c>
      <c r="E699" s="5">
        <v>5</v>
      </c>
    </row>
    <row r="700" spans="1:5" x14ac:dyDescent="0.3">
      <c r="A700" s="4" t="s">
        <v>4106</v>
      </c>
      <c r="B700" s="2" t="s">
        <v>1359</v>
      </c>
      <c r="C700" s="2" t="s">
        <v>4408</v>
      </c>
      <c r="D700" s="2" t="s">
        <v>4411</v>
      </c>
      <c r="E700" s="5">
        <v>1</v>
      </c>
    </row>
    <row r="701" spans="1:5" x14ac:dyDescent="0.3">
      <c r="A701" s="4" t="s">
        <v>4107</v>
      </c>
      <c r="B701" s="2" t="s">
        <v>1470</v>
      </c>
      <c r="C701" s="2" t="s">
        <v>4408</v>
      </c>
      <c r="D701" s="2" t="s">
        <v>4411</v>
      </c>
      <c r="E701" s="5">
        <v>2</v>
      </c>
    </row>
    <row r="702" spans="1:5" x14ac:dyDescent="0.3">
      <c r="A702" s="4" t="s">
        <v>4108</v>
      </c>
      <c r="B702" s="2" t="s">
        <v>1197</v>
      </c>
      <c r="C702" s="2" t="s">
        <v>4410</v>
      </c>
      <c r="D702" s="2" t="s">
        <v>4412</v>
      </c>
      <c r="E702" s="5">
        <v>1</v>
      </c>
    </row>
    <row r="703" spans="1:5" x14ac:dyDescent="0.3">
      <c r="A703" s="4" t="s">
        <v>4109</v>
      </c>
      <c r="B703" s="2" t="s">
        <v>1351</v>
      </c>
      <c r="C703" s="2" t="s">
        <v>4408</v>
      </c>
      <c r="D703" s="2" t="s">
        <v>4412</v>
      </c>
      <c r="E703" s="5">
        <v>5</v>
      </c>
    </row>
    <row r="704" spans="1:5" x14ac:dyDescent="0.3">
      <c r="A704" s="4" t="s">
        <v>4110</v>
      </c>
      <c r="B704" s="2" t="s">
        <v>1310</v>
      </c>
      <c r="C704" s="2" t="s">
        <v>4408</v>
      </c>
      <c r="D704" s="2" t="s">
        <v>4411</v>
      </c>
      <c r="E704" s="5">
        <v>4</v>
      </c>
    </row>
    <row r="705" spans="1:5" x14ac:dyDescent="0.3">
      <c r="A705" s="4" t="s">
        <v>4111</v>
      </c>
      <c r="B705" s="2" t="s">
        <v>1652</v>
      </c>
      <c r="C705" s="2" t="s">
        <v>4408</v>
      </c>
      <c r="D705" s="2" t="s">
        <v>4411</v>
      </c>
      <c r="E705" s="5">
        <v>1</v>
      </c>
    </row>
    <row r="706" spans="1:5" x14ac:dyDescent="0.3">
      <c r="A706" s="4" t="s">
        <v>4112</v>
      </c>
      <c r="B706" s="2" t="s">
        <v>2007</v>
      </c>
      <c r="C706" s="2" t="s">
        <v>4409</v>
      </c>
      <c r="D706" s="2" t="s">
        <v>4412</v>
      </c>
      <c r="E706" s="5">
        <v>2</v>
      </c>
    </row>
    <row r="707" spans="1:5" x14ac:dyDescent="0.3">
      <c r="A707" s="4" t="s">
        <v>4113</v>
      </c>
      <c r="B707" s="2" t="s">
        <v>1338</v>
      </c>
      <c r="C707" s="2" t="s">
        <v>4408</v>
      </c>
      <c r="D707" s="2" t="s">
        <v>4412</v>
      </c>
      <c r="E707" s="5">
        <v>1</v>
      </c>
    </row>
    <row r="708" spans="1:5" x14ac:dyDescent="0.3">
      <c r="A708" s="4" t="s">
        <v>4114</v>
      </c>
      <c r="B708" s="2" t="s">
        <v>1219</v>
      </c>
      <c r="C708" s="2" t="s">
        <v>4410</v>
      </c>
      <c r="D708" s="2" t="s">
        <v>4411</v>
      </c>
      <c r="E708" s="5">
        <v>3</v>
      </c>
    </row>
    <row r="709" spans="1:5" x14ac:dyDescent="0.3">
      <c r="A709" s="4" t="s">
        <v>4115</v>
      </c>
      <c r="B709" s="2" t="s">
        <v>1965</v>
      </c>
      <c r="C709" s="2" t="s">
        <v>4410</v>
      </c>
      <c r="D709" s="2" t="s">
        <v>4411</v>
      </c>
      <c r="E709" s="5">
        <v>3</v>
      </c>
    </row>
    <row r="710" spans="1:5" x14ac:dyDescent="0.3">
      <c r="A710" s="4" t="s">
        <v>4116</v>
      </c>
      <c r="B710" s="2" t="s">
        <v>1098</v>
      </c>
      <c r="C710" s="2" t="s">
        <v>4410</v>
      </c>
      <c r="D710" s="2" t="s">
        <v>4411</v>
      </c>
      <c r="E710" s="5">
        <v>5</v>
      </c>
    </row>
    <row r="711" spans="1:5" x14ac:dyDescent="0.3">
      <c r="A711" s="4" t="s">
        <v>4117</v>
      </c>
      <c r="B711" s="2" t="s">
        <v>1674</v>
      </c>
      <c r="C711" s="2" t="s">
        <v>4410</v>
      </c>
      <c r="D711" s="2" t="s">
        <v>4411</v>
      </c>
      <c r="E711" s="5">
        <v>3</v>
      </c>
    </row>
    <row r="712" spans="1:5" x14ac:dyDescent="0.3">
      <c r="A712" s="4" t="s">
        <v>4118</v>
      </c>
      <c r="B712" s="2" t="s">
        <v>1135</v>
      </c>
      <c r="C712" s="2" t="s">
        <v>4410</v>
      </c>
      <c r="D712" s="2" t="s">
        <v>4411</v>
      </c>
      <c r="E712" s="5">
        <v>3</v>
      </c>
    </row>
    <row r="713" spans="1:5" x14ac:dyDescent="0.3">
      <c r="A713" s="4" t="s">
        <v>4119</v>
      </c>
      <c r="B713" s="2" t="s">
        <v>1272</v>
      </c>
      <c r="C713" s="2" t="s">
        <v>4409</v>
      </c>
      <c r="D713" s="2" t="s">
        <v>4411</v>
      </c>
      <c r="E713" s="5">
        <v>3</v>
      </c>
    </row>
    <row r="714" spans="1:5" x14ac:dyDescent="0.3">
      <c r="A714" s="4" t="s">
        <v>4120</v>
      </c>
      <c r="B714" s="2" t="s">
        <v>1818</v>
      </c>
      <c r="C714" s="2" t="s">
        <v>4410</v>
      </c>
      <c r="D714" s="2" t="s">
        <v>4412</v>
      </c>
      <c r="E714" s="5">
        <v>3</v>
      </c>
    </row>
    <row r="715" spans="1:5" x14ac:dyDescent="0.3">
      <c r="A715" s="4" t="s">
        <v>4121</v>
      </c>
      <c r="B715" s="2" t="s">
        <v>1912</v>
      </c>
      <c r="C715" s="2" t="s">
        <v>4408</v>
      </c>
      <c r="D715" s="2" t="s">
        <v>4411</v>
      </c>
      <c r="E715" s="5">
        <v>2</v>
      </c>
    </row>
    <row r="716" spans="1:5" x14ac:dyDescent="0.3">
      <c r="A716" s="4" t="s">
        <v>4122</v>
      </c>
      <c r="B716" s="2" t="s">
        <v>1078</v>
      </c>
      <c r="C716" s="2" t="s">
        <v>4408</v>
      </c>
      <c r="D716" s="2" t="s">
        <v>4411</v>
      </c>
      <c r="E716" s="5">
        <v>3</v>
      </c>
    </row>
    <row r="717" spans="1:5" x14ac:dyDescent="0.3">
      <c r="A717" s="4" t="s">
        <v>4123</v>
      </c>
      <c r="B717" s="2" t="s">
        <v>1631</v>
      </c>
      <c r="C717" s="2" t="s">
        <v>4409</v>
      </c>
      <c r="D717" s="2" t="s">
        <v>4412</v>
      </c>
      <c r="E717" s="5">
        <v>2</v>
      </c>
    </row>
    <row r="718" spans="1:5" x14ac:dyDescent="0.3">
      <c r="A718" s="4" t="s">
        <v>4124</v>
      </c>
      <c r="B718" s="2" t="s">
        <v>1231</v>
      </c>
      <c r="C718" s="2" t="s">
        <v>4410</v>
      </c>
      <c r="D718" s="2" t="s">
        <v>4411</v>
      </c>
      <c r="E718" s="5">
        <v>3</v>
      </c>
    </row>
    <row r="719" spans="1:5" x14ac:dyDescent="0.3">
      <c r="A719" s="4" t="s">
        <v>4125</v>
      </c>
      <c r="B719" s="2" t="s">
        <v>1123</v>
      </c>
      <c r="C719" s="2" t="s">
        <v>4410</v>
      </c>
      <c r="D719" s="2" t="s">
        <v>4412</v>
      </c>
      <c r="E719" s="5">
        <v>5</v>
      </c>
    </row>
    <row r="720" spans="1:5" x14ac:dyDescent="0.3">
      <c r="A720" s="4" t="s">
        <v>4126</v>
      </c>
      <c r="B720" s="2" t="s">
        <v>1776</v>
      </c>
      <c r="C720" s="2" t="s">
        <v>4409</v>
      </c>
      <c r="D720" s="2" t="s">
        <v>4411</v>
      </c>
      <c r="E720" s="5">
        <v>2</v>
      </c>
    </row>
    <row r="721" spans="1:5" x14ac:dyDescent="0.3">
      <c r="A721" s="4" t="s">
        <v>4127</v>
      </c>
      <c r="B721" s="2" t="s">
        <v>1868</v>
      </c>
      <c r="C721" s="2" t="s">
        <v>4408</v>
      </c>
      <c r="D721" s="2" t="s">
        <v>4411</v>
      </c>
      <c r="E721" s="5">
        <v>4</v>
      </c>
    </row>
    <row r="722" spans="1:5" x14ac:dyDescent="0.3">
      <c r="A722" s="4" t="s">
        <v>4128</v>
      </c>
      <c r="B722" s="2" t="s">
        <v>1041</v>
      </c>
      <c r="C722" s="2" t="s">
        <v>4409</v>
      </c>
      <c r="D722" s="2" t="s">
        <v>4411</v>
      </c>
      <c r="E722" s="5">
        <v>4</v>
      </c>
    </row>
    <row r="723" spans="1:5" x14ac:dyDescent="0.3">
      <c r="A723" s="4" t="s">
        <v>4129</v>
      </c>
      <c r="B723" s="2" t="s">
        <v>1474</v>
      </c>
      <c r="C723" s="2" t="s">
        <v>4408</v>
      </c>
      <c r="D723" s="2" t="s">
        <v>4411</v>
      </c>
      <c r="E723" s="5">
        <v>2</v>
      </c>
    </row>
    <row r="724" spans="1:5" x14ac:dyDescent="0.3">
      <c r="A724" s="4" t="s">
        <v>4130</v>
      </c>
      <c r="B724" s="2" t="s">
        <v>1556</v>
      </c>
      <c r="C724" s="2" t="s">
        <v>4409</v>
      </c>
      <c r="D724" s="2" t="s">
        <v>4411</v>
      </c>
      <c r="E724" s="5">
        <v>3</v>
      </c>
    </row>
    <row r="725" spans="1:5" x14ac:dyDescent="0.3">
      <c r="A725" s="4" t="s">
        <v>4131</v>
      </c>
      <c r="B725" s="2" t="s">
        <v>1729</v>
      </c>
      <c r="C725" s="2" t="s">
        <v>4408</v>
      </c>
      <c r="D725" s="2" t="s">
        <v>4411</v>
      </c>
      <c r="E725" s="5">
        <v>4</v>
      </c>
    </row>
    <row r="726" spans="1:5" x14ac:dyDescent="0.3">
      <c r="A726" s="4" t="s">
        <v>4132</v>
      </c>
      <c r="B726" s="2" t="s">
        <v>1188</v>
      </c>
      <c r="C726" s="2" t="s">
        <v>4408</v>
      </c>
      <c r="D726" s="2" t="s">
        <v>4411</v>
      </c>
      <c r="E726" s="5">
        <v>5</v>
      </c>
    </row>
    <row r="727" spans="1:5" x14ac:dyDescent="0.3">
      <c r="A727" s="4" t="s">
        <v>4133</v>
      </c>
      <c r="B727" s="2" t="s">
        <v>1082</v>
      </c>
      <c r="C727" s="2" t="s">
        <v>4409</v>
      </c>
      <c r="D727" s="2" t="s">
        <v>4411</v>
      </c>
      <c r="E727" s="5">
        <v>2</v>
      </c>
    </row>
    <row r="728" spans="1:5" x14ac:dyDescent="0.3">
      <c r="A728" s="4" t="s">
        <v>4134</v>
      </c>
      <c r="B728" s="2" t="s">
        <v>1573</v>
      </c>
      <c r="C728" s="2" t="s">
        <v>4410</v>
      </c>
      <c r="D728" s="2" t="s">
        <v>4411</v>
      </c>
      <c r="E728" s="5">
        <v>4</v>
      </c>
    </row>
    <row r="729" spans="1:5" x14ac:dyDescent="0.3">
      <c r="A729" s="4" t="s">
        <v>4135</v>
      </c>
      <c r="B729" s="2" t="s">
        <v>1623</v>
      </c>
      <c r="C729" s="2" t="s">
        <v>4410</v>
      </c>
      <c r="D729" s="2" t="s">
        <v>4411</v>
      </c>
      <c r="E729" s="5">
        <v>2</v>
      </c>
    </row>
    <row r="730" spans="1:5" x14ac:dyDescent="0.3">
      <c r="A730" s="4" t="s">
        <v>4136</v>
      </c>
      <c r="B730" s="2" t="s">
        <v>1286</v>
      </c>
      <c r="C730" s="2" t="s">
        <v>4408</v>
      </c>
      <c r="D730" s="2" t="s">
        <v>4411</v>
      </c>
      <c r="E730" s="5">
        <v>3</v>
      </c>
    </row>
    <row r="731" spans="1:5" x14ac:dyDescent="0.3">
      <c r="A731" s="4" t="s">
        <v>4137</v>
      </c>
      <c r="B731" s="2" t="s">
        <v>1094</v>
      </c>
      <c r="C731" s="2" t="s">
        <v>4409</v>
      </c>
      <c r="D731" s="2" t="s">
        <v>4412</v>
      </c>
      <c r="E731" s="5">
        <v>3</v>
      </c>
    </row>
    <row r="732" spans="1:5" x14ac:dyDescent="0.3">
      <c r="A732" s="4" t="s">
        <v>4138</v>
      </c>
      <c r="B732" s="2" t="s">
        <v>1942</v>
      </c>
      <c r="C732" s="2" t="s">
        <v>4409</v>
      </c>
      <c r="D732" s="2" t="s">
        <v>4411</v>
      </c>
      <c r="E732" s="5">
        <v>4</v>
      </c>
    </row>
    <row r="733" spans="1:5" x14ac:dyDescent="0.3">
      <c r="A733" s="4" t="s">
        <v>4139</v>
      </c>
      <c r="B733" s="2" t="s">
        <v>1864</v>
      </c>
      <c r="C733" s="2" t="s">
        <v>4409</v>
      </c>
      <c r="D733" s="2" t="s">
        <v>4411</v>
      </c>
      <c r="E733" s="5">
        <v>2</v>
      </c>
    </row>
    <row r="734" spans="1:5" x14ac:dyDescent="0.3">
      <c r="A734" s="4" t="s">
        <v>4140</v>
      </c>
      <c r="B734" s="2" t="s">
        <v>1157</v>
      </c>
      <c r="C734" s="2" t="s">
        <v>4409</v>
      </c>
      <c r="D734" s="2" t="s">
        <v>4411</v>
      </c>
      <c r="E734" s="5">
        <v>1</v>
      </c>
    </row>
    <row r="735" spans="1:5" x14ac:dyDescent="0.3">
      <c r="A735" s="4" t="s">
        <v>4141</v>
      </c>
      <c r="B735" s="2" t="s">
        <v>1136</v>
      </c>
      <c r="C735" s="2" t="s">
        <v>4409</v>
      </c>
      <c r="D735" s="2" t="s">
        <v>4411</v>
      </c>
      <c r="E735" s="5">
        <v>3</v>
      </c>
    </row>
    <row r="736" spans="1:5" x14ac:dyDescent="0.3">
      <c r="A736" s="4" t="s">
        <v>4142</v>
      </c>
      <c r="B736" s="2" t="s">
        <v>1098</v>
      </c>
      <c r="C736" s="2" t="s">
        <v>4410</v>
      </c>
      <c r="D736" s="2" t="s">
        <v>4411</v>
      </c>
      <c r="E736" s="5">
        <v>2</v>
      </c>
    </row>
    <row r="737" spans="1:5" x14ac:dyDescent="0.3">
      <c r="A737" s="4" t="s">
        <v>4143</v>
      </c>
      <c r="B737" s="2" t="s">
        <v>1790</v>
      </c>
      <c r="C737" s="2" t="s">
        <v>4409</v>
      </c>
      <c r="D737" s="2" t="s">
        <v>4411</v>
      </c>
      <c r="E737" s="5">
        <v>1</v>
      </c>
    </row>
    <row r="738" spans="1:5" x14ac:dyDescent="0.3">
      <c r="A738" s="4" t="s">
        <v>4144</v>
      </c>
      <c r="B738" s="2" t="s">
        <v>1305</v>
      </c>
      <c r="C738" s="2" t="s">
        <v>4409</v>
      </c>
      <c r="D738" s="2" t="s">
        <v>4411</v>
      </c>
      <c r="E738" s="5">
        <v>1</v>
      </c>
    </row>
    <row r="739" spans="1:5" x14ac:dyDescent="0.3">
      <c r="A739" s="4" t="s">
        <v>4145</v>
      </c>
      <c r="B739" s="2" t="s">
        <v>1469</v>
      </c>
      <c r="C739" s="2" t="s">
        <v>4409</v>
      </c>
      <c r="D739" s="2" t="s">
        <v>4411</v>
      </c>
      <c r="E739" s="5">
        <v>4</v>
      </c>
    </row>
    <row r="740" spans="1:5" x14ac:dyDescent="0.3">
      <c r="A740" s="4" t="s">
        <v>4146</v>
      </c>
      <c r="B740" s="2" t="s">
        <v>1576</v>
      </c>
      <c r="C740" s="2" t="s">
        <v>4409</v>
      </c>
      <c r="D740" s="2" t="s">
        <v>4411</v>
      </c>
      <c r="E740" s="5">
        <v>4</v>
      </c>
    </row>
    <row r="741" spans="1:5" x14ac:dyDescent="0.3">
      <c r="A741" s="4" t="s">
        <v>4147</v>
      </c>
      <c r="B741" s="2" t="s">
        <v>1122</v>
      </c>
      <c r="C741" s="2" t="s">
        <v>4410</v>
      </c>
      <c r="D741" s="2" t="s">
        <v>4411</v>
      </c>
      <c r="E741" s="5">
        <v>5</v>
      </c>
    </row>
    <row r="742" spans="1:5" x14ac:dyDescent="0.3">
      <c r="A742" s="4" t="s">
        <v>4148</v>
      </c>
      <c r="B742" s="2" t="s">
        <v>1147</v>
      </c>
      <c r="C742" s="2" t="s">
        <v>4408</v>
      </c>
      <c r="D742" s="2" t="s">
        <v>4411</v>
      </c>
      <c r="E742" s="5">
        <v>5</v>
      </c>
    </row>
    <row r="743" spans="1:5" x14ac:dyDescent="0.3">
      <c r="A743" s="4" t="s">
        <v>4149</v>
      </c>
      <c r="B743" s="2" t="s">
        <v>1289</v>
      </c>
      <c r="C743" s="2" t="s">
        <v>4409</v>
      </c>
      <c r="D743" s="2" t="s">
        <v>4412</v>
      </c>
      <c r="E743" s="5">
        <v>3</v>
      </c>
    </row>
    <row r="744" spans="1:5" x14ac:dyDescent="0.3">
      <c r="A744" s="4" t="s">
        <v>4150</v>
      </c>
      <c r="B744" s="2" t="s">
        <v>1337</v>
      </c>
      <c r="C744" s="2" t="s">
        <v>4408</v>
      </c>
      <c r="D744" s="2" t="s">
        <v>4411</v>
      </c>
      <c r="E744" s="5">
        <v>4</v>
      </c>
    </row>
    <row r="745" spans="1:5" x14ac:dyDescent="0.3">
      <c r="A745" s="4" t="s">
        <v>4151</v>
      </c>
      <c r="B745" s="2" t="s">
        <v>1659</v>
      </c>
      <c r="C745" s="2" t="s">
        <v>4409</v>
      </c>
      <c r="D745" s="2" t="s">
        <v>4412</v>
      </c>
      <c r="E745" s="5">
        <v>4</v>
      </c>
    </row>
    <row r="746" spans="1:5" x14ac:dyDescent="0.3">
      <c r="A746" s="4" t="s">
        <v>4152</v>
      </c>
      <c r="B746" s="2" t="s">
        <v>1467</v>
      </c>
      <c r="C746" s="2" t="s">
        <v>4408</v>
      </c>
      <c r="D746" s="2" t="s">
        <v>4411</v>
      </c>
      <c r="E746" s="5">
        <v>4</v>
      </c>
    </row>
    <row r="747" spans="1:5" x14ac:dyDescent="0.3">
      <c r="A747" s="4" t="s">
        <v>4153</v>
      </c>
      <c r="B747" s="2" t="s">
        <v>1309</v>
      </c>
      <c r="C747" s="2" t="s">
        <v>4408</v>
      </c>
      <c r="D747" s="2" t="s">
        <v>4412</v>
      </c>
      <c r="E747" s="5">
        <v>5</v>
      </c>
    </row>
    <row r="748" spans="1:5" x14ac:dyDescent="0.3">
      <c r="A748" s="4" t="s">
        <v>4154</v>
      </c>
      <c r="B748" s="2" t="s">
        <v>1067</v>
      </c>
      <c r="C748" s="2" t="s">
        <v>4408</v>
      </c>
      <c r="D748" s="2" t="s">
        <v>4411</v>
      </c>
      <c r="E748" s="5">
        <v>3</v>
      </c>
    </row>
    <row r="749" spans="1:5" x14ac:dyDescent="0.3">
      <c r="A749" s="4" t="s">
        <v>4155</v>
      </c>
      <c r="B749" s="2" t="s">
        <v>1455</v>
      </c>
      <c r="C749" s="2" t="s">
        <v>4408</v>
      </c>
      <c r="D749" s="2" t="s">
        <v>4411</v>
      </c>
      <c r="E749" s="5">
        <v>2</v>
      </c>
    </row>
    <row r="750" spans="1:5" x14ac:dyDescent="0.3">
      <c r="A750" s="4" t="s">
        <v>4156</v>
      </c>
      <c r="B750" s="2" t="s">
        <v>1157</v>
      </c>
      <c r="C750" s="2" t="s">
        <v>4408</v>
      </c>
      <c r="D750" s="2" t="s">
        <v>4411</v>
      </c>
      <c r="E750" s="5">
        <v>2</v>
      </c>
    </row>
    <row r="751" spans="1:5" x14ac:dyDescent="0.3">
      <c r="A751" s="4" t="s">
        <v>4157</v>
      </c>
      <c r="B751" s="2" t="s">
        <v>1985</v>
      </c>
      <c r="C751" s="2" t="s">
        <v>4409</v>
      </c>
      <c r="D751" s="2" t="s">
        <v>4411</v>
      </c>
      <c r="E751" s="5">
        <v>2</v>
      </c>
    </row>
    <row r="752" spans="1:5" x14ac:dyDescent="0.3">
      <c r="A752" s="4" t="s">
        <v>4158</v>
      </c>
      <c r="B752" s="2" t="s">
        <v>1854</v>
      </c>
      <c r="C752" s="2" t="s">
        <v>4409</v>
      </c>
      <c r="D752" s="2" t="s">
        <v>4411</v>
      </c>
      <c r="E752" s="5">
        <v>3</v>
      </c>
    </row>
    <row r="753" spans="1:5" x14ac:dyDescent="0.3">
      <c r="A753" s="4" t="s">
        <v>4159</v>
      </c>
      <c r="B753" s="2" t="s">
        <v>1442</v>
      </c>
      <c r="C753" s="2" t="s">
        <v>4408</v>
      </c>
      <c r="D753" s="2" t="s">
        <v>4412</v>
      </c>
      <c r="E753" s="5">
        <v>3</v>
      </c>
    </row>
    <row r="754" spans="1:5" x14ac:dyDescent="0.3">
      <c r="A754" s="4" t="s">
        <v>4160</v>
      </c>
      <c r="B754" s="2" t="s">
        <v>1228</v>
      </c>
      <c r="C754" s="2" t="s">
        <v>4410</v>
      </c>
      <c r="D754" s="2" t="s">
        <v>4412</v>
      </c>
      <c r="E754" s="5">
        <v>5</v>
      </c>
    </row>
    <row r="755" spans="1:5" x14ac:dyDescent="0.3">
      <c r="A755" s="4" t="s">
        <v>4161</v>
      </c>
      <c r="B755" s="2" t="s">
        <v>1853</v>
      </c>
      <c r="C755" s="2" t="s">
        <v>4410</v>
      </c>
      <c r="D755" s="2" t="s">
        <v>4412</v>
      </c>
      <c r="E755" s="5">
        <v>3</v>
      </c>
    </row>
    <row r="756" spans="1:5" x14ac:dyDescent="0.3">
      <c r="A756" s="4" t="s">
        <v>4162</v>
      </c>
      <c r="B756" s="2" t="s">
        <v>1302</v>
      </c>
      <c r="C756" s="2" t="s">
        <v>4408</v>
      </c>
      <c r="D756" s="2" t="s">
        <v>4411</v>
      </c>
      <c r="E756" s="5">
        <v>5</v>
      </c>
    </row>
    <row r="757" spans="1:5" x14ac:dyDescent="0.3">
      <c r="A757" s="4" t="s">
        <v>4163</v>
      </c>
      <c r="B757" s="2" t="s">
        <v>1845</v>
      </c>
      <c r="C757" s="2" t="s">
        <v>4410</v>
      </c>
      <c r="D757" s="2" t="s">
        <v>4411</v>
      </c>
      <c r="E757" s="5">
        <v>3</v>
      </c>
    </row>
    <row r="758" spans="1:5" x14ac:dyDescent="0.3">
      <c r="A758" s="4" t="s">
        <v>4164</v>
      </c>
      <c r="B758" s="2" t="s">
        <v>1548</v>
      </c>
      <c r="C758" s="2" t="s">
        <v>4410</v>
      </c>
      <c r="D758" s="2" t="s">
        <v>4411</v>
      </c>
      <c r="E758" s="5">
        <v>1</v>
      </c>
    </row>
    <row r="759" spans="1:5" x14ac:dyDescent="0.3">
      <c r="A759" s="4" t="s">
        <v>4165</v>
      </c>
      <c r="B759" s="2" t="s">
        <v>1947</v>
      </c>
      <c r="C759" s="2" t="s">
        <v>4409</v>
      </c>
      <c r="D759" s="2" t="s">
        <v>4411</v>
      </c>
      <c r="E759" s="5">
        <v>2</v>
      </c>
    </row>
    <row r="760" spans="1:5" x14ac:dyDescent="0.3">
      <c r="A760" s="4" t="s">
        <v>4166</v>
      </c>
      <c r="B760" s="2" t="s">
        <v>1974</v>
      </c>
      <c r="C760" s="2" t="s">
        <v>4409</v>
      </c>
      <c r="D760" s="2" t="s">
        <v>4412</v>
      </c>
      <c r="E760" s="5">
        <v>5</v>
      </c>
    </row>
    <row r="761" spans="1:5" x14ac:dyDescent="0.3">
      <c r="A761" s="4" t="s">
        <v>4167</v>
      </c>
      <c r="B761" s="2" t="s">
        <v>1479</v>
      </c>
      <c r="C761" s="2" t="s">
        <v>4410</v>
      </c>
      <c r="D761" s="2" t="s">
        <v>4411</v>
      </c>
      <c r="E761" s="5">
        <v>3</v>
      </c>
    </row>
    <row r="762" spans="1:5" x14ac:dyDescent="0.3">
      <c r="A762" s="4" t="s">
        <v>4168</v>
      </c>
      <c r="B762" s="2" t="s">
        <v>1691</v>
      </c>
      <c r="C762" s="2" t="s">
        <v>4408</v>
      </c>
      <c r="D762" s="2" t="s">
        <v>4411</v>
      </c>
      <c r="E762" s="5">
        <v>4</v>
      </c>
    </row>
    <row r="763" spans="1:5" x14ac:dyDescent="0.3">
      <c r="A763" s="4" t="s">
        <v>4169</v>
      </c>
      <c r="B763" s="2" t="s">
        <v>1415</v>
      </c>
      <c r="C763" s="2" t="s">
        <v>4409</v>
      </c>
      <c r="D763" s="2" t="s">
        <v>4411</v>
      </c>
      <c r="E763" s="5">
        <v>2</v>
      </c>
    </row>
    <row r="764" spans="1:5" x14ac:dyDescent="0.3">
      <c r="A764" s="4" t="s">
        <v>4170</v>
      </c>
      <c r="B764" s="2" t="s">
        <v>1824</v>
      </c>
      <c r="C764" s="2" t="s">
        <v>4410</v>
      </c>
      <c r="D764" s="2" t="s">
        <v>4412</v>
      </c>
      <c r="E764" s="5">
        <v>2</v>
      </c>
    </row>
    <row r="765" spans="1:5" x14ac:dyDescent="0.3">
      <c r="A765" s="4" t="s">
        <v>4171</v>
      </c>
      <c r="B765" s="2" t="s">
        <v>1583</v>
      </c>
      <c r="C765" s="2" t="s">
        <v>4409</v>
      </c>
      <c r="D765" s="2" t="s">
        <v>4411</v>
      </c>
      <c r="E765" s="5">
        <v>4</v>
      </c>
    </row>
    <row r="766" spans="1:5" x14ac:dyDescent="0.3">
      <c r="A766" s="4" t="s">
        <v>4172</v>
      </c>
      <c r="B766" s="2" t="s">
        <v>1638</v>
      </c>
      <c r="C766" s="2" t="s">
        <v>4408</v>
      </c>
      <c r="D766" s="2" t="s">
        <v>4411</v>
      </c>
      <c r="E766" s="5">
        <v>2</v>
      </c>
    </row>
    <row r="767" spans="1:5" x14ac:dyDescent="0.3">
      <c r="A767" s="4" t="s">
        <v>4173</v>
      </c>
      <c r="B767" s="2" t="s">
        <v>1129</v>
      </c>
      <c r="C767" s="2" t="s">
        <v>4409</v>
      </c>
      <c r="D767" s="2" t="s">
        <v>4411</v>
      </c>
      <c r="E767" s="5">
        <v>1</v>
      </c>
    </row>
    <row r="768" spans="1:5" x14ac:dyDescent="0.3">
      <c r="A768" s="4" t="s">
        <v>4174</v>
      </c>
      <c r="B768" s="2" t="s">
        <v>1925</v>
      </c>
      <c r="C768" s="2" t="s">
        <v>4409</v>
      </c>
      <c r="D768" s="2" t="s">
        <v>4411</v>
      </c>
      <c r="E768" s="5">
        <v>5</v>
      </c>
    </row>
    <row r="769" spans="1:5" x14ac:dyDescent="0.3">
      <c r="A769" s="4" t="s">
        <v>4175</v>
      </c>
      <c r="B769" s="2" t="s">
        <v>1368</v>
      </c>
      <c r="C769" s="2" t="s">
        <v>4410</v>
      </c>
      <c r="D769" s="2" t="s">
        <v>4411</v>
      </c>
      <c r="E769" s="5">
        <v>4</v>
      </c>
    </row>
    <row r="770" spans="1:5" x14ac:dyDescent="0.3">
      <c r="A770" s="4" t="s">
        <v>4176</v>
      </c>
      <c r="B770" s="2" t="s">
        <v>1569</v>
      </c>
      <c r="C770" s="2" t="s">
        <v>4408</v>
      </c>
      <c r="D770" s="2" t="s">
        <v>4411</v>
      </c>
      <c r="E770" s="5">
        <v>1</v>
      </c>
    </row>
    <row r="771" spans="1:5" x14ac:dyDescent="0.3">
      <c r="A771" s="4" t="s">
        <v>4177</v>
      </c>
      <c r="B771" s="2" t="s">
        <v>1052</v>
      </c>
      <c r="C771" s="2" t="s">
        <v>4408</v>
      </c>
      <c r="D771" s="2" t="s">
        <v>4411</v>
      </c>
      <c r="E771" s="5">
        <v>1</v>
      </c>
    </row>
    <row r="772" spans="1:5" x14ac:dyDescent="0.3">
      <c r="A772" s="4" t="s">
        <v>4178</v>
      </c>
      <c r="B772" s="2" t="s">
        <v>1528</v>
      </c>
      <c r="C772" s="2" t="s">
        <v>4410</v>
      </c>
      <c r="D772" s="2" t="s">
        <v>4412</v>
      </c>
      <c r="E772" s="5">
        <v>1</v>
      </c>
    </row>
    <row r="773" spans="1:5" x14ac:dyDescent="0.3">
      <c r="A773" s="4" t="s">
        <v>4179</v>
      </c>
      <c r="B773" s="2" t="s">
        <v>1955</v>
      </c>
      <c r="C773" s="2" t="s">
        <v>4409</v>
      </c>
      <c r="D773" s="2" t="s">
        <v>4411</v>
      </c>
      <c r="E773" s="5">
        <v>1</v>
      </c>
    </row>
    <row r="774" spans="1:5" x14ac:dyDescent="0.3">
      <c r="A774" s="4" t="s">
        <v>4180</v>
      </c>
      <c r="B774" s="2" t="s">
        <v>1960</v>
      </c>
      <c r="C774" s="2" t="s">
        <v>4410</v>
      </c>
      <c r="D774" s="2" t="s">
        <v>4412</v>
      </c>
      <c r="E774" s="5">
        <v>5</v>
      </c>
    </row>
    <row r="775" spans="1:5" x14ac:dyDescent="0.3">
      <c r="A775" s="4" t="s">
        <v>4181</v>
      </c>
      <c r="B775" s="2" t="s">
        <v>1986</v>
      </c>
      <c r="C775" s="2" t="s">
        <v>4409</v>
      </c>
      <c r="D775" s="2" t="s">
        <v>4411</v>
      </c>
      <c r="E775" s="5">
        <v>4</v>
      </c>
    </row>
    <row r="776" spans="1:5" x14ac:dyDescent="0.3">
      <c r="A776" s="4" t="s">
        <v>4182</v>
      </c>
      <c r="B776" s="2" t="s">
        <v>1858</v>
      </c>
      <c r="C776" s="2" t="s">
        <v>4410</v>
      </c>
      <c r="D776" s="2" t="s">
        <v>4411</v>
      </c>
      <c r="E776" s="5">
        <v>3</v>
      </c>
    </row>
    <row r="777" spans="1:5" x14ac:dyDescent="0.3">
      <c r="A777" s="4" t="s">
        <v>4183</v>
      </c>
      <c r="B777" s="2" t="s">
        <v>1523</v>
      </c>
      <c r="C777" s="2" t="s">
        <v>4409</v>
      </c>
      <c r="D777" s="2" t="s">
        <v>4411</v>
      </c>
      <c r="E777" s="5">
        <v>3</v>
      </c>
    </row>
    <row r="778" spans="1:5" x14ac:dyDescent="0.3">
      <c r="A778" s="4" t="s">
        <v>4184</v>
      </c>
      <c r="B778" s="2" t="s">
        <v>1697</v>
      </c>
      <c r="C778" s="2" t="s">
        <v>4409</v>
      </c>
      <c r="D778" s="2" t="s">
        <v>4412</v>
      </c>
      <c r="E778" s="5">
        <v>3</v>
      </c>
    </row>
    <row r="779" spans="1:5" x14ac:dyDescent="0.3">
      <c r="A779" s="4" t="s">
        <v>4185</v>
      </c>
      <c r="B779" s="2" t="s">
        <v>1516</v>
      </c>
      <c r="C779" s="2" t="s">
        <v>4409</v>
      </c>
      <c r="D779" s="2" t="s">
        <v>4412</v>
      </c>
      <c r="E779" s="5">
        <v>1</v>
      </c>
    </row>
    <row r="780" spans="1:5" x14ac:dyDescent="0.3">
      <c r="A780" s="4" t="s">
        <v>4186</v>
      </c>
      <c r="B780" s="2" t="s">
        <v>1950</v>
      </c>
      <c r="C780" s="2" t="s">
        <v>4409</v>
      </c>
      <c r="D780" s="2" t="s">
        <v>4412</v>
      </c>
      <c r="E780" s="5">
        <v>3</v>
      </c>
    </row>
    <row r="781" spans="1:5" x14ac:dyDescent="0.3">
      <c r="A781" s="4" t="s">
        <v>4187</v>
      </c>
      <c r="B781" s="2" t="s">
        <v>1272</v>
      </c>
      <c r="C781" s="2" t="s">
        <v>4409</v>
      </c>
      <c r="D781" s="2" t="s">
        <v>4411</v>
      </c>
      <c r="E781" s="5">
        <v>4</v>
      </c>
    </row>
    <row r="782" spans="1:5" x14ac:dyDescent="0.3">
      <c r="A782" s="4" t="s">
        <v>4188</v>
      </c>
      <c r="B782" s="2" t="s">
        <v>1425</v>
      </c>
      <c r="C782" s="2" t="s">
        <v>4408</v>
      </c>
      <c r="D782" s="2" t="s">
        <v>4411</v>
      </c>
      <c r="E782" s="5">
        <v>5</v>
      </c>
    </row>
    <row r="783" spans="1:5" x14ac:dyDescent="0.3">
      <c r="A783" s="4" t="s">
        <v>4189</v>
      </c>
      <c r="B783" s="2" t="s">
        <v>1090</v>
      </c>
      <c r="C783" s="2" t="s">
        <v>4410</v>
      </c>
      <c r="D783" s="2" t="s">
        <v>4411</v>
      </c>
      <c r="E783" s="5">
        <v>1</v>
      </c>
    </row>
    <row r="784" spans="1:5" x14ac:dyDescent="0.3">
      <c r="A784" s="4" t="s">
        <v>4190</v>
      </c>
      <c r="B784" s="2" t="s">
        <v>1980</v>
      </c>
      <c r="C784" s="2" t="s">
        <v>4408</v>
      </c>
      <c r="D784" s="2" t="s">
        <v>4412</v>
      </c>
      <c r="E784" s="5">
        <v>5</v>
      </c>
    </row>
    <row r="785" spans="1:5" x14ac:dyDescent="0.3">
      <c r="A785" s="4" t="s">
        <v>4191</v>
      </c>
      <c r="B785" s="2" t="s">
        <v>1934</v>
      </c>
      <c r="C785" s="2" t="s">
        <v>4408</v>
      </c>
      <c r="D785" s="2" t="s">
        <v>4411</v>
      </c>
      <c r="E785" s="5">
        <v>4</v>
      </c>
    </row>
    <row r="786" spans="1:5" x14ac:dyDescent="0.3">
      <c r="A786" s="4" t="s">
        <v>4192</v>
      </c>
      <c r="B786" s="2" t="s">
        <v>1884</v>
      </c>
      <c r="C786" s="2" t="s">
        <v>4408</v>
      </c>
      <c r="D786" s="2" t="s">
        <v>4412</v>
      </c>
      <c r="E786" s="5">
        <v>2</v>
      </c>
    </row>
    <row r="787" spans="1:5" x14ac:dyDescent="0.3">
      <c r="A787" s="4" t="s">
        <v>4193</v>
      </c>
      <c r="B787" s="2" t="s">
        <v>1649</v>
      </c>
      <c r="C787" s="2" t="s">
        <v>4408</v>
      </c>
      <c r="D787" s="2" t="s">
        <v>4411</v>
      </c>
      <c r="E787" s="5">
        <v>3</v>
      </c>
    </row>
    <row r="788" spans="1:5" x14ac:dyDescent="0.3">
      <c r="A788" s="4" t="s">
        <v>4194</v>
      </c>
      <c r="B788" s="2" t="s">
        <v>1547</v>
      </c>
      <c r="C788" s="2" t="s">
        <v>4408</v>
      </c>
      <c r="D788" s="2" t="s">
        <v>4411</v>
      </c>
      <c r="E788" s="5">
        <v>4</v>
      </c>
    </row>
    <row r="789" spans="1:5" x14ac:dyDescent="0.3">
      <c r="A789" s="4" t="s">
        <v>4195</v>
      </c>
      <c r="B789" s="2" t="s">
        <v>1612</v>
      </c>
      <c r="C789" s="2" t="s">
        <v>4409</v>
      </c>
      <c r="D789" s="2" t="s">
        <v>4411</v>
      </c>
      <c r="E789" s="5">
        <v>1</v>
      </c>
    </row>
    <row r="790" spans="1:5" x14ac:dyDescent="0.3">
      <c r="A790" s="4" t="s">
        <v>4196</v>
      </c>
      <c r="B790" s="2" t="s">
        <v>1511</v>
      </c>
      <c r="C790" s="2" t="s">
        <v>4409</v>
      </c>
      <c r="D790" s="2" t="s">
        <v>4411</v>
      </c>
      <c r="E790" s="5">
        <v>4</v>
      </c>
    </row>
    <row r="791" spans="1:5" x14ac:dyDescent="0.3">
      <c r="A791" s="4" t="s">
        <v>4197</v>
      </c>
      <c r="B791" s="2" t="s">
        <v>1105</v>
      </c>
      <c r="C791" s="2" t="s">
        <v>4409</v>
      </c>
      <c r="D791" s="2" t="s">
        <v>4411</v>
      </c>
      <c r="E791" s="5">
        <v>5</v>
      </c>
    </row>
    <row r="792" spans="1:5" x14ac:dyDescent="0.3">
      <c r="A792" s="4" t="s">
        <v>4198</v>
      </c>
      <c r="B792" s="2" t="s">
        <v>2019</v>
      </c>
      <c r="C792" s="2" t="s">
        <v>4409</v>
      </c>
      <c r="D792" s="2" t="s">
        <v>4412</v>
      </c>
      <c r="E792" s="5">
        <v>1</v>
      </c>
    </row>
    <row r="793" spans="1:5" x14ac:dyDescent="0.3">
      <c r="A793" s="4" t="s">
        <v>4199</v>
      </c>
      <c r="B793" s="2" t="s">
        <v>1818</v>
      </c>
      <c r="C793" s="2" t="s">
        <v>4410</v>
      </c>
      <c r="D793" s="2" t="s">
        <v>4411</v>
      </c>
      <c r="E793" s="5">
        <v>5</v>
      </c>
    </row>
    <row r="794" spans="1:5" x14ac:dyDescent="0.3">
      <c r="A794" s="4" t="s">
        <v>4200</v>
      </c>
      <c r="B794" s="2" t="s">
        <v>1062</v>
      </c>
      <c r="C794" s="2" t="s">
        <v>4408</v>
      </c>
      <c r="D794" s="2" t="s">
        <v>4411</v>
      </c>
      <c r="E794" s="5">
        <v>2</v>
      </c>
    </row>
    <row r="795" spans="1:5" x14ac:dyDescent="0.3">
      <c r="A795" s="4" t="s">
        <v>4201</v>
      </c>
      <c r="B795" s="2" t="s">
        <v>1491</v>
      </c>
      <c r="C795" s="2" t="s">
        <v>4410</v>
      </c>
      <c r="D795" s="2" t="s">
        <v>4411</v>
      </c>
      <c r="E795" s="5">
        <v>3</v>
      </c>
    </row>
    <row r="796" spans="1:5" x14ac:dyDescent="0.3">
      <c r="A796" s="4" t="s">
        <v>4202</v>
      </c>
      <c r="B796" s="2" t="s">
        <v>1751</v>
      </c>
      <c r="C796" s="2" t="s">
        <v>4410</v>
      </c>
      <c r="D796" s="2" t="s">
        <v>4411</v>
      </c>
      <c r="E796" s="5">
        <v>3</v>
      </c>
    </row>
    <row r="797" spans="1:5" x14ac:dyDescent="0.3">
      <c r="A797" s="4" t="s">
        <v>4203</v>
      </c>
      <c r="B797" s="2" t="s">
        <v>1958</v>
      </c>
      <c r="C797" s="2" t="s">
        <v>4409</v>
      </c>
      <c r="D797" s="2" t="s">
        <v>4411</v>
      </c>
      <c r="E797" s="5">
        <v>5</v>
      </c>
    </row>
    <row r="798" spans="1:5" x14ac:dyDescent="0.3">
      <c r="A798" s="4" t="s">
        <v>4204</v>
      </c>
      <c r="B798" s="2" t="s">
        <v>1906</v>
      </c>
      <c r="C798" s="2" t="s">
        <v>4410</v>
      </c>
      <c r="D798" s="2" t="s">
        <v>4411</v>
      </c>
      <c r="E798" s="5">
        <v>4</v>
      </c>
    </row>
    <row r="799" spans="1:5" x14ac:dyDescent="0.3">
      <c r="A799" s="4" t="s">
        <v>4205</v>
      </c>
      <c r="B799" s="2" t="s">
        <v>1270</v>
      </c>
      <c r="C799" s="2" t="s">
        <v>4410</v>
      </c>
      <c r="D799" s="2" t="s">
        <v>4411</v>
      </c>
      <c r="E799" s="5">
        <v>2</v>
      </c>
    </row>
    <row r="800" spans="1:5" x14ac:dyDescent="0.3">
      <c r="A800" s="4" t="s">
        <v>4206</v>
      </c>
      <c r="B800" s="2" t="s">
        <v>1652</v>
      </c>
      <c r="C800" s="2" t="s">
        <v>4408</v>
      </c>
      <c r="D800" s="2" t="s">
        <v>4411</v>
      </c>
      <c r="E800" s="5">
        <v>1</v>
      </c>
    </row>
    <row r="801" spans="1:5" x14ac:dyDescent="0.3">
      <c r="A801" s="4" t="s">
        <v>4207</v>
      </c>
      <c r="B801" s="2" t="s">
        <v>1136</v>
      </c>
      <c r="C801" s="2" t="s">
        <v>4410</v>
      </c>
      <c r="D801" s="2" t="s">
        <v>4412</v>
      </c>
      <c r="E801" s="5">
        <v>5</v>
      </c>
    </row>
    <row r="802" spans="1:5" x14ac:dyDescent="0.3">
      <c r="A802" s="4" t="s">
        <v>4208</v>
      </c>
      <c r="B802" s="2" t="s">
        <v>1345</v>
      </c>
      <c r="C802" s="2" t="s">
        <v>4410</v>
      </c>
      <c r="D802" s="2" t="s">
        <v>4412</v>
      </c>
      <c r="E802" s="5">
        <v>2</v>
      </c>
    </row>
    <row r="803" spans="1:5" x14ac:dyDescent="0.3">
      <c r="A803" s="4" t="s">
        <v>4209</v>
      </c>
      <c r="B803" s="2" t="s">
        <v>1884</v>
      </c>
      <c r="C803" s="2" t="s">
        <v>4408</v>
      </c>
      <c r="D803" s="2" t="s">
        <v>4411</v>
      </c>
      <c r="E803" s="5">
        <v>1</v>
      </c>
    </row>
    <row r="804" spans="1:5" x14ac:dyDescent="0.3">
      <c r="A804" s="4" t="s">
        <v>4210</v>
      </c>
      <c r="B804" s="2" t="s">
        <v>1131</v>
      </c>
      <c r="C804" s="2" t="s">
        <v>4409</v>
      </c>
      <c r="D804" s="2" t="s">
        <v>4411</v>
      </c>
      <c r="E804" s="5">
        <v>3</v>
      </c>
    </row>
    <row r="805" spans="1:5" x14ac:dyDescent="0.3">
      <c r="A805" s="4" t="s">
        <v>4211</v>
      </c>
      <c r="B805" s="2" t="s">
        <v>1613</v>
      </c>
      <c r="C805" s="2" t="s">
        <v>4410</v>
      </c>
      <c r="D805" s="2" t="s">
        <v>4411</v>
      </c>
      <c r="E805" s="5">
        <v>5</v>
      </c>
    </row>
    <row r="806" spans="1:5" x14ac:dyDescent="0.3">
      <c r="A806" s="4" t="s">
        <v>4212</v>
      </c>
      <c r="B806" s="2" t="s">
        <v>1495</v>
      </c>
      <c r="C806" s="2" t="s">
        <v>4410</v>
      </c>
      <c r="D806" s="2" t="s">
        <v>4411</v>
      </c>
      <c r="E806" s="5">
        <v>4</v>
      </c>
    </row>
    <row r="807" spans="1:5" x14ac:dyDescent="0.3">
      <c r="A807" s="4" t="s">
        <v>4213</v>
      </c>
      <c r="B807" s="2" t="s">
        <v>1659</v>
      </c>
      <c r="C807" s="2" t="s">
        <v>4409</v>
      </c>
      <c r="D807" s="2" t="s">
        <v>4412</v>
      </c>
      <c r="E807" s="5">
        <v>3</v>
      </c>
    </row>
    <row r="808" spans="1:5" x14ac:dyDescent="0.3">
      <c r="A808" s="4" t="s">
        <v>4214</v>
      </c>
      <c r="B808" s="2" t="s">
        <v>1261</v>
      </c>
      <c r="C808" s="2" t="s">
        <v>4409</v>
      </c>
      <c r="D808" s="2" t="s">
        <v>4411</v>
      </c>
      <c r="E808" s="5">
        <v>1</v>
      </c>
    </row>
    <row r="809" spans="1:5" x14ac:dyDescent="0.3">
      <c r="A809" s="4" t="s">
        <v>4215</v>
      </c>
      <c r="B809" s="2" t="s">
        <v>1886</v>
      </c>
      <c r="C809" s="2" t="s">
        <v>4409</v>
      </c>
      <c r="D809" s="2" t="s">
        <v>4412</v>
      </c>
      <c r="E809" s="5">
        <v>5</v>
      </c>
    </row>
    <row r="810" spans="1:5" x14ac:dyDescent="0.3">
      <c r="A810" s="4" t="s">
        <v>4216</v>
      </c>
      <c r="B810" s="2" t="s">
        <v>1675</v>
      </c>
      <c r="C810" s="2" t="s">
        <v>4410</v>
      </c>
      <c r="D810" s="2" t="s">
        <v>4411</v>
      </c>
      <c r="E810" s="5">
        <v>2</v>
      </c>
    </row>
    <row r="811" spans="1:5" x14ac:dyDescent="0.3">
      <c r="A811" s="4" t="s">
        <v>4217</v>
      </c>
      <c r="B811" s="2" t="s">
        <v>1645</v>
      </c>
      <c r="C811" s="2" t="s">
        <v>4409</v>
      </c>
      <c r="D811" s="2" t="s">
        <v>4411</v>
      </c>
      <c r="E811" s="5">
        <v>4</v>
      </c>
    </row>
    <row r="812" spans="1:5" x14ac:dyDescent="0.3">
      <c r="A812" s="4" t="s">
        <v>4218</v>
      </c>
      <c r="B812" s="2" t="s">
        <v>1555</v>
      </c>
      <c r="C812" s="2" t="s">
        <v>4410</v>
      </c>
      <c r="D812" s="2" t="s">
        <v>4411</v>
      </c>
      <c r="E812" s="5">
        <v>5</v>
      </c>
    </row>
    <row r="813" spans="1:5" x14ac:dyDescent="0.3">
      <c r="A813" s="4" t="s">
        <v>4219</v>
      </c>
      <c r="B813" s="2" t="s">
        <v>1524</v>
      </c>
      <c r="C813" s="2" t="s">
        <v>4408</v>
      </c>
      <c r="D813" s="2" t="s">
        <v>4411</v>
      </c>
      <c r="E813" s="5">
        <v>4</v>
      </c>
    </row>
    <row r="814" spans="1:5" x14ac:dyDescent="0.3">
      <c r="A814" s="4" t="s">
        <v>4220</v>
      </c>
      <c r="B814" s="2" t="s">
        <v>1163</v>
      </c>
      <c r="C814" s="2" t="s">
        <v>4408</v>
      </c>
      <c r="D814" s="2" t="s">
        <v>4411</v>
      </c>
      <c r="E814" s="5">
        <v>4</v>
      </c>
    </row>
    <row r="815" spans="1:5" x14ac:dyDescent="0.3">
      <c r="A815" s="4" t="s">
        <v>4221</v>
      </c>
      <c r="B815" s="2" t="s">
        <v>1196</v>
      </c>
      <c r="C815" s="2" t="s">
        <v>4409</v>
      </c>
      <c r="D815" s="2" t="s">
        <v>4411</v>
      </c>
      <c r="E815" s="5">
        <v>1</v>
      </c>
    </row>
    <row r="816" spans="1:5" x14ac:dyDescent="0.3">
      <c r="A816" s="4" t="s">
        <v>4222</v>
      </c>
      <c r="B816" s="2" t="s">
        <v>1440</v>
      </c>
      <c r="C816" s="2" t="s">
        <v>4410</v>
      </c>
      <c r="D816" s="2" t="s">
        <v>4411</v>
      </c>
      <c r="E816" s="5">
        <v>3</v>
      </c>
    </row>
    <row r="817" spans="1:5" x14ac:dyDescent="0.3">
      <c r="A817" s="4" t="s">
        <v>4223</v>
      </c>
      <c r="B817" s="2" t="s">
        <v>1047</v>
      </c>
      <c r="C817" s="2" t="s">
        <v>4408</v>
      </c>
      <c r="D817" s="2" t="s">
        <v>4412</v>
      </c>
      <c r="E817" s="5">
        <v>4</v>
      </c>
    </row>
    <row r="818" spans="1:5" x14ac:dyDescent="0.3">
      <c r="A818" s="4" t="s">
        <v>4224</v>
      </c>
      <c r="B818" s="2" t="s">
        <v>1575</v>
      </c>
      <c r="C818" s="2" t="s">
        <v>4410</v>
      </c>
      <c r="D818" s="2" t="s">
        <v>4411</v>
      </c>
      <c r="E818" s="5">
        <v>1</v>
      </c>
    </row>
    <row r="819" spans="1:5" x14ac:dyDescent="0.3">
      <c r="A819" s="4" t="s">
        <v>4225</v>
      </c>
      <c r="B819" s="2" t="s">
        <v>1238</v>
      </c>
      <c r="C819" s="2" t="s">
        <v>4408</v>
      </c>
      <c r="D819" s="2" t="s">
        <v>4411</v>
      </c>
      <c r="E819" s="5">
        <v>1</v>
      </c>
    </row>
    <row r="820" spans="1:5" x14ac:dyDescent="0.3">
      <c r="A820" s="4" t="s">
        <v>4226</v>
      </c>
      <c r="B820" s="2" t="s">
        <v>1198</v>
      </c>
      <c r="C820" s="2" t="s">
        <v>4410</v>
      </c>
      <c r="D820" s="2" t="s">
        <v>4412</v>
      </c>
      <c r="E820" s="5">
        <v>4</v>
      </c>
    </row>
    <row r="821" spans="1:5" x14ac:dyDescent="0.3">
      <c r="A821" s="4" t="s">
        <v>4227</v>
      </c>
      <c r="B821" s="2" t="s">
        <v>1336</v>
      </c>
      <c r="C821" s="2" t="s">
        <v>4409</v>
      </c>
      <c r="D821" s="2" t="s">
        <v>4411</v>
      </c>
      <c r="E821" s="5">
        <v>5</v>
      </c>
    </row>
    <row r="822" spans="1:5" x14ac:dyDescent="0.3">
      <c r="A822" s="4" t="s">
        <v>4228</v>
      </c>
      <c r="B822" s="2" t="s">
        <v>1404</v>
      </c>
      <c r="C822" s="2" t="s">
        <v>4410</v>
      </c>
      <c r="D822" s="2" t="s">
        <v>4411</v>
      </c>
      <c r="E822" s="5">
        <v>2</v>
      </c>
    </row>
    <row r="823" spans="1:5" x14ac:dyDescent="0.3">
      <c r="A823" s="4" t="s">
        <v>4229</v>
      </c>
      <c r="B823" s="2" t="s">
        <v>1142</v>
      </c>
      <c r="C823" s="2" t="s">
        <v>4409</v>
      </c>
      <c r="D823" s="2" t="s">
        <v>4411</v>
      </c>
      <c r="E823" s="5">
        <v>2</v>
      </c>
    </row>
    <row r="824" spans="1:5" x14ac:dyDescent="0.3">
      <c r="A824" s="4" t="s">
        <v>4230</v>
      </c>
      <c r="B824" s="2" t="s">
        <v>1260</v>
      </c>
      <c r="C824" s="2" t="s">
        <v>4409</v>
      </c>
      <c r="D824" s="2" t="s">
        <v>4412</v>
      </c>
      <c r="E824" s="5">
        <v>3</v>
      </c>
    </row>
    <row r="825" spans="1:5" x14ac:dyDescent="0.3">
      <c r="A825" s="4" t="s">
        <v>4231</v>
      </c>
      <c r="B825" s="2" t="s">
        <v>1382</v>
      </c>
      <c r="C825" s="2" t="s">
        <v>4410</v>
      </c>
      <c r="D825" s="2" t="s">
        <v>4411</v>
      </c>
      <c r="E825" s="5">
        <v>1</v>
      </c>
    </row>
    <row r="826" spans="1:5" x14ac:dyDescent="0.3">
      <c r="A826" s="4" t="s">
        <v>4232</v>
      </c>
      <c r="B826" s="2" t="s">
        <v>1165</v>
      </c>
      <c r="C826" s="2" t="s">
        <v>4408</v>
      </c>
      <c r="D826" s="2" t="s">
        <v>4412</v>
      </c>
      <c r="E826" s="5">
        <v>3</v>
      </c>
    </row>
    <row r="827" spans="1:5" x14ac:dyDescent="0.3">
      <c r="A827" s="4" t="s">
        <v>4233</v>
      </c>
      <c r="B827" s="2" t="s">
        <v>2003</v>
      </c>
      <c r="C827" s="2" t="s">
        <v>4408</v>
      </c>
      <c r="D827" s="2" t="s">
        <v>4411</v>
      </c>
      <c r="E827" s="5">
        <v>1</v>
      </c>
    </row>
    <row r="828" spans="1:5" x14ac:dyDescent="0.3">
      <c r="A828" s="4" t="s">
        <v>4234</v>
      </c>
      <c r="B828" s="2" t="s">
        <v>1269</v>
      </c>
      <c r="C828" s="2" t="s">
        <v>4408</v>
      </c>
      <c r="D828" s="2" t="s">
        <v>4411</v>
      </c>
      <c r="E828" s="5">
        <v>4</v>
      </c>
    </row>
    <row r="829" spans="1:5" x14ac:dyDescent="0.3">
      <c r="A829" s="4" t="s">
        <v>4235</v>
      </c>
      <c r="B829" s="2" t="s">
        <v>1338</v>
      </c>
      <c r="C829" s="2" t="s">
        <v>4408</v>
      </c>
      <c r="D829" s="2" t="s">
        <v>4411</v>
      </c>
      <c r="E829" s="5">
        <v>3</v>
      </c>
    </row>
    <row r="830" spans="1:5" x14ac:dyDescent="0.3">
      <c r="A830" s="4" t="s">
        <v>4236</v>
      </c>
      <c r="B830" s="2" t="s">
        <v>1537</v>
      </c>
      <c r="C830" s="2" t="s">
        <v>4410</v>
      </c>
      <c r="D830" s="2" t="s">
        <v>4412</v>
      </c>
      <c r="E830" s="5">
        <v>1</v>
      </c>
    </row>
    <row r="831" spans="1:5" x14ac:dyDescent="0.3">
      <c r="A831" s="4" t="s">
        <v>4237</v>
      </c>
      <c r="B831" s="2" t="s">
        <v>1079</v>
      </c>
      <c r="C831" s="2" t="s">
        <v>4408</v>
      </c>
      <c r="D831" s="2" t="s">
        <v>4411</v>
      </c>
      <c r="E831" s="5">
        <v>3</v>
      </c>
    </row>
    <row r="832" spans="1:5" x14ac:dyDescent="0.3">
      <c r="A832" s="4" t="s">
        <v>4238</v>
      </c>
      <c r="B832" s="2" t="s">
        <v>1045</v>
      </c>
      <c r="C832" s="2" t="s">
        <v>4409</v>
      </c>
      <c r="D832" s="2" t="s">
        <v>4411</v>
      </c>
      <c r="E832" s="5">
        <v>4</v>
      </c>
    </row>
    <row r="833" spans="1:5" x14ac:dyDescent="0.3">
      <c r="A833" s="4" t="s">
        <v>4239</v>
      </c>
      <c r="B833" s="2" t="s">
        <v>1981</v>
      </c>
      <c r="C833" s="2" t="s">
        <v>4408</v>
      </c>
      <c r="D833" s="2" t="s">
        <v>4411</v>
      </c>
      <c r="E833" s="5">
        <v>3</v>
      </c>
    </row>
    <row r="834" spans="1:5" x14ac:dyDescent="0.3">
      <c r="A834" s="4" t="s">
        <v>4240</v>
      </c>
      <c r="B834" s="2" t="s">
        <v>1631</v>
      </c>
      <c r="C834" s="2" t="s">
        <v>4409</v>
      </c>
      <c r="D834" s="2" t="s">
        <v>4412</v>
      </c>
      <c r="E834" s="5">
        <v>1</v>
      </c>
    </row>
    <row r="835" spans="1:5" x14ac:dyDescent="0.3">
      <c r="A835" s="4" t="s">
        <v>4241</v>
      </c>
      <c r="B835" s="2" t="s">
        <v>1704</v>
      </c>
      <c r="C835" s="2" t="s">
        <v>4410</v>
      </c>
      <c r="D835" s="2" t="s">
        <v>4411</v>
      </c>
      <c r="E835" s="5">
        <v>3</v>
      </c>
    </row>
    <row r="836" spans="1:5" x14ac:dyDescent="0.3">
      <c r="A836" s="4" t="s">
        <v>4242</v>
      </c>
      <c r="B836" s="2" t="s">
        <v>1131</v>
      </c>
      <c r="C836" s="2" t="s">
        <v>4409</v>
      </c>
      <c r="D836" s="2" t="s">
        <v>4411</v>
      </c>
      <c r="E836" s="5">
        <v>2</v>
      </c>
    </row>
    <row r="837" spans="1:5" x14ac:dyDescent="0.3">
      <c r="A837" s="4" t="s">
        <v>4243</v>
      </c>
      <c r="B837" s="2" t="s">
        <v>1927</v>
      </c>
      <c r="C837" s="2" t="s">
        <v>4408</v>
      </c>
      <c r="D837" s="2" t="s">
        <v>4411</v>
      </c>
      <c r="E837" s="5">
        <v>5</v>
      </c>
    </row>
    <row r="838" spans="1:5" x14ac:dyDescent="0.3">
      <c r="A838" s="4" t="s">
        <v>4244</v>
      </c>
      <c r="B838" s="2" t="s">
        <v>1283</v>
      </c>
      <c r="C838" s="2" t="s">
        <v>4410</v>
      </c>
      <c r="D838" s="2" t="s">
        <v>4411</v>
      </c>
      <c r="E838" s="5">
        <v>1</v>
      </c>
    </row>
    <row r="839" spans="1:5" x14ac:dyDescent="0.3">
      <c r="A839" s="4" t="s">
        <v>4245</v>
      </c>
      <c r="B839" s="2" t="s">
        <v>1113</v>
      </c>
      <c r="C839" s="2" t="s">
        <v>4410</v>
      </c>
      <c r="D839" s="2" t="s">
        <v>4411</v>
      </c>
      <c r="E839" s="5">
        <v>1</v>
      </c>
    </row>
    <row r="840" spans="1:5" x14ac:dyDescent="0.3">
      <c r="A840" s="4" t="s">
        <v>4246</v>
      </c>
      <c r="B840" s="2" t="s">
        <v>1683</v>
      </c>
      <c r="C840" s="2" t="s">
        <v>4409</v>
      </c>
      <c r="D840" s="2" t="s">
        <v>4411</v>
      </c>
      <c r="E840" s="5">
        <v>2</v>
      </c>
    </row>
    <row r="841" spans="1:5" x14ac:dyDescent="0.3">
      <c r="A841" s="4" t="s">
        <v>4247</v>
      </c>
      <c r="B841" s="2" t="s">
        <v>1787</v>
      </c>
      <c r="C841" s="2" t="s">
        <v>4410</v>
      </c>
      <c r="D841" s="2" t="s">
        <v>4411</v>
      </c>
      <c r="E841" s="5">
        <v>3</v>
      </c>
    </row>
    <row r="842" spans="1:5" x14ac:dyDescent="0.3">
      <c r="A842" s="4" t="s">
        <v>4248</v>
      </c>
      <c r="B842" s="2" t="s">
        <v>1746</v>
      </c>
      <c r="C842" s="2" t="s">
        <v>4408</v>
      </c>
      <c r="D842" s="2" t="s">
        <v>4411</v>
      </c>
      <c r="E842" s="5">
        <v>5</v>
      </c>
    </row>
    <row r="843" spans="1:5" x14ac:dyDescent="0.3">
      <c r="A843" s="4" t="s">
        <v>4249</v>
      </c>
      <c r="B843" s="2" t="s">
        <v>1578</v>
      </c>
      <c r="C843" s="2" t="s">
        <v>4410</v>
      </c>
      <c r="D843" s="2" t="s">
        <v>4411</v>
      </c>
      <c r="E843" s="5">
        <v>5</v>
      </c>
    </row>
    <row r="844" spans="1:5" x14ac:dyDescent="0.3">
      <c r="A844" s="4" t="s">
        <v>4250</v>
      </c>
      <c r="B844" s="2" t="s">
        <v>1767</v>
      </c>
      <c r="C844" s="2" t="s">
        <v>4410</v>
      </c>
      <c r="D844" s="2" t="s">
        <v>4411</v>
      </c>
      <c r="E844" s="5">
        <v>3</v>
      </c>
    </row>
    <row r="845" spans="1:5" x14ac:dyDescent="0.3">
      <c r="A845" s="4" t="s">
        <v>4251</v>
      </c>
      <c r="B845" s="2" t="s">
        <v>1573</v>
      </c>
      <c r="C845" s="2" t="s">
        <v>4408</v>
      </c>
      <c r="D845" s="2" t="s">
        <v>4412</v>
      </c>
      <c r="E845" s="5">
        <v>5</v>
      </c>
    </row>
    <row r="846" spans="1:5" x14ac:dyDescent="0.3">
      <c r="A846" s="4" t="s">
        <v>4252</v>
      </c>
      <c r="B846" s="2" t="s">
        <v>1852</v>
      </c>
      <c r="C846" s="2" t="s">
        <v>4410</v>
      </c>
      <c r="D846" s="2" t="s">
        <v>4412</v>
      </c>
      <c r="E846" s="5">
        <v>1</v>
      </c>
    </row>
    <row r="847" spans="1:5" x14ac:dyDescent="0.3">
      <c r="A847" s="4" t="s">
        <v>4253</v>
      </c>
      <c r="B847" s="2" t="s">
        <v>1049</v>
      </c>
      <c r="C847" s="2" t="s">
        <v>4409</v>
      </c>
      <c r="D847" s="2" t="s">
        <v>4411</v>
      </c>
      <c r="E847" s="5">
        <v>2</v>
      </c>
    </row>
    <row r="848" spans="1:5" x14ac:dyDescent="0.3">
      <c r="A848" s="4" t="s">
        <v>4254</v>
      </c>
      <c r="B848" s="2" t="s">
        <v>1398</v>
      </c>
      <c r="C848" s="2" t="s">
        <v>4409</v>
      </c>
      <c r="D848" s="2" t="s">
        <v>4411</v>
      </c>
      <c r="E848" s="5">
        <v>3</v>
      </c>
    </row>
    <row r="849" spans="1:5" x14ac:dyDescent="0.3">
      <c r="A849" s="4" t="s">
        <v>4255</v>
      </c>
      <c r="B849" s="2" t="s">
        <v>1713</v>
      </c>
      <c r="C849" s="2" t="s">
        <v>4410</v>
      </c>
      <c r="D849" s="2" t="s">
        <v>4411</v>
      </c>
      <c r="E849" s="5">
        <v>1</v>
      </c>
    </row>
    <row r="850" spans="1:5" x14ac:dyDescent="0.3">
      <c r="A850" s="4" t="s">
        <v>4256</v>
      </c>
      <c r="B850" s="2" t="s">
        <v>1442</v>
      </c>
      <c r="C850" s="2" t="s">
        <v>4408</v>
      </c>
      <c r="D850" s="2" t="s">
        <v>4411</v>
      </c>
      <c r="E850" s="5">
        <v>5</v>
      </c>
    </row>
    <row r="851" spans="1:5" x14ac:dyDescent="0.3">
      <c r="A851" s="4" t="s">
        <v>4257</v>
      </c>
      <c r="B851" s="2" t="s">
        <v>1468</v>
      </c>
      <c r="C851" s="2" t="s">
        <v>4409</v>
      </c>
      <c r="D851" s="2" t="s">
        <v>4411</v>
      </c>
      <c r="E851" s="5">
        <v>4</v>
      </c>
    </row>
    <row r="852" spans="1:5" x14ac:dyDescent="0.3">
      <c r="A852" s="4" t="s">
        <v>4258</v>
      </c>
      <c r="B852" s="2" t="s">
        <v>1082</v>
      </c>
      <c r="C852" s="2" t="s">
        <v>4410</v>
      </c>
      <c r="D852" s="2" t="s">
        <v>4412</v>
      </c>
      <c r="E852" s="5">
        <v>3</v>
      </c>
    </row>
    <row r="853" spans="1:5" x14ac:dyDescent="0.3">
      <c r="A853" s="4" t="s">
        <v>4259</v>
      </c>
      <c r="B853" s="2" t="s">
        <v>1270</v>
      </c>
      <c r="C853" s="2" t="s">
        <v>4410</v>
      </c>
      <c r="D853" s="2" t="s">
        <v>4411</v>
      </c>
      <c r="E853" s="5">
        <v>1</v>
      </c>
    </row>
    <row r="854" spans="1:5" x14ac:dyDescent="0.3">
      <c r="A854" s="4" t="s">
        <v>4260</v>
      </c>
      <c r="B854" s="2" t="s">
        <v>1119</v>
      </c>
      <c r="C854" s="2" t="s">
        <v>4408</v>
      </c>
      <c r="D854" s="2" t="s">
        <v>4412</v>
      </c>
      <c r="E854" s="5">
        <v>1</v>
      </c>
    </row>
    <row r="855" spans="1:5" x14ac:dyDescent="0.3">
      <c r="A855" s="4" t="s">
        <v>4261</v>
      </c>
      <c r="B855" s="2" t="s">
        <v>1889</v>
      </c>
      <c r="C855" s="2" t="s">
        <v>4410</v>
      </c>
      <c r="D855" s="2" t="s">
        <v>4411</v>
      </c>
      <c r="E855" s="5">
        <v>4</v>
      </c>
    </row>
    <row r="856" spans="1:5" x14ac:dyDescent="0.3">
      <c r="A856" s="4" t="s">
        <v>4262</v>
      </c>
      <c r="B856" s="2" t="s">
        <v>1044</v>
      </c>
      <c r="C856" s="2" t="s">
        <v>4410</v>
      </c>
      <c r="D856" s="2" t="s">
        <v>4412</v>
      </c>
      <c r="E856" s="5">
        <v>2</v>
      </c>
    </row>
    <row r="857" spans="1:5" x14ac:dyDescent="0.3">
      <c r="A857" s="4" t="s">
        <v>4263</v>
      </c>
      <c r="B857" s="2" t="s">
        <v>1035</v>
      </c>
      <c r="C857" s="2" t="s">
        <v>4409</v>
      </c>
      <c r="D857" s="2" t="s">
        <v>4411</v>
      </c>
      <c r="E857" s="5">
        <v>2</v>
      </c>
    </row>
    <row r="858" spans="1:5" x14ac:dyDescent="0.3">
      <c r="A858" s="4" t="s">
        <v>4264</v>
      </c>
      <c r="B858" s="2" t="s">
        <v>2001</v>
      </c>
      <c r="C858" s="2" t="s">
        <v>4408</v>
      </c>
      <c r="D858" s="2" t="s">
        <v>4411</v>
      </c>
      <c r="E858" s="5">
        <v>2</v>
      </c>
    </row>
    <row r="859" spans="1:5" x14ac:dyDescent="0.3">
      <c r="A859" s="4" t="s">
        <v>4265</v>
      </c>
      <c r="B859" s="2" t="s">
        <v>1945</v>
      </c>
      <c r="C859" s="2" t="s">
        <v>4410</v>
      </c>
      <c r="D859" s="2" t="s">
        <v>4411</v>
      </c>
      <c r="E859" s="5">
        <v>5</v>
      </c>
    </row>
    <row r="860" spans="1:5" x14ac:dyDescent="0.3">
      <c r="A860" s="4" t="s">
        <v>4266</v>
      </c>
      <c r="B860" s="2" t="s">
        <v>1527</v>
      </c>
      <c r="C860" s="2" t="s">
        <v>4409</v>
      </c>
      <c r="D860" s="2" t="s">
        <v>4412</v>
      </c>
      <c r="E860" s="5">
        <v>3</v>
      </c>
    </row>
    <row r="861" spans="1:5" x14ac:dyDescent="0.3">
      <c r="A861" s="4" t="s">
        <v>4267</v>
      </c>
      <c r="B861" s="2" t="s">
        <v>1050</v>
      </c>
      <c r="C861" s="2" t="s">
        <v>4408</v>
      </c>
      <c r="D861" s="2" t="s">
        <v>4411</v>
      </c>
      <c r="E861" s="5">
        <v>2</v>
      </c>
    </row>
    <row r="862" spans="1:5" x14ac:dyDescent="0.3">
      <c r="A862" s="4" t="s">
        <v>4268</v>
      </c>
      <c r="B862" s="2" t="s">
        <v>1418</v>
      </c>
      <c r="C862" s="2" t="s">
        <v>4409</v>
      </c>
      <c r="D862" s="2" t="s">
        <v>4411</v>
      </c>
      <c r="E862" s="5">
        <v>4</v>
      </c>
    </row>
    <row r="863" spans="1:5" x14ac:dyDescent="0.3">
      <c r="A863" s="4" t="s">
        <v>4269</v>
      </c>
      <c r="B863" s="2" t="s">
        <v>1943</v>
      </c>
      <c r="C863" s="2" t="s">
        <v>4408</v>
      </c>
      <c r="D863" s="2" t="s">
        <v>4411</v>
      </c>
      <c r="E863" s="5">
        <v>4</v>
      </c>
    </row>
    <row r="864" spans="1:5" x14ac:dyDescent="0.3">
      <c r="A864" s="4" t="s">
        <v>4270</v>
      </c>
      <c r="B864" s="2" t="s">
        <v>1224</v>
      </c>
      <c r="C864" s="2" t="s">
        <v>4409</v>
      </c>
      <c r="D864" s="2" t="s">
        <v>4412</v>
      </c>
      <c r="E864" s="5">
        <v>3</v>
      </c>
    </row>
    <row r="865" spans="1:5" x14ac:dyDescent="0.3">
      <c r="A865" s="4" t="s">
        <v>4271</v>
      </c>
      <c r="B865" s="2" t="s">
        <v>1145</v>
      </c>
      <c r="C865" s="2" t="s">
        <v>4409</v>
      </c>
      <c r="D865" s="2" t="s">
        <v>4411</v>
      </c>
      <c r="E865" s="5">
        <v>2</v>
      </c>
    </row>
    <row r="866" spans="1:5" x14ac:dyDescent="0.3">
      <c r="A866" s="4" t="s">
        <v>4272</v>
      </c>
      <c r="B866" s="2" t="s">
        <v>1786</v>
      </c>
      <c r="C866" s="2" t="s">
        <v>4408</v>
      </c>
      <c r="D866" s="2" t="s">
        <v>4411</v>
      </c>
      <c r="E866" s="5">
        <v>2</v>
      </c>
    </row>
    <row r="867" spans="1:5" x14ac:dyDescent="0.3">
      <c r="A867" s="4" t="s">
        <v>4273</v>
      </c>
      <c r="B867" s="2" t="s">
        <v>1821</v>
      </c>
      <c r="C867" s="2" t="s">
        <v>4410</v>
      </c>
      <c r="D867" s="2" t="s">
        <v>4412</v>
      </c>
      <c r="E867" s="5">
        <v>2</v>
      </c>
    </row>
    <row r="868" spans="1:5" x14ac:dyDescent="0.3">
      <c r="A868" s="4" t="s">
        <v>4274</v>
      </c>
      <c r="B868" s="2" t="s">
        <v>1083</v>
      </c>
      <c r="C868" s="2" t="s">
        <v>4410</v>
      </c>
      <c r="D868" s="2" t="s">
        <v>4412</v>
      </c>
      <c r="E868" s="5">
        <v>5</v>
      </c>
    </row>
    <row r="869" spans="1:5" x14ac:dyDescent="0.3">
      <c r="A869" s="4" t="s">
        <v>4275</v>
      </c>
      <c r="B869" s="2" t="s">
        <v>1275</v>
      </c>
      <c r="C869" s="2" t="s">
        <v>4408</v>
      </c>
      <c r="D869" s="2" t="s">
        <v>4411</v>
      </c>
      <c r="E869" s="5">
        <v>4</v>
      </c>
    </row>
    <row r="870" spans="1:5" x14ac:dyDescent="0.3">
      <c r="A870" s="4" t="s">
        <v>4276</v>
      </c>
      <c r="B870" s="2" t="s">
        <v>1790</v>
      </c>
      <c r="C870" s="2" t="s">
        <v>4409</v>
      </c>
      <c r="D870" s="2" t="s">
        <v>4412</v>
      </c>
      <c r="E870" s="5">
        <v>5</v>
      </c>
    </row>
    <row r="871" spans="1:5" x14ac:dyDescent="0.3">
      <c r="A871" s="4" t="s">
        <v>4277</v>
      </c>
      <c r="B871" s="2" t="s">
        <v>1102</v>
      </c>
      <c r="C871" s="2" t="s">
        <v>4410</v>
      </c>
      <c r="D871" s="2" t="s">
        <v>4412</v>
      </c>
      <c r="E871" s="5">
        <v>3</v>
      </c>
    </row>
    <row r="872" spans="1:5" x14ac:dyDescent="0.3">
      <c r="A872" s="4" t="s">
        <v>4278</v>
      </c>
      <c r="B872" s="2" t="s">
        <v>1256</v>
      </c>
      <c r="C872" s="2" t="s">
        <v>4409</v>
      </c>
      <c r="D872" s="2" t="s">
        <v>4412</v>
      </c>
      <c r="E872" s="5">
        <v>4</v>
      </c>
    </row>
    <row r="873" spans="1:5" x14ac:dyDescent="0.3">
      <c r="A873" s="4" t="s">
        <v>4279</v>
      </c>
      <c r="B873" s="2" t="s">
        <v>1223</v>
      </c>
      <c r="C873" s="2" t="s">
        <v>4409</v>
      </c>
      <c r="D873" s="2" t="s">
        <v>4411</v>
      </c>
      <c r="E873" s="5">
        <v>2</v>
      </c>
    </row>
    <row r="874" spans="1:5" x14ac:dyDescent="0.3">
      <c r="A874" s="4" t="s">
        <v>4280</v>
      </c>
      <c r="B874" s="2" t="s">
        <v>1382</v>
      </c>
      <c r="C874" s="2" t="s">
        <v>4409</v>
      </c>
      <c r="D874" s="2" t="s">
        <v>4411</v>
      </c>
      <c r="E874" s="5">
        <v>2</v>
      </c>
    </row>
    <row r="875" spans="1:5" x14ac:dyDescent="0.3">
      <c r="A875" s="4" t="s">
        <v>4281</v>
      </c>
      <c r="B875" s="2" t="s">
        <v>1925</v>
      </c>
      <c r="C875" s="2" t="s">
        <v>4408</v>
      </c>
      <c r="D875" s="2" t="s">
        <v>4411</v>
      </c>
      <c r="E875" s="5">
        <v>5</v>
      </c>
    </row>
    <row r="876" spans="1:5" x14ac:dyDescent="0.3">
      <c r="A876" s="4" t="s">
        <v>4282</v>
      </c>
      <c r="B876" s="2" t="s">
        <v>1622</v>
      </c>
      <c r="C876" s="2" t="s">
        <v>4410</v>
      </c>
      <c r="D876" s="2" t="s">
        <v>4412</v>
      </c>
      <c r="E876" s="5">
        <v>1</v>
      </c>
    </row>
    <row r="877" spans="1:5" x14ac:dyDescent="0.3">
      <c r="A877" s="4" t="s">
        <v>4283</v>
      </c>
      <c r="B877" s="2" t="s">
        <v>1490</v>
      </c>
      <c r="C877" s="2" t="s">
        <v>4409</v>
      </c>
      <c r="D877" s="2" t="s">
        <v>4411</v>
      </c>
      <c r="E877" s="5">
        <v>3</v>
      </c>
    </row>
    <row r="878" spans="1:5" x14ac:dyDescent="0.3">
      <c r="A878" s="4" t="s">
        <v>4284</v>
      </c>
      <c r="B878" s="2" t="s">
        <v>1109</v>
      </c>
      <c r="C878" s="2" t="s">
        <v>4408</v>
      </c>
      <c r="D878" s="2" t="s">
        <v>4412</v>
      </c>
      <c r="E878" s="5">
        <v>4</v>
      </c>
    </row>
    <row r="879" spans="1:5" x14ac:dyDescent="0.3">
      <c r="A879" s="4" t="s">
        <v>4285</v>
      </c>
      <c r="B879" s="2" t="s">
        <v>1121</v>
      </c>
      <c r="C879" s="2" t="s">
        <v>4408</v>
      </c>
      <c r="D879" s="2" t="s">
        <v>4412</v>
      </c>
      <c r="E879" s="5">
        <v>2</v>
      </c>
    </row>
    <row r="880" spans="1:5" x14ac:dyDescent="0.3">
      <c r="A880" s="4" t="s">
        <v>4286</v>
      </c>
      <c r="B880" s="2" t="s">
        <v>1651</v>
      </c>
      <c r="C880" s="2" t="s">
        <v>4410</v>
      </c>
      <c r="D880" s="2" t="s">
        <v>4411</v>
      </c>
      <c r="E880" s="5">
        <v>2</v>
      </c>
    </row>
    <row r="881" spans="1:5" x14ac:dyDescent="0.3">
      <c r="A881" s="4" t="s">
        <v>4287</v>
      </c>
      <c r="B881" s="2" t="s">
        <v>1048</v>
      </c>
      <c r="C881" s="2" t="s">
        <v>4409</v>
      </c>
      <c r="D881" s="2" t="s">
        <v>4411</v>
      </c>
      <c r="E881" s="5">
        <v>2</v>
      </c>
    </row>
    <row r="882" spans="1:5" x14ac:dyDescent="0.3">
      <c r="A882" s="4" t="s">
        <v>4288</v>
      </c>
      <c r="B882" s="2" t="s">
        <v>1601</v>
      </c>
      <c r="C882" s="2" t="s">
        <v>4408</v>
      </c>
      <c r="D882" s="2" t="s">
        <v>4411</v>
      </c>
      <c r="E882" s="5">
        <v>4</v>
      </c>
    </row>
    <row r="883" spans="1:5" x14ac:dyDescent="0.3">
      <c r="A883" s="4" t="s">
        <v>4289</v>
      </c>
      <c r="B883" s="2" t="s">
        <v>1527</v>
      </c>
      <c r="C883" s="2" t="s">
        <v>4410</v>
      </c>
      <c r="D883" s="2" t="s">
        <v>4411</v>
      </c>
      <c r="E883" s="5">
        <v>1</v>
      </c>
    </row>
    <row r="884" spans="1:5" x14ac:dyDescent="0.3">
      <c r="A884" s="4" t="s">
        <v>4290</v>
      </c>
      <c r="B884" s="2" t="s">
        <v>1399</v>
      </c>
      <c r="C884" s="2" t="s">
        <v>4410</v>
      </c>
      <c r="D884" s="2" t="s">
        <v>4411</v>
      </c>
      <c r="E884" s="5">
        <v>5</v>
      </c>
    </row>
    <row r="885" spans="1:5" x14ac:dyDescent="0.3">
      <c r="A885" s="4" t="s">
        <v>4291</v>
      </c>
      <c r="B885" s="2" t="s">
        <v>1801</v>
      </c>
      <c r="C885" s="2" t="s">
        <v>4410</v>
      </c>
      <c r="D885" s="2" t="s">
        <v>4411</v>
      </c>
      <c r="E885" s="5">
        <v>1</v>
      </c>
    </row>
    <row r="886" spans="1:5" x14ac:dyDescent="0.3">
      <c r="A886" s="4" t="s">
        <v>4292</v>
      </c>
      <c r="B886" s="2" t="s">
        <v>1677</v>
      </c>
      <c r="C886" s="2" t="s">
        <v>4408</v>
      </c>
      <c r="D886" s="2" t="s">
        <v>4411</v>
      </c>
      <c r="E886" s="5">
        <v>4</v>
      </c>
    </row>
    <row r="887" spans="1:5" x14ac:dyDescent="0.3">
      <c r="A887" s="4" t="s">
        <v>4293</v>
      </c>
      <c r="B887" s="2" t="s">
        <v>1262</v>
      </c>
      <c r="C887" s="2" t="s">
        <v>4408</v>
      </c>
      <c r="D887" s="2" t="s">
        <v>4411</v>
      </c>
      <c r="E887" s="5">
        <v>4</v>
      </c>
    </row>
    <row r="888" spans="1:5" x14ac:dyDescent="0.3">
      <c r="A888" s="4" t="s">
        <v>4294</v>
      </c>
      <c r="B888" s="2" t="s">
        <v>1194</v>
      </c>
      <c r="C888" s="2" t="s">
        <v>4408</v>
      </c>
      <c r="D888" s="2" t="s">
        <v>4411</v>
      </c>
      <c r="E888" s="5">
        <v>3</v>
      </c>
    </row>
    <row r="889" spans="1:5" x14ac:dyDescent="0.3">
      <c r="A889" s="4" t="s">
        <v>4295</v>
      </c>
      <c r="B889" s="2" t="s">
        <v>1748</v>
      </c>
      <c r="C889" s="2" t="s">
        <v>4408</v>
      </c>
      <c r="D889" s="2" t="s">
        <v>4411</v>
      </c>
      <c r="E889" s="5">
        <v>4</v>
      </c>
    </row>
    <row r="890" spans="1:5" x14ac:dyDescent="0.3">
      <c r="A890" s="4" t="s">
        <v>4296</v>
      </c>
      <c r="B890" s="2" t="s">
        <v>1314</v>
      </c>
      <c r="C890" s="2" t="s">
        <v>4410</v>
      </c>
      <c r="D890" s="2" t="s">
        <v>4412</v>
      </c>
      <c r="E890" s="5">
        <v>3</v>
      </c>
    </row>
    <row r="891" spans="1:5" x14ac:dyDescent="0.3">
      <c r="A891" s="4" t="s">
        <v>4297</v>
      </c>
      <c r="B891" s="2" t="s">
        <v>1099</v>
      </c>
      <c r="C891" s="2" t="s">
        <v>4408</v>
      </c>
      <c r="D891" s="2" t="s">
        <v>4412</v>
      </c>
      <c r="E891" s="5">
        <v>4</v>
      </c>
    </row>
    <row r="892" spans="1:5" x14ac:dyDescent="0.3">
      <c r="A892" s="4" t="s">
        <v>4298</v>
      </c>
      <c r="B892" s="2" t="s">
        <v>1369</v>
      </c>
      <c r="C892" s="2" t="s">
        <v>4408</v>
      </c>
      <c r="D892" s="2" t="s">
        <v>4412</v>
      </c>
      <c r="E892" s="5">
        <v>5</v>
      </c>
    </row>
    <row r="893" spans="1:5" x14ac:dyDescent="0.3">
      <c r="A893" s="4" t="s">
        <v>4299</v>
      </c>
      <c r="B893" s="2" t="s">
        <v>1664</v>
      </c>
      <c r="C893" s="2" t="s">
        <v>4408</v>
      </c>
      <c r="D893" s="2" t="s">
        <v>4412</v>
      </c>
      <c r="E893" s="5">
        <v>5</v>
      </c>
    </row>
    <row r="894" spans="1:5" x14ac:dyDescent="0.3">
      <c r="A894" s="4" t="s">
        <v>4300</v>
      </c>
      <c r="B894" s="2" t="s">
        <v>1599</v>
      </c>
      <c r="C894" s="2" t="s">
        <v>4408</v>
      </c>
      <c r="D894" s="2" t="s">
        <v>4411</v>
      </c>
      <c r="E894" s="5">
        <v>4</v>
      </c>
    </row>
    <row r="895" spans="1:5" x14ac:dyDescent="0.3">
      <c r="A895" s="4" t="s">
        <v>4301</v>
      </c>
      <c r="B895" s="2" t="s">
        <v>1383</v>
      </c>
      <c r="C895" s="2" t="s">
        <v>4409</v>
      </c>
      <c r="D895" s="2" t="s">
        <v>4412</v>
      </c>
      <c r="E895" s="5">
        <v>5</v>
      </c>
    </row>
    <row r="896" spans="1:5" x14ac:dyDescent="0.3">
      <c r="A896" s="4" t="s">
        <v>4302</v>
      </c>
      <c r="B896" s="2" t="s">
        <v>1393</v>
      </c>
      <c r="C896" s="2" t="s">
        <v>4410</v>
      </c>
      <c r="D896" s="2" t="s">
        <v>4411</v>
      </c>
      <c r="E896" s="5">
        <v>4</v>
      </c>
    </row>
    <row r="897" spans="1:5" x14ac:dyDescent="0.3">
      <c r="A897" s="4" t="s">
        <v>4303</v>
      </c>
      <c r="B897" s="2" t="s">
        <v>1151</v>
      </c>
      <c r="C897" s="2" t="s">
        <v>4410</v>
      </c>
      <c r="D897" s="2" t="s">
        <v>4411</v>
      </c>
      <c r="E897" s="5">
        <v>3</v>
      </c>
    </row>
    <row r="898" spans="1:5" x14ac:dyDescent="0.3">
      <c r="A898" s="4" t="s">
        <v>4304</v>
      </c>
      <c r="B898" s="2" t="s">
        <v>1178</v>
      </c>
      <c r="C898" s="2" t="s">
        <v>4410</v>
      </c>
      <c r="D898" s="2" t="s">
        <v>4411</v>
      </c>
      <c r="E898" s="5">
        <v>4</v>
      </c>
    </row>
    <row r="899" spans="1:5" x14ac:dyDescent="0.3">
      <c r="A899" s="4" t="s">
        <v>4305</v>
      </c>
      <c r="B899" s="2" t="s">
        <v>1684</v>
      </c>
      <c r="C899" s="2" t="s">
        <v>4409</v>
      </c>
      <c r="D899" s="2" t="s">
        <v>4411</v>
      </c>
      <c r="E899" s="5">
        <v>1</v>
      </c>
    </row>
    <row r="900" spans="1:5" x14ac:dyDescent="0.3">
      <c r="A900" s="4" t="s">
        <v>4306</v>
      </c>
      <c r="B900" s="2" t="s">
        <v>1667</v>
      </c>
      <c r="C900" s="2" t="s">
        <v>4409</v>
      </c>
      <c r="D900" s="2" t="s">
        <v>4411</v>
      </c>
      <c r="E900" s="5">
        <v>4</v>
      </c>
    </row>
    <row r="901" spans="1:5" x14ac:dyDescent="0.3">
      <c r="A901" s="4" t="s">
        <v>4307</v>
      </c>
      <c r="B901" s="2" t="s">
        <v>1027</v>
      </c>
      <c r="C901" s="2" t="s">
        <v>4408</v>
      </c>
      <c r="D901" s="2" t="s">
        <v>4411</v>
      </c>
      <c r="E901" s="5">
        <v>3</v>
      </c>
    </row>
    <row r="902" spans="1:5" x14ac:dyDescent="0.3">
      <c r="A902" s="4" t="s">
        <v>4308</v>
      </c>
      <c r="B902" s="2" t="s">
        <v>1381</v>
      </c>
      <c r="C902" s="2" t="s">
        <v>4410</v>
      </c>
      <c r="D902" s="2" t="s">
        <v>4411</v>
      </c>
      <c r="E902" s="5">
        <v>4</v>
      </c>
    </row>
    <row r="903" spans="1:5" x14ac:dyDescent="0.3">
      <c r="A903" s="4" t="s">
        <v>4309</v>
      </c>
      <c r="B903" s="2" t="s">
        <v>1634</v>
      </c>
      <c r="C903" s="2" t="s">
        <v>4408</v>
      </c>
      <c r="D903" s="2" t="s">
        <v>4411</v>
      </c>
      <c r="E903" s="5">
        <v>4</v>
      </c>
    </row>
    <row r="904" spans="1:5" x14ac:dyDescent="0.3">
      <c r="A904" s="4" t="s">
        <v>4310</v>
      </c>
      <c r="B904" s="2" t="s">
        <v>1268</v>
      </c>
      <c r="C904" s="2" t="s">
        <v>4408</v>
      </c>
      <c r="D904" s="2" t="s">
        <v>4411</v>
      </c>
      <c r="E904" s="5">
        <v>3</v>
      </c>
    </row>
    <row r="905" spans="1:5" x14ac:dyDescent="0.3">
      <c r="A905" s="4" t="s">
        <v>4311</v>
      </c>
      <c r="B905" s="2" t="s">
        <v>1467</v>
      </c>
      <c r="C905" s="2" t="s">
        <v>4409</v>
      </c>
      <c r="D905" s="2" t="s">
        <v>4411</v>
      </c>
      <c r="E905" s="5">
        <v>3</v>
      </c>
    </row>
    <row r="906" spans="1:5" x14ac:dyDescent="0.3">
      <c r="A906" s="4" t="s">
        <v>4312</v>
      </c>
      <c r="B906" s="2" t="s">
        <v>1356</v>
      </c>
      <c r="C906" s="2" t="s">
        <v>4408</v>
      </c>
      <c r="D906" s="2" t="s">
        <v>4411</v>
      </c>
      <c r="E906" s="5">
        <v>1</v>
      </c>
    </row>
    <row r="907" spans="1:5" x14ac:dyDescent="0.3">
      <c r="A907" s="4" t="s">
        <v>4313</v>
      </c>
      <c r="B907" s="2" t="s">
        <v>1681</v>
      </c>
      <c r="C907" s="2" t="s">
        <v>4408</v>
      </c>
      <c r="D907" s="2" t="s">
        <v>4411</v>
      </c>
      <c r="E907" s="5">
        <v>4</v>
      </c>
    </row>
    <row r="908" spans="1:5" x14ac:dyDescent="0.3">
      <c r="A908" s="4" t="s">
        <v>4314</v>
      </c>
      <c r="B908" s="2" t="s">
        <v>1921</v>
      </c>
      <c r="C908" s="2" t="s">
        <v>4410</v>
      </c>
      <c r="D908" s="2" t="s">
        <v>4411</v>
      </c>
      <c r="E908" s="5">
        <v>5</v>
      </c>
    </row>
    <row r="909" spans="1:5" x14ac:dyDescent="0.3">
      <c r="A909" s="4" t="s">
        <v>4315</v>
      </c>
      <c r="B909" s="2" t="s">
        <v>1228</v>
      </c>
      <c r="C909" s="2" t="s">
        <v>4410</v>
      </c>
      <c r="D909" s="2" t="s">
        <v>4411</v>
      </c>
      <c r="E909" s="5">
        <v>3</v>
      </c>
    </row>
    <row r="910" spans="1:5" x14ac:dyDescent="0.3">
      <c r="A910" s="4" t="s">
        <v>4316</v>
      </c>
      <c r="B910" s="2" t="s">
        <v>1796</v>
      </c>
      <c r="C910" s="2" t="s">
        <v>4410</v>
      </c>
      <c r="D910" s="2" t="s">
        <v>4411</v>
      </c>
      <c r="E910" s="5">
        <v>3</v>
      </c>
    </row>
    <row r="911" spans="1:5" x14ac:dyDescent="0.3">
      <c r="A911" s="4" t="s">
        <v>4317</v>
      </c>
      <c r="B911" s="2" t="s">
        <v>1047</v>
      </c>
      <c r="C911" s="2" t="s">
        <v>4409</v>
      </c>
      <c r="D911" s="2" t="s">
        <v>4411</v>
      </c>
      <c r="E911" s="5">
        <v>1</v>
      </c>
    </row>
    <row r="912" spans="1:5" x14ac:dyDescent="0.3">
      <c r="A912" s="4" t="s">
        <v>4318</v>
      </c>
      <c r="B912" s="2" t="s">
        <v>1701</v>
      </c>
      <c r="C912" s="2" t="s">
        <v>4409</v>
      </c>
      <c r="D912" s="2" t="s">
        <v>4411</v>
      </c>
      <c r="E912" s="5">
        <v>5</v>
      </c>
    </row>
    <row r="913" spans="1:5" x14ac:dyDescent="0.3">
      <c r="A913" s="4" t="s">
        <v>4319</v>
      </c>
      <c r="B913" s="2" t="s">
        <v>1987</v>
      </c>
      <c r="C913" s="2" t="s">
        <v>4409</v>
      </c>
      <c r="D913" s="2" t="s">
        <v>4411</v>
      </c>
      <c r="E913" s="5">
        <v>4</v>
      </c>
    </row>
    <row r="914" spans="1:5" x14ac:dyDescent="0.3">
      <c r="A914" s="4" t="s">
        <v>4320</v>
      </c>
      <c r="B914" s="2" t="s">
        <v>1568</v>
      </c>
      <c r="C914" s="2" t="s">
        <v>4410</v>
      </c>
      <c r="D914" s="2" t="s">
        <v>4411</v>
      </c>
      <c r="E914" s="5">
        <v>5</v>
      </c>
    </row>
    <row r="915" spans="1:5" x14ac:dyDescent="0.3">
      <c r="A915" s="4" t="s">
        <v>4321</v>
      </c>
      <c r="B915" s="2" t="s">
        <v>1518</v>
      </c>
      <c r="C915" s="2" t="s">
        <v>4409</v>
      </c>
      <c r="D915" s="2" t="s">
        <v>4412</v>
      </c>
      <c r="E915" s="5">
        <v>4</v>
      </c>
    </row>
    <row r="916" spans="1:5" x14ac:dyDescent="0.3">
      <c r="A916" s="4" t="s">
        <v>4322</v>
      </c>
      <c r="B916" s="2" t="s">
        <v>1120</v>
      </c>
      <c r="C916" s="2" t="s">
        <v>4408</v>
      </c>
      <c r="D916" s="2" t="s">
        <v>4411</v>
      </c>
      <c r="E916" s="5">
        <v>5</v>
      </c>
    </row>
    <row r="917" spans="1:5" x14ac:dyDescent="0.3">
      <c r="A917" s="4" t="s">
        <v>4323</v>
      </c>
      <c r="B917" s="2" t="s">
        <v>1268</v>
      </c>
      <c r="C917" s="2" t="s">
        <v>4409</v>
      </c>
      <c r="D917" s="2" t="s">
        <v>4411</v>
      </c>
      <c r="E917" s="5">
        <v>4</v>
      </c>
    </row>
    <row r="918" spans="1:5" x14ac:dyDescent="0.3">
      <c r="A918" s="4" t="s">
        <v>4324</v>
      </c>
      <c r="B918" s="2" t="s">
        <v>1549</v>
      </c>
      <c r="C918" s="2" t="s">
        <v>4409</v>
      </c>
      <c r="D918" s="2" t="s">
        <v>4412</v>
      </c>
      <c r="E918" s="5">
        <v>4</v>
      </c>
    </row>
    <row r="919" spans="1:5" x14ac:dyDescent="0.3">
      <c r="A919" s="4" t="s">
        <v>4325</v>
      </c>
      <c r="B919" s="2" t="s">
        <v>1115</v>
      </c>
      <c r="C919" s="2" t="s">
        <v>4409</v>
      </c>
      <c r="D919" s="2" t="s">
        <v>4411</v>
      </c>
      <c r="E919" s="5">
        <v>2</v>
      </c>
    </row>
    <row r="920" spans="1:5" x14ac:dyDescent="0.3">
      <c r="A920" s="4" t="s">
        <v>4326</v>
      </c>
      <c r="B920" s="2" t="s">
        <v>1037</v>
      </c>
      <c r="C920" s="2" t="s">
        <v>4409</v>
      </c>
      <c r="D920" s="2" t="s">
        <v>4411</v>
      </c>
      <c r="E920" s="5">
        <v>3</v>
      </c>
    </row>
    <row r="921" spans="1:5" x14ac:dyDescent="0.3">
      <c r="A921" s="4" t="s">
        <v>4327</v>
      </c>
      <c r="B921" s="2" t="s">
        <v>1513</v>
      </c>
      <c r="C921" s="2" t="s">
        <v>4408</v>
      </c>
      <c r="D921" s="2" t="s">
        <v>4412</v>
      </c>
      <c r="E921" s="5">
        <v>1</v>
      </c>
    </row>
    <row r="922" spans="1:5" x14ac:dyDescent="0.3">
      <c r="A922" s="4" t="s">
        <v>4328</v>
      </c>
      <c r="B922" s="2" t="s">
        <v>1104</v>
      </c>
      <c r="C922" s="2" t="s">
        <v>4410</v>
      </c>
      <c r="D922" s="2" t="s">
        <v>4412</v>
      </c>
      <c r="E922" s="5">
        <v>1</v>
      </c>
    </row>
    <row r="923" spans="1:5" x14ac:dyDescent="0.3">
      <c r="A923" s="4" t="s">
        <v>4329</v>
      </c>
      <c r="B923" s="2" t="s">
        <v>1466</v>
      </c>
      <c r="C923" s="2" t="s">
        <v>4410</v>
      </c>
      <c r="D923" s="2" t="s">
        <v>4411</v>
      </c>
      <c r="E923" s="5">
        <v>1</v>
      </c>
    </row>
    <row r="924" spans="1:5" x14ac:dyDescent="0.3">
      <c r="A924" s="4" t="s">
        <v>4330</v>
      </c>
      <c r="B924" s="2" t="s">
        <v>1021</v>
      </c>
      <c r="C924" s="2" t="s">
        <v>4410</v>
      </c>
      <c r="D924" s="2" t="s">
        <v>4411</v>
      </c>
      <c r="E924" s="5">
        <v>5</v>
      </c>
    </row>
    <row r="925" spans="1:5" x14ac:dyDescent="0.3">
      <c r="A925" s="4" t="s">
        <v>4331</v>
      </c>
      <c r="B925" s="2" t="s">
        <v>1555</v>
      </c>
      <c r="C925" s="2" t="s">
        <v>4409</v>
      </c>
      <c r="D925" s="2" t="s">
        <v>4411</v>
      </c>
      <c r="E925" s="5">
        <v>1</v>
      </c>
    </row>
    <row r="926" spans="1:5" x14ac:dyDescent="0.3">
      <c r="A926" s="4" t="s">
        <v>4332</v>
      </c>
      <c r="B926" s="2" t="s">
        <v>1689</v>
      </c>
      <c r="C926" s="2" t="s">
        <v>4410</v>
      </c>
      <c r="D926" s="2" t="s">
        <v>4411</v>
      </c>
      <c r="E926" s="5">
        <v>1</v>
      </c>
    </row>
    <row r="927" spans="1:5" x14ac:dyDescent="0.3">
      <c r="A927" s="4" t="s">
        <v>4333</v>
      </c>
      <c r="B927" s="2" t="s">
        <v>1855</v>
      </c>
      <c r="C927" s="2" t="s">
        <v>4409</v>
      </c>
      <c r="D927" s="2" t="s">
        <v>4411</v>
      </c>
      <c r="E927" s="5">
        <v>5</v>
      </c>
    </row>
    <row r="928" spans="1:5" x14ac:dyDescent="0.3">
      <c r="A928" s="4" t="s">
        <v>4334</v>
      </c>
      <c r="B928" s="2" t="s">
        <v>1282</v>
      </c>
      <c r="C928" s="2" t="s">
        <v>4408</v>
      </c>
      <c r="D928" s="2" t="s">
        <v>4411</v>
      </c>
      <c r="E928" s="5">
        <v>4</v>
      </c>
    </row>
    <row r="929" spans="1:5" x14ac:dyDescent="0.3">
      <c r="A929" s="4" t="s">
        <v>4335</v>
      </c>
      <c r="B929" s="2" t="s">
        <v>1302</v>
      </c>
      <c r="C929" s="2" t="s">
        <v>4408</v>
      </c>
      <c r="D929" s="2" t="s">
        <v>4412</v>
      </c>
      <c r="E929" s="5">
        <v>5</v>
      </c>
    </row>
    <row r="930" spans="1:5" x14ac:dyDescent="0.3">
      <c r="A930" s="4" t="s">
        <v>4336</v>
      </c>
      <c r="B930" s="2" t="s">
        <v>1328</v>
      </c>
      <c r="C930" s="2" t="s">
        <v>4410</v>
      </c>
      <c r="D930" s="2" t="s">
        <v>4412</v>
      </c>
      <c r="E930" s="5">
        <v>3</v>
      </c>
    </row>
    <row r="931" spans="1:5" x14ac:dyDescent="0.3">
      <c r="A931" s="4" t="s">
        <v>4337</v>
      </c>
      <c r="B931" s="2" t="s">
        <v>1208</v>
      </c>
      <c r="C931" s="2" t="s">
        <v>4410</v>
      </c>
      <c r="D931" s="2" t="s">
        <v>4411</v>
      </c>
      <c r="E931" s="5">
        <v>5</v>
      </c>
    </row>
    <row r="932" spans="1:5" x14ac:dyDescent="0.3">
      <c r="A932" s="4" t="s">
        <v>4338</v>
      </c>
      <c r="B932" s="2" t="s">
        <v>1758</v>
      </c>
      <c r="C932" s="2" t="s">
        <v>4410</v>
      </c>
      <c r="D932" s="2" t="s">
        <v>4411</v>
      </c>
      <c r="E932" s="5">
        <v>3</v>
      </c>
    </row>
    <row r="933" spans="1:5" x14ac:dyDescent="0.3">
      <c r="A933" s="4" t="s">
        <v>4339</v>
      </c>
      <c r="B933" s="2" t="s">
        <v>1755</v>
      </c>
      <c r="C933" s="2" t="s">
        <v>4409</v>
      </c>
      <c r="D933" s="2" t="s">
        <v>4412</v>
      </c>
      <c r="E933" s="5">
        <v>2</v>
      </c>
    </row>
    <row r="934" spans="1:5" x14ac:dyDescent="0.3">
      <c r="A934" s="4" t="s">
        <v>4340</v>
      </c>
      <c r="B934" s="2" t="s">
        <v>1681</v>
      </c>
      <c r="C934" s="2" t="s">
        <v>4409</v>
      </c>
      <c r="D934" s="2" t="s">
        <v>4411</v>
      </c>
      <c r="E934" s="5">
        <v>1</v>
      </c>
    </row>
    <row r="935" spans="1:5" x14ac:dyDescent="0.3">
      <c r="A935" s="4" t="s">
        <v>4341</v>
      </c>
      <c r="B935" s="2" t="s">
        <v>1559</v>
      </c>
      <c r="C935" s="2" t="s">
        <v>4409</v>
      </c>
      <c r="D935" s="2" t="s">
        <v>4412</v>
      </c>
      <c r="E935" s="5">
        <v>1</v>
      </c>
    </row>
    <row r="936" spans="1:5" x14ac:dyDescent="0.3">
      <c r="A936" s="4" t="s">
        <v>4342</v>
      </c>
      <c r="B936" s="2" t="s">
        <v>1042</v>
      </c>
      <c r="C936" s="2" t="s">
        <v>4410</v>
      </c>
      <c r="D936" s="2" t="s">
        <v>4412</v>
      </c>
      <c r="E936" s="5">
        <v>4</v>
      </c>
    </row>
    <row r="937" spans="1:5" x14ac:dyDescent="0.3">
      <c r="A937" s="4" t="s">
        <v>4343</v>
      </c>
      <c r="B937" s="2" t="s">
        <v>2008</v>
      </c>
      <c r="C937" s="2" t="s">
        <v>4410</v>
      </c>
      <c r="D937" s="2" t="s">
        <v>4411</v>
      </c>
      <c r="E937" s="5">
        <v>5</v>
      </c>
    </row>
    <row r="938" spans="1:5" x14ac:dyDescent="0.3">
      <c r="A938" s="4" t="s">
        <v>4344</v>
      </c>
      <c r="B938" s="2" t="s">
        <v>1168</v>
      </c>
      <c r="C938" s="2" t="s">
        <v>4410</v>
      </c>
      <c r="D938" s="2" t="s">
        <v>4411</v>
      </c>
      <c r="E938" s="5">
        <v>1</v>
      </c>
    </row>
    <row r="939" spans="1:5" x14ac:dyDescent="0.3">
      <c r="A939" s="4" t="s">
        <v>4345</v>
      </c>
      <c r="B939" s="2" t="s">
        <v>1278</v>
      </c>
      <c r="C939" s="2" t="s">
        <v>4408</v>
      </c>
      <c r="D939" s="2" t="s">
        <v>4411</v>
      </c>
      <c r="E939" s="5">
        <v>1</v>
      </c>
    </row>
    <row r="940" spans="1:5" x14ac:dyDescent="0.3">
      <c r="A940" s="4" t="s">
        <v>4346</v>
      </c>
      <c r="B940" s="2" t="s">
        <v>1973</v>
      </c>
      <c r="C940" s="2" t="s">
        <v>4409</v>
      </c>
      <c r="D940" s="2" t="s">
        <v>4411</v>
      </c>
      <c r="E940" s="5">
        <v>5</v>
      </c>
    </row>
    <row r="941" spans="1:5" x14ac:dyDescent="0.3">
      <c r="A941" s="4" t="s">
        <v>4347</v>
      </c>
      <c r="B941" s="2" t="s">
        <v>1610</v>
      </c>
      <c r="C941" s="2" t="s">
        <v>4409</v>
      </c>
      <c r="D941" s="2" t="s">
        <v>4411</v>
      </c>
      <c r="E941" s="5">
        <v>5</v>
      </c>
    </row>
    <row r="942" spans="1:5" x14ac:dyDescent="0.3">
      <c r="A942" s="4" t="s">
        <v>4348</v>
      </c>
      <c r="B942" s="2" t="s">
        <v>1809</v>
      </c>
      <c r="C942" s="2" t="s">
        <v>4410</v>
      </c>
      <c r="D942" s="2" t="s">
        <v>4412</v>
      </c>
      <c r="E942" s="5">
        <v>1</v>
      </c>
    </row>
    <row r="943" spans="1:5" x14ac:dyDescent="0.3">
      <c r="A943" s="4" t="s">
        <v>4349</v>
      </c>
      <c r="B943" s="2" t="s">
        <v>1784</v>
      </c>
      <c r="C943" s="2" t="s">
        <v>4408</v>
      </c>
      <c r="D943" s="2" t="s">
        <v>4411</v>
      </c>
      <c r="E943" s="5">
        <v>1</v>
      </c>
    </row>
    <row r="944" spans="1:5" x14ac:dyDescent="0.3">
      <c r="A944" s="4" t="s">
        <v>4350</v>
      </c>
      <c r="B944" s="2" t="s">
        <v>1382</v>
      </c>
      <c r="C944" s="2" t="s">
        <v>4410</v>
      </c>
      <c r="D944" s="2" t="s">
        <v>4411</v>
      </c>
      <c r="E944" s="5">
        <v>3</v>
      </c>
    </row>
    <row r="945" spans="1:5" x14ac:dyDescent="0.3">
      <c r="A945" s="4" t="s">
        <v>4351</v>
      </c>
      <c r="B945" s="2" t="s">
        <v>1718</v>
      </c>
      <c r="C945" s="2" t="s">
        <v>4410</v>
      </c>
      <c r="D945" s="2" t="s">
        <v>4411</v>
      </c>
      <c r="E945" s="5">
        <v>3</v>
      </c>
    </row>
    <row r="946" spans="1:5" x14ac:dyDescent="0.3">
      <c r="A946" s="4" t="s">
        <v>4352</v>
      </c>
      <c r="B946" s="2" t="s">
        <v>1921</v>
      </c>
      <c r="C946" s="2" t="s">
        <v>4409</v>
      </c>
      <c r="D946" s="2" t="s">
        <v>4412</v>
      </c>
      <c r="E946" s="5">
        <v>1</v>
      </c>
    </row>
    <row r="947" spans="1:5" x14ac:dyDescent="0.3">
      <c r="A947" s="4" t="s">
        <v>4353</v>
      </c>
      <c r="B947" s="2" t="s">
        <v>1756</v>
      </c>
      <c r="C947" s="2" t="s">
        <v>4409</v>
      </c>
      <c r="D947" s="2" t="s">
        <v>4412</v>
      </c>
      <c r="E947" s="5">
        <v>4</v>
      </c>
    </row>
    <row r="948" spans="1:5" x14ac:dyDescent="0.3">
      <c r="A948" s="4" t="s">
        <v>4354</v>
      </c>
      <c r="B948" s="2" t="s">
        <v>1769</v>
      </c>
      <c r="C948" s="2" t="s">
        <v>4409</v>
      </c>
      <c r="D948" s="2" t="s">
        <v>4411</v>
      </c>
      <c r="E948" s="5">
        <v>5</v>
      </c>
    </row>
    <row r="949" spans="1:5" x14ac:dyDescent="0.3">
      <c r="A949" s="4" t="s">
        <v>4355</v>
      </c>
      <c r="B949" s="2" t="s">
        <v>1849</v>
      </c>
      <c r="C949" s="2" t="s">
        <v>4409</v>
      </c>
      <c r="D949" s="2" t="s">
        <v>4411</v>
      </c>
      <c r="E949" s="5">
        <v>1</v>
      </c>
    </row>
    <row r="950" spans="1:5" x14ac:dyDescent="0.3">
      <c r="A950" s="4" t="s">
        <v>4356</v>
      </c>
      <c r="B950" s="2" t="s">
        <v>1949</v>
      </c>
      <c r="C950" s="2" t="s">
        <v>4408</v>
      </c>
      <c r="D950" s="2" t="s">
        <v>4411</v>
      </c>
      <c r="E950" s="5">
        <v>3</v>
      </c>
    </row>
    <row r="951" spans="1:5" x14ac:dyDescent="0.3">
      <c r="A951" s="4" t="s">
        <v>4357</v>
      </c>
      <c r="B951" s="2" t="s">
        <v>1689</v>
      </c>
      <c r="C951" s="2" t="s">
        <v>4408</v>
      </c>
      <c r="D951" s="2" t="s">
        <v>4412</v>
      </c>
      <c r="E951" s="5">
        <v>1</v>
      </c>
    </row>
    <row r="952" spans="1:5" x14ac:dyDescent="0.3">
      <c r="A952" s="4" t="s">
        <v>4358</v>
      </c>
      <c r="B952" s="2" t="s">
        <v>1087</v>
      </c>
      <c r="C952" s="2" t="s">
        <v>4408</v>
      </c>
      <c r="D952" s="2" t="s">
        <v>4411</v>
      </c>
      <c r="E952" s="5">
        <v>4</v>
      </c>
    </row>
    <row r="953" spans="1:5" x14ac:dyDescent="0.3">
      <c r="A953" s="4" t="s">
        <v>4359</v>
      </c>
      <c r="B953" s="2" t="s">
        <v>1704</v>
      </c>
      <c r="C953" s="2" t="s">
        <v>4410</v>
      </c>
      <c r="D953" s="2" t="s">
        <v>4412</v>
      </c>
      <c r="E953" s="5">
        <v>1</v>
      </c>
    </row>
    <row r="954" spans="1:5" x14ac:dyDescent="0.3">
      <c r="A954" s="4" t="s">
        <v>4360</v>
      </c>
      <c r="B954" s="2" t="s">
        <v>1877</v>
      </c>
      <c r="C954" s="2" t="s">
        <v>4410</v>
      </c>
      <c r="D954" s="2" t="s">
        <v>4411</v>
      </c>
      <c r="E954" s="5">
        <v>1</v>
      </c>
    </row>
    <row r="955" spans="1:5" x14ac:dyDescent="0.3">
      <c r="A955" s="4" t="s">
        <v>4361</v>
      </c>
      <c r="B955" s="2" t="s">
        <v>1922</v>
      </c>
      <c r="C955" s="2" t="s">
        <v>4408</v>
      </c>
      <c r="D955" s="2" t="s">
        <v>4412</v>
      </c>
      <c r="E955" s="5">
        <v>4</v>
      </c>
    </row>
    <row r="956" spans="1:5" x14ac:dyDescent="0.3">
      <c r="A956" s="4" t="s">
        <v>4362</v>
      </c>
      <c r="B956" s="2" t="s">
        <v>1707</v>
      </c>
      <c r="C956" s="2" t="s">
        <v>4408</v>
      </c>
      <c r="D956" s="2" t="s">
        <v>4411</v>
      </c>
      <c r="E956" s="5">
        <v>4</v>
      </c>
    </row>
    <row r="957" spans="1:5" x14ac:dyDescent="0.3">
      <c r="A957" s="4" t="s">
        <v>4363</v>
      </c>
      <c r="B957" s="2" t="s">
        <v>1058</v>
      </c>
      <c r="C957" s="2" t="s">
        <v>4409</v>
      </c>
      <c r="D957" s="2" t="s">
        <v>4411</v>
      </c>
      <c r="E957" s="5">
        <v>4</v>
      </c>
    </row>
    <row r="958" spans="1:5" x14ac:dyDescent="0.3">
      <c r="A958" s="4" t="s">
        <v>4364</v>
      </c>
      <c r="B958" s="2" t="s">
        <v>1772</v>
      </c>
      <c r="C958" s="2" t="s">
        <v>4408</v>
      </c>
      <c r="D958" s="2" t="s">
        <v>4411</v>
      </c>
      <c r="E958" s="5">
        <v>2</v>
      </c>
    </row>
    <row r="959" spans="1:5" x14ac:dyDescent="0.3">
      <c r="A959" s="4" t="s">
        <v>4365</v>
      </c>
      <c r="B959" s="2" t="s">
        <v>1761</v>
      </c>
      <c r="C959" s="2" t="s">
        <v>4410</v>
      </c>
      <c r="D959" s="2" t="s">
        <v>4411</v>
      </c>
      <c r="E959" s="5">
        <v>5</v>
      </c>
    </row>
    <row r="960" spans="1:5" x14ac:dyDescent="0.3">
      <c r="A960" s="4" t="s">
        <v>4366</v>
      </c>
      <c r="B960" s="2" t="s">
        <v>1697</v>
      </c>
      <c r="C960" s="2" t="s">
        <v>4410</v>
      </c>
      <c r="D960" s="2" t="s">
        <v>4411</v>
      </c>
      <c r="E960" s="5">
        <v>2</v>
      </c>
    </row>
    <row r="961" spans="1:5" x14ac:dyDescent="0.3">
      <c r="A961" s="4" t="s">
        <v>4367</v>
      </c>
      <c r="B961" s="2" t="s">
        <v>1977</v>
      </c>
      <c r="C961" s="2" t="s">
        <v>4408</v>
      </c>
      <c r="D961" s="2" t="s">
        <v>4412</v>
      </c>
      <c r="E961" s="5">
        <v>3</v>
      </c>
    </row>
    <row r="962" spans="1:5" x14ac:dyDescent="0.3">
      <c r="A962" s="4" t="s">
        <v>4368</v>
      </c>
      <c r="B962" s="2" t="s">
        <v>1675</v>
      </c>
      <c r="C962" s="2" t="s">
        <v>4410</v>
      </c>
      <c r="D962" s="2" t="s">
        <v>4411</v>
      </c>
      <c r="E962" s="5">
        <v>2</v>
      </c>
    </row>
    <row r="963" spans="1:5" x14ac:dyDescent="0.3">
      <c r="A963" s="4" t="s">
        <v>4369</v>
      </c>
      <c r="B963" s="2" t="s">
        <v>1438</v>
      </c>
      <c r="C963" s="2" t="s">
        <v>4409</v>
      </c>
      <c r="D963" s="2" t="s">
        <v>4411</v>
      </c>
      <c r="E963" s="5">
        <v>2</v>
      </c>
    </row>
    <row r="964" spans="1:5" x14ac:dyDescent="0.3">
      <c r="A964" s="4" t="s">
        <v>4370</v>
      </c>
      <c r="B964" s="2" t="s">
        <v>1579</v>
      </c>
      <c r="C964" s="2" t="s">
        <v>4409</v>
      </c>
      <c r="D964" s="2" t="s">
        <v>4411</v>
      </c>
      <c r="E964" s="5">
        <v>3</v>
      </c>
    </row>
    <row r="965" spans="1:5" x14ac:dyDescent="0.3">
      <c r="A965" s="4" t="s">
        <v>4371</v>
      </c>
      <c r="B965" s="2" t="s">
        <v>1089</v>
      </c>
      <c r="C965" s="2" t="s">
        <v>4409</v>
      </c>
      <c r="D965" s="2" t="s">
        <v>4411</v>
      </c>
      <c r="E965" s="5">
        <v>4</v>
      </c>
    </row>
    <row r="966" spans="1:5" x14ac:dyDescent="0.3">
      <c r="A966" s="4" t="s">
        <v>4372</v>
      </c>
      <c r="B966" s="2" t="s">
        <v>1830</v>
      </c>
      <c r="C966" s="2" t="s">
        <v>4409</v>
      </c>
      <c r="D966" s="2" t="s">
        <v>4411</v>
      </c>
      <c r="E966" s="5">
        <v>2</v>
      </c>
    </row>
    <row r="967" spans="1:5" x14ac:dyDescent="0.3">
      <c r="A967" s="4" t="s">
        <v>4373</v>
      </c>
      <c r="B967" s="2" t="s">
        <v>1055</v>
      </c>
      <c r="C967" s="2" t="s">
        <v>4410</v>
      </c>
      <c r="D967" s="2" t="s">
        <v>4411</v>
      </c>
      <c r="E967" s="5">
        <v>1</v>
      </c>
    </row>
    <row r="968" spans="1:5" x14ac:dyDescent="0.3">
      <c r="A968" s="4" t="s">
        <v>4374</v>
      </c>
      <c r="B968" s="2" t="s">
        <v>1268</v>
      </c>
      <c r="C968" s="2" t="s">
        <v>4409</v>
      </c>
      <c r="D968" s="2" t="s">
        <v>4411</v>
      </c>
      <c r="E968" s="5">
        <v>3</v>
      </c>
    </row>
    <row r="969" spans="1:5" x14ac:dyDescent="0.3">
      <c r="A969" s="4" t="s">
        <v>4375</v>
      </c>
      <c r="B969" s="2" t="s">
        <v>1188</v>
      </c>
      <c r="C969" s="2" t="s">
        <v>4409</v>
      </c>
      <c r="D969" s="2" t="s">
        <v>4411</v>
      </c>
      <c r="E969" s="5">
        <v>2</v>
      </c>
    </row>
    <row r="970" spans="1:5" x14ac:dyDescent="0.3">
      <c r="A970" s="4" t="s">
        <v>4376</v>
      </c>
      <c r="B970" s="2" t="s">
        <v>1785</v>
      </c>
      <c r="C970" s="2" t="s">
        <v>4409</v>
      </c>
      <c r="D970" s="2" t="s">
        <v>4411</v>
      </c>
      <c r="E970" s="5">
        <v>3</v>
      </c>
    </row>
    <row r="971" spans="1:5" x14ac:dyDescent="0.3">
      <c r="A971" s="4" t="s">
        <v>4377</v>
      </c>
      <c r="B971" s="2" t="s">
        <v>1269</v>
      </c>
      <c r="C971" s="2" t="s">
        <v>4410</v>
      </c>
      <c r="D971" s="2" t="s">
        <v>4411</v>
      </c>
      <c r="E971" s="5">
        <v>5</v>
      </c>
    </row>
    <row r="972" spans="1:5" x14ac:dyDescent="0.3">
      <c r="A972" s="4" t="s">
        <v>4378</v>
      </c>
      <c r="B972" s="2" t="s">
        <v>1248</v>
      </c>
      <c r="C972" s="2" t="s">
        <v>4409</v>
      </c>
      <c r="D972" s="2" t="s">
        <v>4411</v>
      </c>
      <c r="E972" s="5">
        <v>3</v>
      </c>
    </row>
    <row r="973" spans="1:5" x14ac:dyDescent="0.3">
      <c r="A973" s="4" t="s">
        <v>4379</v>
      </c>
      <c r="B973" s="2" t="s">
        <v>2003</v>
      </c>
      <c r="C973" s="2" t="s">
        <v>4410</v>
      </c>
      <c r="D973" s="2" t="s">
        <v>4412</v>
      </c>
      <c r="E973" s="5">
        <v>4</v>
      </c>
    </row>
    <row r="974" spans="1:5" x14ac:dyDescent="0.3">
      <c r="A974" s="4" t="s">
        <v>4380</v>
      </c>
      <c r="B974" s="2" t="s">
        <v>1916</v>
      </c>
      <c r="C974" s="2" t="s">
        <v>4408</v>
      </c>
      <c r="D974" s="2" t="s">
        <v>4411</v>
      </c>
      <c r="E974" s="5">
        <v>2</v>
      </c>
    </row>
    <row r="975" spans="1:5" x14ac:dyDescent="0.3">
      <c r="A975" s="4" t="s">
        <v>4381</v>
      </c>
      <c r="B975" s="2" t="s">
        <v>1767</v>
      </c>
      <c r="C975" s="2" t="s">
        <v>4410</v>
      </c>
      <c r="D975" s="2" t="s">
        <v>4412</v>
      </c>
      <c r="E975" s="5">
        <v>2</v>
      </c>
    </row>
    <row r="976" spans="1:5" x14ac:dyDescent="0.3">
      <c r="A976" s="4" t="s">
        <v>4382</v>
      </c>
      <c r="B976" s="2" t="s">
        <v>1301</v>
      </c>
      <c r="C976" s="2" t="s">
        <v>4410</v>
      </c>
      <c r="D976" s="2" t="s">
        <v>4411</v>
      </c>
      <c r="E976" s="5">
        <v>5</v>
      </c>
    </row>
    <row r="977" spans="1:5" x14ac:dyDescent="0.3">
      <c r="A977" s="4" t="s">
        <v>4383</v>
      </c>
      <c r="B977" s="2" t="s">
        <v>1553</v>
      </c>
      <c r="C977" s="2" t="s">
        <v>4409</v>
      </c>
      <c r="D977" s="2" t="s">
        <v>4412</v>
      </c>
      <c r="E977" s="5">
        <v>3</v>
      </c>
    </row>
    <row r="978" spans="1:5" x14ac:dyDescent="0.3">
      <c r="A978" s="4" t="s">
        <v>4384</v>
      </c>
      <c r="B978" s="2" t="s">
        <v>1480</v>
      </c>
      <c r="C978" s="2" t="s">
        <v>4408</v>
      </c>
      <c r="D978" s="2" t="s">
        <v>4411</v>
      </c>
      <c r="E978" s="5">
        <v>5</v>
      </c>
    </row>
    <row r="979" spans="1:5" x14ac:dyDescent="0.3">
      <c r="A979" s="4" t="s">
        <v>4385</v>
      </c>
      <c r="B979" s="2" t="s">
        <v>1914</v>
      </c>
      <c r="C979" s="2" t="s">
        <v>4410</v>
      </c>
      <c r="D979" s="2" t="s">
        <v>4412</v>
      </c>
      <c r="E979" s="5">
        <v>4</v>
      </c>
    </row>
    <row r="980" spans="1:5" x14ac:dyDescent="0.3">
      <c r="A980" s="4" t="s">
        <v>4386</v>
      </c>
      <c r="B980" s="2" t="s">
        <v>1646</v>
      </c>
      <c r="C980" s="2" t="s">
        <v>4409</v>
      </c>
      <c r="D980" s="2" t="s">
        <v>4411</v>
      </c>
      <c r="E980" s="5">
        <v>1</v>
      </c>
    </row>
    <row r="981" spans="1:5" x14ac:dyDescent="0.3">
      <c r="A981" s="4" t="s">
        <v>4387</v>
      </c>
      <c r="B981" s="2" t="s">
        <v>1906</v>
      </c>
      <c r="C981" s="2" t="s">
        <v>4410</v>
      </c>
      <c r="D981" s="2" t="s">
        <v>4412</v>
      </c>
      <c r="E981" s="5">
        <v>4</v>
      </c>
    </row>
    <row r="982" spans="1:5" x14ac:dyDescent="0.3">
      <c r="A982" s="4" t="s">
        <v>4388</v>
      </c>
      <c r="B982" s="2" t="s">
        <v>1230</v>
      </c>
      <c r="C982" s="2" t="s">
        <v>4408</v>
      </c>
      <c r="D982" s="2" t="s">
        <v>4412</v>
      </c>
      <c r="E982" s="5">
        <v>2</v>
      </c>
    </row>
    <row r="983" spans="1:5" x14ac:dyDescent="0.3">
      <c r="A983" s="4" t="s">
        <v>4389</v>
      </c>
      <c r="B983" s="2" t="s">
        <v>1972</v>
      </c>
      <c r="C983" s="2" t="s">
        <v>4408</v>
      </c>
      <c r="D983" s="2" t="s">
        <v>4412</v>
      </c>
      <c r="E983" s="5">
        <v>1</v>
      </c>
    </row>
    <row r="984" spans="1:5" x14ac:dyDescent="0.3">
      <c r="A984" s="4" t="s">
        <v>4390</v>
      </c>
      <c r="B984" s="2" t="s">
        <v>1342</v>
      </c>
      <c r="C984" s="2" t="s">
        <v>4410</v>
      </c>
      <c r="D984" s="2" t="s">
        <v>4411</v>
      </c>
      <c r="E984" s="5">
        <v>2</v>
      </c>
    </row>
    <row r="985" spans="1:5" x14ac:dyDescent="0.3">
      <c r="A985" s="4" t="s">
        <v>4391</v>
      </c>
      <c r="B985" s="2" t="s">
        <v>1553</v>
      </c>
      <c r="C985" s="2" t="s">
        <v>4409</v>
      </c>
      <c r="D985" s="2" t="s">
        <v>4411</v>
      </c>
      <c r="E985" s="5">
        <v>4</v>
      </c>
    </row>
    <row r="986" spans="1:5" x14ac:dyDescent="0.3">
      <c r="A986" s="4" t="s">
        <v>4392</v>
      </c>
      <c r="B986" s="2" t="s">
        <v>1813</v>
      </c>
      <c r="C986" s="2" t="s">
        <v>4410</v>
      </c>
      <c r="D986" s="2" t="s">
        <v>4412</v>
      </c>
      <c r="E986" s="5">
        <v>5</v>
      </c>
    </row>
    <row r="987" spans="1:5" x14ac:dyDescent="0.3">
      <c r="A987" s="4" t="s">
        <v>4393</v>
      </c>
      <c r="B987" s="2" t="s">
        <v>1411</v>
      </c>
      <c r="C987" s="2" t="s">
        <v>4409</v>
      </c>
      <c r="D987" s="2" t="s">
        <v>4411</v>
      </c>
      <c r="E987" s="5">
        <v>4</v>
      </c>
    </row>
    <row r="988" spans="1:5" x14ac:dyDescent="0.3">
      <c r="A988" s="4" t="s">
        <v>4394</v>
      </c>
      <c r="B988" s="2" t="s">
        <v>1369</v>
      </c>
      <c r="C988" s="2" t="s">
        <v>4408</v>
      </c>
      <c r="D988" s="2" t="s">
        <v>4411</v>
      </c>
      <c r="E988" s="5">
        <v>2</v>
      </c>
    </row>
    <row r="989" spans="1:5" x14ac:dyDescent="0.3">
      <c r="A989" s="4" t="s">
        <v>4395</v>
      </c>
      <c r="B989" s="2" t="s">
        <v>1345</v>
      </c>
      <c r="C989" s="2" t="s">
        <v>4410</v>
      </c>
      <c r="D989" s="2" t="s">
        <v>4412</v>
      </c>
      <c r="E989" s="5">
        <v>5</v>
      </c>
    </row>
    <row r="990" spans="1:5" x14ac:dyDescent="0.3">
      <c r="A990" s="4" t="s">
        <v>4396</v>
      </c>
      <c r="B990" s="2" t="s">
        <v>1790</v>
      </c>
      <c r="C990" s="2" t="s">
        <v>4410</v>
      </c>
      <c r="D990" s="2" t="s">
        <v>4411</v>
      </c>
      <c r="E990" s="5">
        <v>5</v>
      </c>
    </row>
    <row r="991" spans="1:5" x14ac:dyDescent="0.3">
      <c r="A991" s="4" t="s">
        <v>4397</v>
      </c>
      <c r="B991" s="2" t="s">
        <v>1654</v>
      </c>
      <c r="C991" s="2" t="s">
        <v>4408</v>
      </c>
      <c r="D991" s="2" t="s">
        <v>4411</v>
      </c>
      <c r="E991" s="5">
        <v>2</v>
      </c>
    </row>
    <row r="992" spans="1:5" x14ac:dyDescent="0.3">
      <c r="A992" s="4" t="s">
        <v>4398</v>
      </c>
      <c r="B992" s="2" t="s">
        <v>1202</v>
      </c>
      <c r="C992" s="2" t="s">
        <v>4408</v>
      </c>
      <c r="D992" s="2" t="s">
        <v>4411</v>
      </c>
      <c r="E992" s="5">
        <v>4</v>
      </c>
    </row>
    <row r="993" spans="1:5" x14ac:dyDescent="0.3">
      <c r="A993" s="4" t="s">
        <v>4399</v>
      </c>
      <c r="B993" s="2" t="s">
        <v>1881</v>
      </c>
      <c r="C993" s="2" t="s">
        <v>4409</v>
      </c>
      <c r="D993" s="2" t="s">
        <v>4411</v>
      </c>
      <c r="E993" s="5">
        <v>4</v>
      </c>
    </row>
    <row r="994" spans="1:5" x14ac:dyDescent="0.3">
      <c r="A994" s="4" t="s">
        <v>4400</v>
      </c>
      <c r="B994" s="2" t="s">
        <v>1881</v>
      </c>
      <c r="C994" s="2" t="s">
        <v>4409</v>
      </c>
      <c r="D994" s="2" t="s">
        <v>4412</v>
      </c>
      <c r="E994" s="5">
        <v>3</v>
      </c>
    </row>
    <row r="995" spans="1:5" x14ac:dyDescent="0.3">
      <c r="A995" s="4" t="s">
        <v>4401</v>
      </c>
      <c r="B995" s="2" t="s">
        <v>1449</v>
      </c>
      <c r="C995" s="2" t="s">
        <v>4410</v>
      </c>
      <c r="D995" s="2" t="s">
        <v>4411</v>
      </c>
      <c r="E995" s="5">
        <v>5</v>
      </c>
    </row>
    <row r="996" spans="1:5" x14ac:dyDescent="0.3">
      <c r="A996" s="4" t="s">
        <v>4402</v>
      </c>
      <c r="B996" s="2" t="s">
        <v>1485</v>
      </c>
      <c r="C996" s="2" t="s">
        <v>4409</v>
      </c>
      <c r="D996" s="2" t="s">
        <v>4412</v>
      </c>
      <c r="E996" s="5">
        <v>2</v>
      </c>
    </row>
    <row r="997" spans="1:5" x14ac:dyDescent="0.3">
      <c r="A997" s="4" t="s">
        <v>4403</v>
      </c>
      <c r="B997" s="2" t="s">
        <v>1517</v>
      </c>
      <c r="C997" s="2" t="s">
        <v>4409</v>
      </c>
      <c r="D997" s="2" t="s">
        <v>4411</v>
      </c>
      <c r="E997" s="5">
        <v>4</v>
      </c>
    </row>
    <row r="998" spans="1:5" x14ac:dyDescent="0.3">
      <c r="A998" s="4" t="s">
        <v>4404</v>
      </c>
      <c r="B998" s="2" t="s">
        <v>1533</v>
      </c>
      <c r="C998" s="2" t="s">
        <v>4408</v>
      </c>
      <c r="D998" s="2" t="s">
        <v>4412</v>
      </c>
      <c r="E998" s="5">
        <v>4</v>
      </c>
    </row>
    <row r="999" spans="1:5" x14ac:dyDescent="0.3">
      <c r="A999" s="4" t="s">
        <v>4405</v>
      </c>
      <c r="B999" s="2" t="s">
        <v>1169</v>
      </c>
      <c r="C999" s="2" t="s">
        <v>4409</v>
      </c>
      <c r="D999" s="2" t="s">
        <v>4412</v>
      </c>
      <c r="E999" s="5">
        <v>2</v>
      </c>
    </row>
    <row r="1000" spans="1:5" x14ac:dyDescent="0.3">
      <c r="A1000" s="4" t="s">
        <v>4406</v>
      </c>
      <c r="B1000" s="2" t="s">
        <v>1724</v>
      </c>
      <c r="C1000" s="2" t="s">
        <v>4410</v>
      </c>
      <c r="D1000" s="2" t="s">
        <v>4411</v>
      </c>
      <c r="E1000" s="5">
        <v>3</v>
      </c>
    </row>
    <row r="1001" spans="1:5" x14ac:dyDescent="0.3">
      <c r="A1001" s="10" t="s">
        <v>4407</v>
      </c>
      <c r="B1001" s="11" t="s">
        <v>1301</v>
      </c>
      <c r="C1001" s="11" t="s">
        <v>4408</v>
      </c>
      <c r="D1001" s="11" t="s">
        <v>4411</v>
      </c>
      <c r="E1001" s="13">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26BC1-84AB-44A8-9216-90E07FD2C023}">
  <dimension ref="A1:O609"/>
  <sheetViews>
    <sheetView topLeftCell="A582" workbookViewId="0">
      <selection activeCell="D2" sqref="D2:D609"/>
    </sheetView>
  </sheetViews>
  <sheetFormatPr defaultRowHeight="14.4" x14ac:dyDescent="0.3"/>
  <cols>
    <col min="5" max="5" width="18.33203125" style="32" bestFit="1" customWidth="1"/>
    <col min="6" max="6" width="12.6640625" bestFit="1" customWidth="1"/>
    <col min="7" max="7" width="13.77734375" bestFit="1" customWidth="1"/>
    <col min="8" max="8" width="8.88671875" style="32"/>
    <col min="12" max="12" width="21.109375" customWidth="1"/>
    <col min="14" max="14" width="13.77734375" bestFit="1" customWidth="1"/>
  </cols>
  <sheetData>
    <row r="1" spans="1:15" x14ac:dyDescent="0.3">
      <c r="A1" s="6" t="s">
        <v>0</v>
      </c>
      <c r="B1" s="7" t="s">
        <v>1017</v>
      </c>
      <c r="C1" s="7" t="s">
        <v>1</v>
      </c>
      <c r="D1" s="7" t="s">
        <v>2</v>
      </c>
      <c r="E1" s="29" t="s">
        <v>3</v>
      </c>
      <c r="F1" s="7" t="s">
        <v>4</v>
      </c>
      <c r="G1" s="8" t="s">
        <v>5</v>
      </c>
      <c r="H1" s="33" t="s">
        <v>6</v>
      </c>
      <c r="I1" s="7" t="s">
        <v>1018</v>
      </c>
      <c r="J1" s="7" t="s">
        <v>4414</v>
      </c>
      <c r="K1" s="7" t="s">
        <v>1019</v>
      </c>
      <c r="L1" s="7" t="s">
        <v>4429</v>
      </c>
      <c r="M1" s="7" t="s">
        <v>3405</v>
      </c>
      <c r="N1" s="7" t="s">
        <v>3406</v>
      </c>
      <c r="O1" s="7" t="s">
        <v>3407</v>
      </c>
    </row>
    <row r="2" spans="1:15" x14ac:dyDescent="0.3">
      <c r="A2" s="4" t="s">
        <v>8</v>
      </c>
      <c r="B2" s="2" t="s">
        <v>1055</v>
      </c>
      <c r="C2" s="2" t="s">
        <v>1007</v>
      </c>
      <c r="D2" s="2">
        <v>5</v>
      </c>
      <c r="E2" s="30">
        <v>2.74</v>
      </c>
      <c r="F2" s="2" t="s">
        <v>1014</v>
      </c>
      <c r="G2" s="3">
        <v>45293</v>
      </c>
      <c r="H2" s="34">
        <v>13.7</v>
      </c>
      <c r="I2" s="2">
        <f>_xlfn.XLOOKUP(MasterData[[#This Row],[Customer_ID]],Customer[Customer_ID],Customer[Age])</f>
        <v>35</v>
      </c>
      <c r="J2" s="2" t="str">
        <f>_xlfn.XLOOKUP(MasterData[[#This Row],[Customer_ID]],Customer[Customer_ID],Customer[Age Range])</f>
        <v>[31-43]</v>
      </c>
      <c r="K2" s="2" t="str">
        <f>_xlfn.XLOOKUP(MasterData[[#This Row],[Customer_ID]],Customer[Customer_ID],Customer[Gender])</f>
        <v>Male</v>
      </c>
      <c r="L2" s="26" t="str">
        <f>_xlfn.XLOOKUP(MasterData[[#This Row],[Customer_ID]],Feedback[Customer_ID],Feedback[Feedback_ID])</f>
        <v>F1965</v>
      </c>
      <c r="M2" s="26" t="str">
        <f>_xlfn.XLOOKUP(MasterData[[#This Row],[Customer_ID]],Feedback[Customer_ID],Feedback[Sentiment])</f>
        <v>Neutral</v>
      </c>
      <c r="N2" s="26" t="str">
        <f>_xlfn.XLOOKUP(MasterData[[#This Row],[Customer_ID]],Feedback[Customer_ID],Feedback[Comment])</f>
        <v>Could be better</v>
      </c>
      <c r="O2" s="27">
        <f>_xlfn.XLOOKUP(MasterData[[#This Row],[Customer_ID]],Feedback[Customer_ID],Feedback[Rating])</f>
        <v>1</v>
      </c>
    </row>
    <row r="3" spans="1:15" x14ac:dyDescent="0.3">
      <c r="A3" s="4" t="s">
        <v>10</v>
      </c>
      <c r="B3" s="2" t="s">
        <v>1283</v>
      </c>
      <c r="C3" s="2" t="s">
        <v>1009</v>
      </c>
      <c r="D3" s="2">
        <v>1</v>
      </c>
      <c r="E3" s="30">
        <v>5.04</v>
      </c>
      <c r="F3" s="2" t="s">
        <v>1016</v>
      </c>
      <c r="G3" s="3">
        <v>45295</v>
      </c>
      <c r="H3" s="34">
        <v>5.04</v>
      </c>
      <c r="I3" s="2">
        <f>_xlfn.XLOOKUP(MasterData[[#This Row],[Customer_ID]],Customer[Customer_ID],Customer[Age])</f>
        <v>64</v>
      </c>
      <c r="J3" s="2" t="str">
        <f>_xlfn.XLOOKUP(MasterData[[#This Row],[Customer_ID]],Customer[Customer_ID],Customer[Age Range])</f>
        <v>[57 Above]</v>
      </c>
      <c r="K3" s="2" t="str">
        <f>_xlfn.XLOOKUP(MasterData[[#This Row],[Customer_ID]],Customer[Customer_ID],Customer[Gender])</f>
        <v>Male</v>
      </c>
      <c r="L3" s="26" t="str">
        <f>_xlfn.XLOOKUP(MasterData[[#This Row],[Customer_ID]],Feedback[Customer_ID],Feedback[Feedback_ID])</f>
        <v>F1027</v>
      </c>
      <c r="M3" s="26" t="str">
        <f>_xlfn.XLOOKUP(MasterData[[#This Row],[Customer_ID]],Feedback[Customer_ID],Feedback[Sentiment])</f>
        <v>Positive</v>
      </c>
      <c r="N3" s="26" t="str">
        <f>_xlfn.XLOOKUP(MasterData[[#This Row],[Customer_ID]],Feedback[Customer_ID],Feedback[Comment])</f>
        <v>Could be better</v>
      </c>
      <c r="O3" s="26">
        <f>_xlfn.XLOOKUP(MasterData[[#This Row],[Customer_ID]],Feedback[Customer_ID],Feedback[Rating])</f>
        <v>4</v>
      </c>
    </row>
    <row r="4" spans="1:15" x14ac:dyDescent="0.3">
      <c r="A4" s="4" t="s">
        <v>12</v>
      </c>
      <c r="B4" s="2" t="s">
        <v>1048</v>
      </c>
      <c r="C4" s="2" t="s">
        <v>1011</v>
      </c>
      <c r="D4" s="2">
        <v>5</v>
      </c>
      <c r="E4" s="30">
        <v>3.66</v>
      </c>
      <c r="F4" s="2" t="s">
        <v>1016</v>
      </c>
      <c r="G4" s="3">
        <v>45297</v>
      </c>
      <c r="H4" s="34">
        <v>18.3</v>
      </c>
      <c r="I4" s="2">
        <f>_xlfn.XLOOKUP(MasterData[[#This Row],[Customer_ID]],Customer[Customer_ID],Customer[Age])</f>
        <v>59</v>
      </c>
      <c r="J4" s="2" t="str">
        <f>_xlfn.XLOOKUP(MasterData[[#This Row],[Customer_ID]],Customer[Customer_ID],Customer[Age Range])</f>
        <v>[57 Above]</v>
      </c>
      <c r="K4" s="2" t="str">
        <f>_xlfn.XLOOKUP(MasterData[[#This Row],[Customer_ID]],Customer[Customer_ID],Customer[Gender])</f>
        <v>Female</v>
      </c>
      <c r="L4" s="26" t="str">
        <f>_xlfn.XLOOKUP(MasterData[[#This Row],[Customer_ID]],Feedback[Customer_ID],Feedback[Feedback_ID])</f>
        <v>F1879</v>
      </c>
      <c r="M4" s="26" t="str">
        <f>_xlfn.XLOOKUP(MasterData[[#This Row],[Customer_ID]],Feedback[Customer_ID],Feedback[Sentiment])</f>
        <v>Positive</v>
      </c>
      <c r="N4" s="26" t="str">
        <f>_xlfn.XLOOKUP(MasterData[[#This Row],[Customer_ID]],Feedback[Customer_ID],Feedback[Comment])</f>
        <v>Could be better</v>
      </c>
      <c r="O4" s="26">
        <f>_xlfn.XLOOKUP(MasterData[[#This Row],[Customer_ID]],Feedback[Customer_ID],Feedback[Rating])</f>
        <v>2</v>
      </c>
    </row>
    <row r="5" spans="1:15" x14ac:dyDescent="0.3">
      <c r="A5" s="4" t="s">
        <v>13</v>
      </c>
      <c r="B5" s="2" t="s">
        <v>1344</v>
      </c>
      <c r="C5" s="2" t="s">
        <v>1012</v>
      </c>
      <c r="D5" s="2">
        <v>2</v>
      </c>
      <c r="E5" s="30">
        <v>2.95</v>
      </c>
      <c r="F5" s="2" t="s">
        <v>1014</v>
      </c>
      <c r="G5" s="3">
        <v>45298</v>
      </c>
      <c r="H5" s="34">
        <v>5.9</v>
      </c>
      <c r="I5" s="2">
        <f>_xlfn.XLOOKUP(MasterData[[#This Row],[Customer_ID]],Customer[Customer_ID],Customer[Age])</f>
        <v>36</v>
      </c>
      <c r="J5" s="2" t="str">
        <f>_xlfn.XLOOKUP(MasterData[[#This Row],[Customer_ID]],Customer[Customer_ID],Customer[Age Range])</f>
        <v>[31-43]</v>
      </c>
      <c r="K5" s="2" t="str">
        <f>_xlfn.XLOOKUP(MasterData[[#This Row],[Customer_ID]],Customer[Customer_ID],Customer[Gender])</f>
        <v>Female</v>
      </c>
      <c r="L5" s="26" t="str">
        <f>_xlfn.XLOOKUP(MasterData[[#This Row],[Customer_ID]],Feedback[Customer_ID],Feedback[Feedback_ID])</f>
        <v>F1367</v>
      </c>
      <c r="M5" s="26" t="str">
        <f>_xlfn.XLOOKUP(MasterData[[#This Row],[Customer_ID]],Feedback[Customer_ID],Feedback[Sentiment])</f>
        <v>Neutral</v>
      </c>
      <c r="N5" s="26" t="str">
        <f>_xlfn.XLOOKUP(MasterData[[#This Row],[Customer_ID]],Feedback[Customer_ID],Feedback[Comment])</f>
        <v>Great product!</v>
      </c>
      <c r="O5" s="26">
        <f>_xlfn.XLOOKUP(MasterData[[#This Row],[Customer_ID]],Feedback[Customer_ID],Feedback[Rating])</f>
        <v>4</v>
      </c>
    </row>
    <row r="6" spans="1:15" x14ac:dyDescent="0.3">
      <c r="A6" s="4" t="s">
        <v>14</v>
      </c>
      <c r="B6" s="2" t="s">
        <v>1741</v>
      </c>
      <c r="C6" s="2" t="s">
        <v>1011</v>
      </c>
      <c r="D6" s="2">
        <v>2</v>
      </c>
      <c r="E6" s="30">
        <v>4.79</v>
      </c>
      <c r="F6" s="2" t="s">
        <v>1015</v>
      </c>
      <c r="G6" s="3">
        <v>45299</v>
      </c>
      <c r="H6" s="34">
        <v>9.58</v>
      </c>
      <c r="I6" s="2">
        <f>_xlfn.XLOOKUP(MasterData[[#This Row],[Customer_ID]],Customer[Customer_ID],Customer[Age])</f>
        <v>18</v>
      </c>
      <c r="J6" s="2" t="str">
        <f>_xlfn.XLOOKUP(MasterData[[#This Row],[Customer_ID]],Customer[Customer_ID],Customer[Age Range])</f>
        <v>[18-30]</v>
      </c>
      <c r="K6" s="2" t="str">
        <f>_xlfn.XLOOKUP(MasterData[[#This Row],[Customer_ID]],Customer[Customer_ID],Customer[Gender])</f>
        <v>Male</v>
      </c>
      <c r="L6" s="26" t="str">
        <f>_xlfn.XLOOKUP(MasterData[[#This Row],[Customer_ID]],Feedback[Customer_ID],Feedback[Feedback_ID])</f>
        <v>F1408</v>
      </c>
      <c r="M6" s="26" t="str">
        <f>_xlfn.XLOOKUP(MasterData[[#This Row],[Customer_ID]],Feedback[Customer_ID],Feedback[Sentiment])</f>
        <v>Negative</v>
      </c>
      <c r="N6" s="26" t="str">
        <f>_xlfn.XLOOKUP(MasterData[[#This Row],[Customer_ID]],Feedback[Customer_ID],Feedback[Comment])</f>
        <v>Could be better</v>
      </c>
      <c r="O6" s="26">
        <f>_xlfn.XLOOKUP(MasterData[[#This Row],[Customer_ID]],Feedback[Customer_ID],Feedback[Rating])</f>
        <v>5</v>
      </c>
    </row>
    <row r="7" spans="1:15" x14ac:dyDescent="0.3">
      <c r="A7" s="4" t="s">
        <v>15</v>
      </c>
      <c r="B7" s="2" t="s">
        <v>1950</v>
      </c>
      <c r="C7" s="2" t="s">
        <v>1011</v>
      </c>
      <c r="D7" s="2">
        <v>4</v>
      </c>
      <c r="E7" s="30">
        <v>2.85</v>
      </c>
      <c r="F7" s="2" t="s">
        <v>1016</v>
      </c>
      <c r="G7" s="3">
        <v>45300</v>
      </c>
      <c r="H7" s="34">
        <v>11.4</v>
      </c>
      <c r="I7" s="2">
        <f>_xlfn.XLOOKUP(MasterData[[#This Row],[Customer_ID]],Customer[Customer_ID],Customer[Age])</f>
        <v>35</v>
      </c>
      <c r="J7" s="2" t="str">
        <f>_xlfn.XLOOKUP(MasterData[[#This Row],[Customer_ID]],Customer[Customer_ID],Customer[Age Range])</f>
        <v>[31-43]</v>
      </c>
      <c r="K7" s="2" t="str">
        <f>_xlfn.XLOOKUP(MasterData[[#This Row],[Customer_ID]],Customer[Customer_ID],Customer[Gender])</f>
        <v>Male</v>
      </c>
      <c r="L7" s="26" t="str">
        <f>_xlfn.XLOOKUP(MasterData[[#This Row],[Customer_ID]],Feedback[Customer_ID],Feedback[Feedback_ID])</f>
        <v>F1512</v>
      </c>
      <c r="M7" s="26" t="str">
        <f>_xlfn.XLOOKUP(MasterData[[#This Row],[Customer_ID]],Feedback[Customer_ID],Feedback[Sentiment])</f>
        <v>Positive</v>
      </c>
      <c r="N7" s="26" t="str">
        <f>_xlfn.XLOOKUP(MasterData[[#This Row],[Customer_ID]],Feedback[Customer_ID],Feedback[Comment])</f>
        <v>Could be better</v>
      </c>
      <c r="O7" s="26">
        <f>_xlfn.XLOOKUP(MasterData[[#This Row],[Customer_ID]],Feedback[Customer_ID],Feedback[Rating])</f>
        <v>2</v>
      </c>
    </row>
    <row r="8" spans="1:15" x14ac:dyDescent="0.3">
      <c r="A8" s="4" t="s">
        <v>16</v>
      </c>
      <c r="B8" s="2" t="s">
        <v>1473</v>
      </c>
      <c r="C8" s="2" t="s">
        <v>1011</v>
      </c>
      <c r="D8" s="2">
        <v>1</v>
      </c>
      <c r="E8" s="30">
        <v>4.67</v>
      </c>
      <c r="F8" s="2" t="s">
        <v>1016</v>
      </c>
      <c r="G8" s="3">
        <v>45301</v>
      </c>
      <c r="H8" s="34">
        <v>4.67</v>
      </c>
      <c r="I8" s="2">
        <f>_xlfn.XLOOKUP(MasterData[[#This Row],[Customer_ID]],Customer[Customer_ID],Customer[Age])</f>
        <v>53</v>
      </c>
      <c r="J8" s="2" t="str">
        <f>_xlfn.XLOOKUP(MasterData[[#This Row],[Customer_ID]],Customer[Customer_ID],Customer[Age Range])</f>
        <v>[44-56]</v>
      </c>
      <c r="K8" s="2" t="str">
        <f>_xlfn.XLOOKUP(MasterData[[#This Row],[Customer_ID]],Customer[Customer_ID],Customer[Gender])</f>
        <v>Female</v>
      </c>
      <c r="L8" s="26" t="str">
        <f>_xlfn.XLOOKUP(MasterData[[#This Row],[Customer_ID]],Feedback[Customer_ID],Feedback[Feedback_ID])</f>
        <v>F1020</v>
      </c>
      <c r="M8" s="26" t="str">
        <f>_xlfn.XLOOKUP(MasterData[[#This Row],[Customer_ID]],Feedback[Customer_ID],Feedback[Sentiment])</f>
        <v>Positive</v>
      </c>
      <c r="N8" s="26" t="str">
        <f>_xlfn.XLOOKUP(MasterData[[#This Row],[Customer_ID]],Feedback[Customer_ID],Feedback[Comment])</f>
        <v>Could be better</v>
      </c>
      <c r="O8" s="26">
        <f>_xlfn.XLOOKUP(MasterData[[#This Row],[Customer_ID]],Feedback[Customer_ID],Feedback[Rating])</f>
        <v>2</v>
      </c>
    </row>
    <row r="9" spans="1:15" x14ac:dyDescent="0.3">
      <c r="A9" s="4" t="s">
        <v>17</v>
      </c>
      <c r="B9" s="2" t="s">
        <v>1606</v>
      </c>
      <c r="C9" s="2" t="s">
        <v>1012</v>
      </c>
      <c r="D9" s="2">
        <v>1</v>
      </c>
      <c r="E9" s="30">
        <v>5.65</v>
      </c>
      <c r="F9" s="2" t="s">
        <v>1016</v>
      </c>
      <c r="G9" s="3">
        <v>45302</v>
      </c>
      <c r="H9" s="34">
        <v>5.65</v>
      </c>
      <c r="I9" s="2">
        <f>_xlfn.XLOOKUP(MasterData[[#This Row],[Customer_ID]],Customer[Customer_ID],Customer[Age])</f>
        <v>65</v>
      </c>
      <c r="J9" s="2" t="str">
        <f>_xlfn.XLOOKUP(MasterData[[#This Row],[Customer_ID]],Customer[Customer_ID],Customer[Age Range])</f>
        <v>[57 Above]</v>
      </c>
      <c r="K9" s="2" t="str">
        <f>_xlfn.XLOOKUP(MasterData[[#This Row],[Customer_ID]],Customer[Customer_ID],Customer[Gender])</f>
        <v>Male</v>
      </c>
      <c r="L9" s="26" t="str">
        <f>_xlfn.XLOOKUP(MasterData[[#This Row],[Customer_ID]],Feedback[Customer_ID],Feedback[Feedback_ID])</f>
        <v>F1055</v>
      </c>
      <c r="M9" s="26" t="str">
        <f>_xlfn.XLOOKUP(MasterData[[#This Row],[Customer_ID]],Feedback[Customer_ID],Feedback[Sentiment])</f>
        <v>Neutral</v>
      </c>
      <c r="N9" s="26" t="str">
        <f>_xlfn.XLOOKUP(MasterData[[#This Row],[Customer_ID]],Feedback[Customer_ID],Feedback[Comment])</f>
        <v>Could be better</v>
      </c>
      <c r="O9" s="26">
        <f>_xlfn.XLOOKUP(MasterData[[#This Row],[Customer_ID]],Feedback[Customer_ID],Feedback[Rating])</f>
        <v>1</v>
      </c>
    </row>
    <row r="10" spans="1:15" x14ac:dyDescent="0.3">
      <c r="A10" s="4" t="s">
        <v>18</v>
      </c>
      <c r="B10" s="2" t="s">
        <v>1830</v>
      </c>
      <c r="C10" s="2" t="s">
        <v>1011</v>
      </c>
      <c r="D10" s="2">
        <v>3</v>
      </c>
      <c r="E10" s="30">
        <v>3.61</v>
      </c>
      <c r="F10" s="2" t="s">
        <v>1015</v>
      </c>
      <c r="G10" s="3">
        <v>45303</v>
      </c>
      <c r="H10" s="34">
        <v>10.83</v>
      </c>
      <c r="I10" s="2">
        <f>_xlfn.XLOOKUP(MasterData[[#This Row],[Customer_ID]],Customer[Customer_ID],Customer[Age])</f>
        <v>24</v>
      </c>
      <c r="J10" s="2" t="str">
        <f>_xlfn.XLOOKUP(MasterData[[#This Row],[Customer_ID]],Customer[Customer_ID],Customer[Age Range])</f>
        <v>[18-30]</v>
      </c>
      <c r="K10" s="2" t="str">
        <f>_xlfn.XLOOKUP(MasterData[[#This Row],[Customer_ID]],Customer[Customer_ID],Customer[Gender])</f>
        <v>Male</v>
      </c>
      <c r="L10" s="26" t="str">
        <f>_xlfn.XLOOKUP(MasterData[[#This Row],[Customer_ID]],Feedback[Customer_ID],Feedback[Feedback_ID])</f>
        <v>F1476</v>
      </c>
      <c r="M10" s="26" t="str">
        <f>_xlfn.XLOOKUP(MasterData[[#This Row],[Customer_ID]],Feedback[Customer_ID],Feedback[Sentiment])</f>
        <v>Neutral</v>
      </c>
      <c r="N10" s="26" t="str">
        <f>_xlfn.XLOOKUP(MasterData[[#This Row],[Customer_ID]],Feedback[Customer_ID],Feedback[Comment])</f>
        <v>Great product!</v>
      </c>
      <c r="O10" s="26">
        <f>_xlfn.XLOOKUP(MasterData[[#This Row],[Customer_ID]],Feedback[Customer_ID],Feedback[Rating])</f>
        <v>3</v>
      </c>
    </row>
    <row r="11" spans="1:15" x14ac:dyDescent="0.3">
      <c r="A11" s="4" t="s">
        <v>19</v>
      </c>
      <c r="B11" s="2" t="s">
        <v>1561</v>
      </c>
      <c r="C11" s="2" t="s">
        <v>1008</v>
      </c>
      <c r="D11" s="2">
        <v>1</v>
      </c>
      <c r="E11" s="30">
        <v>4.08</v>
      </c>
      <c r="F11" s="2" t="s">
        <v>1015</v>
      </c>
      <c r="G11" s="3">
        <v>45304</v>
      </c>
      <c r="H11" s="34">
        <v>4.08</v>
      </c>
      <c r="I11" s="2">
        <f>_xlfn.XLOOKUP(MasterData[[#This Row],[Customer_ID]],Customer[Customer_ID],Customer[Age])</f>
        <v>56</v>
      </c>
      <c r="J11" s="2" t="str">
        <f>_xlfn.XLOOKUP(MasterData[[#This Row],[Customer_ID]],Customer[Customer_ID],Customer[Age Range])</f>
        <v>[44-56]</v>
      </c>
      <c r="K11" s="2" t="str">
        <f>_xlfn.XLOOKUP(MasterData[[#This Row],[Customer_ID]],Customer[Customer_ID],Customer[Gender])</f>
        <v>Male</v>
      </c>
      <c r="L11" s="26" t="str">
        <f>_xlfn.XLOOKUP(MasterData[[#This Row],[Customer_ID]],Feedback[Customer_ID],Feedback[Feedback_ID])</f>
        <v>F1360</v>
      </c>
      <c r="M11" s="26" t="str">
        <f>_xlfn.XLOOKUP(MasterData[[#This Row],[Customer_ID]],Feedback[Customer_ID],Feedback[Sentiment])</f>
        <v>Negative</v>
      </c>
      <c r="N11" s="26" t="str">
        <f>_xlfn.XLOOKUP(MasterData[[#This Row],[Customer_ID]],Feedback[Customer_ID],Feedback[Comment])</f>
        <v>Great product!</v>
      </c>
      <c r="O11" s="26">
        <f>_xlfn.XLOOKUP(MasterData[[#This Row],[Customer_ID]],Feedback[Customer_ID],Feedback[Rating])</f>
        <v>1</v>
      </c>
    </row>
    <row r="12" spans="1:15" x14ac:dyDescent="0.3">
      <c r="A12" s="4" t="s">
        <v>22</v>
      </c>
      <c r="B12" s="2" t="s">
        <v>1754</v>
      </c>
      <c r="C12" s="2" t="s">
        <v>1010</v>
      </c>
      <c r="D12" s="2">
        <v>1</v>
      </c>
      <c r="E12" s="30">
        <v>4.54</v>
      </c>
      <c r="F12" s="2" t="s">
        <v>1013</v>
      </c>
      <c r="G12" s="3">
        <v>45307</v>
      </c>
      <c r="H12" s="34">
        <v>4.54</v>
      </c>
      <c r="I12" s="2">
        <f>_xlfn.XLOOKUP(MasterData[[#This Row],[Customer_ID]],Customer[Customer_ID],Customer[Age])</f>
        <v>35</v>
      </c>
      <c r="J12" s="2" t="str">
        <f>_xlfn.XLOOKUP(MasterData[[#This Row],[Customer_ID]],Customer[Customer_ID],Customer[Age Range])</f>
        <v>[31-43]</v>
      </c>
      <c r="K12" s="2" t="str">
        <f>_xlfn.XLOOKUP(MasterData[[#This Row],[Customer_ID]],Customer[Customer_ID],Customer[Gender])</f>
        <v>Female</v>
      </c>
      <c r="L12" s="26" t="str">
        <f>_xlfn.XLOOKUP(MasterData[[#This Row],[Customer_ID]],Feedback[Customer_ID],Feedback[Feedback_ID])</f>
        <v>F1419</v>
      </c>
      <c r="M12" s="26" t="str">
        <f>_xlfn.XLOOKUP(MasterData[[#This Row],[Customer_ID]],Feedback[Customer_ID],Feedback[Sentiment])</f>
        <v>Neutral</v>
      </c>
      <c r="N12" s="26" t="str">
        <f>_xlfn.XLOOKUP(MasterData[[#This Row],[Customer_ID]],Feedback[Customer_ID],Feedback[Comment])</f>
        <v>Could be better</v>
      </c>
      <c r="O12" s="26">
        <f>_xlfn.XLOOKUP(MasterData[[#This Row],[Customer_ID]],Feedback[Customer_ID],Feedback[Rating])</f>
        <v>2</v>
      </c>
    </row>
    <row r="13" spans="1:15" x14ac:dyDescent="0.3">
      <c r="A13" s="4" t="s">
        <v>23</v>
      </c>
      <c r="B13" s="2" t="s">
        <v>1906</v>
      </c>
      <c r="C13" s="2" t="s">
        <v>1010</v>
      </c>
      <c r="D13" s="2">
        <v>1</v>
      </c>
      <c r="E13" s="30">
        <v>4.4800000000000004</v>
      </c>
      <c r="F13" s="2" t="s">
        <v>1016</v>
      </c>
      <c r="G13" s="3">
        <v>45308</v>
      </c>
      <c r="H13" s="34">
        <v>4.4800000000000004</v>
      </c>
      <c r="I13" s="2">
        <f>_xlfn.XLOOKUP(MasterData[[#This Row],[Customer_ID]],Customer[Customer_ID],Customer[Age])</f>
        <v>39</v>
      </c>
      <c r="J13" s="2" t="str">
        <f>_xlfn.XLOOKUP(MasterData[[#This Row],[Customer_ID]],Customer[Customer_ID],Customer[Age Range])</f>
        <v>[31-43]</v>
      </c>
      <c r="K13" s="2" t="str">
        <f>_xlfn.XLOOKUP(MasterData[[#This Row],[Customer_ID]],Customer[Customer_ID],Customer[Gender])</f>
        <v>Male</v>
      </c>
      <c r="L13" s="26" t="str">
        <f>_xlfn.XLOOKUP(MasterData[[#This Row],[Customer_ID]],Feedback[Customer_ID],Feedback[Feedback_ID])</f>
        <v>F1796</v>
      </c>
      <c r="M13" s="26" t="str">
        <f>_xlfn.XLOOKUP(MasterData[[#This Row],[Customer_ID]],Feedback[Customer_ID],Feedback[Sentiment])</f>
        <v>Neutral</v>
      </c>
      <c r="N13" s="26" t="str">
        <f>_xlfn.XLOOKUP(MasterData[[#This Row],[Customer_ID]],Feedback[Customer_ID],Feedback[Comment])</f>
        <v>Could be better</v>
      </c>
      <c r="O13" s="26">
        <f>_xlfn.XLOOKUP(MasterData[[#This Row],[Customer_ID]],Feedback[Customer_ID],Feedback[Rating])</f>
        <v>4</v>
      </c>
    </row>
    <row r="14" spans="1:15" x14ac:dyDescent="0.3">
      <c r="A14" s="4" t="s">
        <v>24</v>
      </c>
      <c r="B14" s="2" t="s">
        <v>2000</v>
      </c>
      <c r="C14" s="2" t="s">
        <v>1012</v>
      </c>
      <c r="D14" s="2">
        <v>3</v>
      </c>
      <c r="E14" s="30">
        <v>3.78</v>
      </c>
      <c r="F14" s="2" t="s">
        <v>1013</v>
      </c>
      <c r="G14" s="3">
        <v>45309</v>
      </c>
      <c r="H14" s="34">
        <v>11.34</v>
      </c>
      <c r="I14" s="2">
        <f>_xlfn.XLOOKUP(MasterData[[#This Row],[Customer_ID]],Customer[Customer_ID],Customer[Age])</f>
        <v>39</v>
      </c>
      <c r="J14" s="2" t="str">
        <f>_xlfn.XLOOKUP(MasterData[[#This Row],[Customer_ID]],Customer[Customer_ID],Customer[Age Range])</f>
        <v>[31-43]</v>
      </c>
      <c r="K14" s="2" t="str">
        <f>_xlfn.XLOOKUP(MasterData[[#This Row],[Customer_ID]],Customer[Customer_ID],Customer[Gender])</f>
        <v>Male</v>
      </c>
      <c r="L14" s="26" t="str">
        <f>_xlfn.XLOOKUP(MasterData[[#This Row],[Customer_ID]],Feedback[Customer_ID],Feedback[Feedback_ID])</f>
        <v>F1244</v>
      </c>
      <c r="M14" s="26" t="str">
        <f>_xlfn.XLOOKUP(MasterData[[#This Row],[Customer_ID]],Feedback[Customer_ID],Feedback[Sentiment])</f>
        <v>Negative</v>
      </c>
      <c r="N14" s="26" t="str">
        <f>_xlfn.XLOOKUP(MasterData[[#This Row],[Customer_ID]],Feedback[Customer_ID],Feedback[Comment])</f>
        <v>Could be better</v>
      </c>
      <c r="O14" s="26">
        <f>_xlfn.XLOOKUP(MasterData[[#This Row],[Customer_ID]],Feedback[Customer_ID],Feedback[Rating])</f>
        <v>4</v>
      </c>
    </row>
    <row r="15" spans="1:15" x14ac:dyDescent="0.3">
      <c r="A15" s="4" t="s">
        <v>25</v>
      </c>
      <c r="B15" s="2" t="s">
        <v>2014</v>
      </c>
      <c r="C15" s="2" t="s">
        <v>1011</v>
      </c>
      <c r="D15" s="2">
        <v>2</v>
      </c>
      <c r="E15" s="30">
        <v>3.61</v>
      </c>
      <c r="F15" s="2" t="s">
        <v>1014</v>
      </c>
      <c r="G15" s="3">
        <v>45310</v>
      </c>
      <c r="H15" s="34">
        <v>7.22</v>
      </c>
      <c r="I15" s="2">
        <f>_xlfn.XLOOKUP(MasterData[[#This Row],[Customer_ID]],Customer[Customer_ID],Customer[Age])</f>
        <v>27</v>
      </c>
      <c r="J15" s="2" t="str">
        <f>_xlfn.XLOOKUP(MasterData[[#This Row],[Customer_ID]],Customer[Customer_ID],Customer[Age Range])</f>
        <v>[18-30]</v>
      </c>
      <c r="K15" s="2" t="str">
        <f>_xlfn.XLOOKUP(MasterData[[#This Row],[Customer_ID]],Customer[Customer_ID],Customer[Gender])</f>
        <v>Female</v>
      </c>
      <c r="L15" s="26" t="str">
        <f>_xlfn.XLOOKUP(MasterData[[#This Row],[Customer_ID]],Feedback[Customer_ID],Feedback[Feedback_ID])</f>
        <v>F1582</v>
      </c>
      <c r="M15" s="26" t="str">
        <f>_xlfn.XLOOKUP(MasterData[[#This Row],[Customer_ID]],Feedback[Customer_ID],Feedback[Sentiment])</f>
        <v>Positive</v>
      </c>
      <c r="N15" s="26" t="str">
        <f>_xlfn.XLOOKUP(MasterData[[#This Row],[Customer_ID]],Feedback[Customer_ID],Feedback[Comment])</f>
        <v>Great product!</v>
      </c>
      <c r="O15" s="26">
        <f>_xlfn.XLOOKUP(MasterData[[#This Row],[Customer_ID]],Feedback[Customer_ID],Feedback[Rating])</f>
        <v>5</v>
      </c>
    </row>
    <row r="16" spans="1:15" x14ac:dyDescent="0.3">
      <c r="A16" s="4" t="s">
        <v>26</v>
      </c>
      <c r="B16" s="2" t="s">
        <v>1765</v>
      </c>
      <c r="C16" s="2" t="s">
        <v>1012</v>
      </c>
      <c r="D16" s="2">
        <v>4</v>
      </c>
      <c r="E16" s="30">
        <v>4</v>
      </c>
      <c r="F16" s="2" t="s">
        <v>1016</v>
      </c>
      <c r="G16" s="3">
        <v>45311</v>
      </c>
      <c r="H16" s="34">
        <v>16</v>
      </c>
      <c r="I16" s="2">
        <f>_xlfn.XLOOKUP(MasterData[[#This Row],[Customer_ID]],Customer[Customer_ID],Customer[Age])</f>
        <v>47</v>
      </c>
      <c r="J16" s="2" t="str">
        <f>_xlfn.XLOOKUP(MasterData[[#This Row],[Customer_ID]],Customer[Customer_ID],Customer[Age Range])</f>
        <v>[44-56]</v>
      </c>
      <c r="K16" s="2" t="str">
        <f>_xlfn.XLOOKUP(MasterData[[#This Row],[Customer_ID]],Customer[Customer_ID],Customer[Gender])</f>
        <v>Male</v>
      </c>
      <c r="L16" s="26" t="str">
        <f>_xlfn.XLOOKUP(MasterData[[#This Row],[Customer_ID]],Feedback[Customer_ID],Feedback[Feedback_ID])</f>
        <v>F1133</v>
      </c>
      <c r="M16" s="26" t="str">
        <f>_xlfn.XLOOKUP(MasterData[[#This Row],[Customer_ID]],Feedback[Customer_ID],Feedback[Sentiment])</f>
        <v>Neutral</v>
      </c>
      <c r="N16" s="26" t="str">
        <f>_xlfn.XLOOKUP(MasterData[[#This Row],[Customer_ID]],Feedback[Customer_ID],Feedback[Comment])</f>
        <v>Could be better</v>
      </c>
      <c r="O16" s="26">
        <f>_xlfn.XLOOKUP(MasterData[[#This Row],[Customer_ID]],Feedback[Customer_ID],Feedback[Rating])</f>
        <v>3</v>
      </c>
    </row>
    <row r="17" spans="1:15" x14ac:dyDescent="0.3">
      <c r="A17" s="4" t="s">
        <v>28</v>
      </c>
      <c r="B17" s="2" t="s">
        <v>1693</v>
      </c>
      <c r="C17" s="2" t="s">
        <v>1008</v>
      </c>
      <c r="D17" s="2">
        <v>1</v>
      </c>
      <c r="E17" s="30">
        <v>3.36</v>
      </c>
      <c r="F17" s="2" t="s">
        <v>1015</v>
      </c>
      <c r="G17" s="3">
        <v>45313</v>
      </c>
      <c r="H17" s="34">
        <v>3.36</v>
      </c>
      <c r="I17" s="2">
        <f>_xlfn.XLOOKUP(MasterData[[#This Row],[Customer_ID]],Customer[Customer_ID],Customer[Age])</f>
        <v>28</v>
      </c>
      <c r="J17" s="2" t="str">
        <f>_xlfn.XLOOKUP(MasterData[[#This Row],[Customer_ID]],Customer[Customer_ID],Customer[Age Range])</f>
        <v>[18-30]</v>
      </c>
      <c r="K17" s="2" t="str">
        <f>_xlfn.XLOOKUP(MasterData[[#This Row],[Customer_ID]],Customer[Customer_ID],Customer[Gender])</f>
        <v>Female</v>
      </c>
      <c r="L17" s="26" t="str">
        <f>_xlfn.XLOOKUP(MasterData[[#This Row],[Customer_ID]],Feedback[Customer_ID],Feedback[Feedback_ID])</f>
        <v>F1150</v>
      </c>
      <c r="M17" s="26" t="str">
        <f>_xlfn.XLOOKUP(MasterData[[#This Row],[Customer_ID]],Feedback[Customer_ID],Feedback[Sentiment])</f>
        <v>Positive</v>
      </c>
      <c r="N17" s="26" t="str">
        <f>_xlfn.XLOOKUP(MasterData[[#This Row],[Customer_ID]],Feedback[Customer_ID],Feedback[Comment])</f>
        <v>Could be better</v>
      </c>
      <c r="O17" s="26">
        <f>_xlfn.XLOOKUP(MasterData[[#This Row],[Customer_ID]],Feedback[Customer_ID],Feedback[Rating])</f>
        <v>2</v>
      </c>
    </row>
    <row r="18" spans="1:15" x14ac:dyDescent="0.3">
      <c r="A18" s="4" t="s">
        <v>29</v>
      </c>
      <c r="B18" s="2" t="s">
        <v>1766</v>
      </c>
      <c r="C18" s="2" t="s">
        <v>1009</v>
      </c>
      <c r="D18" s="2">
        <v>5</v>
      </c>
      <c r="E18" s="30">
        <v>3.28</v>
      </c>
      <c r="F18" s="2" t="s">
        <v>1015</v>
      </c>
      <c r="G18" s="3">
        <v>45314</v>
      </c>
      <c r="H18" s="34">
        <v>16.399999999999999</v>
      </c>
      <c r="I18" s="2">
        <f>_xlfn.XLOOKUP(MasterData[[#This Row],[Customer_ID]],Customer[Customer_ID],Customer[Age])</f>
        <v>26</v>
      </c>
      <c r="J18" s="2" t="str">
        <f>_xlfn.XLOOKUP(MasterData[[#This Row],[Customer_ID]],Customer[Customer_ID],Customer[Age Range])</f>
        <v>[18-30]</v>
      </c>
      <c r="K18" s="2" t="str">
        <f>_xlfn.XLOOKUP(MasterData[[#This Row],[Customer_ID]],Customer[Customer_ID],Customer[Gender])</f>
        <v>Female</v>
      </c>
      <c r="L18" s="26" t="str">
        <f>_xlfn.XLOOKUP(MasterData[[#This Row],[Customer_ID]],Feedback[Customer_ID],Feedback[Feedback_ID])</f>
        <v>F1506</v>
      </c>
      <c r="M18" s="26" t="str">
        <f>_xlfn.XLOOKUP(MasterData[[#This Row],[Customer_ID]],Feedback[Customer_ID],Feedback[Sentiment])</f>
        <v>Neutral</v>
      </c>
      <c r="N18" s="26" t="str">
        <f>_xlfn.XLOOKUP(MasterData[[#This Row],[Customer_ID]],Feedback[Customer_ID],Feedback[Comment])</f>
        <v>Great product!</v>
      </c>
      <c r="O18" s="26">
        <f>_xlfn.XLOOKUP(MasterData[[#This Row],[Customer_ID]],Feedback[Customer_ID],Feedback[Rating])</f>
        <v>1</v>
      </c>
    </row>
    <row r="19" spans="1:15" x14ac:dyDescent="0.3">
      <c r="A19" s="4" t="s">
        <v>30</v>
      </c>
      <c r="B19" s="2" t="s">
        <v>1583</v>
      </c>
      <c r="C19" s="2" t="s">
        <v>1007</v>
      </c>
      <c r="D19" s="2">
        <v>1</v>
      </c>
      <c r="E19" s="30">
        <v>5.09</v>
      </c>
      <c r="F19" s="2" t="s">
        <v>1013</v>
      </c>
      <c r="G19" s="3">
        <v>45315</v>
      </c>
      <c r="H19" s="34">
        <v>5.09</v>
      </c>
      <c r="I19" s="2">
        <f>_xlfn.XLOOKUP(MasterData[[#This Row],[Customer_ID]],Customer[Customer_ID],Customer[Age])</f>
        <v>60</v>
      </c>
      <c r="J19" s="2" t="str">
        <f>_xlfn.XLOOKUP(MasterData[[#This Row],[Customer_ID]],Customer[Customer_ID],Customer[Age Range])</f>
        <v>[57 Above]</v>
      </c>
      <c r="K19" s="2" t="str">
        <f>_xlfn.XLOOKUP(MasterData[[#This Row],[Customer_ID]],Customer[Customer_ID],Customer[Gender])</f>
        <v>Female</v>
      </c>
      <c r="L19" s="26" t="str">
        <f>_xlfn.XLOOKUP(MasterData[[#This Row],[Customer_ID]],Feedback[Customer_ID],Feedback[Feedback_ID])</f>
        <v>F1445</v>
      </c>
      <c r="M19" s="26" t="str">
        <f>_xlfn.XLOOKUP(MasterData[[#This Row],[Customer_ID]],Feedback[Customer_ID],Feedback[Sentiment])</f>
        <v>Positive</v>
      </c>
      <c r="N19" s="26" t="str">
        <f>_xlfn.XLOOKUP(MasterData[[#This Row],[Customer_ID]],Feedback[Customer_ID],Feedback[Comment])</f>
        <v>Great product!</v>
      </c>
      <c r="O19" s="26">
        <f>_xlfn.XLOOKUP(MasterData[[#This Row],[Customer_ID]],Feedback[Customer_ID],Feedback[Rating])</f>
        <v>3</v>
      </c>
    </row>
    <row r="20" spans="1:15" x14ac:dyDescent="0.3">
      <c r="A20" s="4" t="s">
        <v>31</v>
      </c>
      <c r="B20" s="2" t="s">
        <v>1881</v>
      </c>
      <c r="C20" s="2" t="s">
        <v>1010</v>
      </c>
      <c r="D20" s="2">
        <v>3</v>
      </c>
      <c r="E20" s="30">
        <v>4.03</v>
      </c>
      <c r="F20" s="2" t="s">
        <v>1015</v>
      </c>
      <c r="G20" s="3">
        <v>45316</v>
      </c>
      <c r="H20" s="34">
        <v>12.09</v>
      </c>
      <c r="I20" s="2">
        <f>_xlfn.XLOOKUP(MasterData[[#This Row],[Customer_ID]],Customer[Customer_ID],Customer[Age])</f>
        <v>47</v>
      </c>
      <c r="J20" s="2" t="str">
        <f>_xlfn.XLOOKUP(MasterData[[#This Row],[Customer_ID]],Customer[Customer_ID],Customer[Age Range])</f>
        <v>[44-56]</v>
      </c>
      <c r="K20" s="2" t="str">
        <f>_xlfn.XLOOKUP(MasterData[[#This Row],[Customer_ID]],Customer[Customer_ID],Customer[Gender])</f>
        <v>Male</v>
      </c>
      <c r="L20" s="26" t="str">
        <f>_xlfn.XLOOKUP(MasterData[[#This Row],[Customer_ID]],Feedback[Customer_ID],Feedback[Feedback_ID])</f>
        <v>F1152</v>
      </c>
      <c r="M20" s="26" t="str">
        <f>_xlfn.XLOOKUP(MasterData[[#This Row],[Customer_ID]],Feedback[Customer_ID],Feedback[Sentiment])</f>
        <v>Negative</v>
      </c>
      <c r="N20" s="26" t="str">
        <f>_xlfn.XLOOKUP(MasterData[[#This Row],[Customer_ID]],Feedback[Customer_ID],Feedback[Comment])</f>
        <v>Could be better</v>
      </c>
      <c r="O20" s="26">
        <f>_xlfn.XLOOKUP(MasterData[[#This Row],[Customer_ID]],Feedback[Customer_ID],Feedback[Rating])</f>
        <v>5</v>
      </c>
    </row>
    <row r="21" spans="1:15" x14ac:dyDescent="0.3">
      <c r="A21" s="4" t="s">
        <v>32</v>
      </c>
      <c r="B21" s="2" t="s">
        <v>1281</v>
      </c>
      <c r="C21" s="2" t="s">
        <v>1007</v>
      </c>
      <c r="D21" s="2">
        <v>5</v>
      </c>
      <c r="E21" s="30">
        <v>5.44</v>
      </c>
      <c r="F21" s="2" t="s">
        <v>1016</v>
      </c>
      <c r="G21" s="3">
        <v>45317</v>
      </c>
      <c r="H21" s="34">
        <v>27.2</v>
      </c>
      <c r="I21" s="2">
        <f>_xlfn.XLOOKUP(MasterData[[#This Row],[Customer_ID]],Customer[Customer_ID],Customer[Age])</f>
        <v>52</v>
      </c>
      <c r="J21" s="2" t="str">
        <f>_xlfn.XLOOKUP(MasterData[[#This Row],[Customer_ID]],Customer[Customer_ID],Customer[Age Range])</f>
        <v>[44-56]</v>
      </c>
      <c r="K21" s="2" t="str">
        <f>_xlfn.XLOOKUP(MasterData[[#This Row],[Customer_ID]],Customer[Customer_ID],Customer[Gender])</f>
        <v>Female</v>
      </c>
      <c r="L21" s="26" t="str">
        <f>_xlfn.XLOOKUP(MasterData[[#This Row],[Customer_ID]],Feedback[Customer_ID],Feedback[Feedback_ID])</f>
        <v>F1550</v>
      </c>
      <c r="M21" s="26" t="str">
        <f>_xlfn.XLOOKUP(MasterData[[#This Row],[Customer_ID]],Feedback[Customer_ID],Feedback[Sentiment])</f>
        <v>Positive</v>
      </c>
      <c r="N21" s="26" t="str">
        <f>_xlfn.XLOOKUP(MasterData[[#This Row],[Customer_ID]],Feedback[Customer_ID],Feedback[Comment])</f>
        <v>Could be better</v>
      </c>
      <c r="O21" s="26">
        <f>_xlfn.XLOOKUP(MasterData[[#This Row],[Customer_ID]],Feedback[Customer_ID],Feedback[Rating])</f>
        <v>3</v>
      </c>
    </row>
    <row r="22" spans="1:15" x14ac:dyDescent="0.3">
      <c r="A22" s="4" t="s">
        <v>33</v>
      </c>
      <c r="B22" s="2" t="s">
        <v>1513</v>
      </c>
      <c r="C22" s="2" t="s">
        <v>1009</v>
      </c>
      <c r="D22" s="2">
        <v>5</v>
      </c>
      <c r="E22" s="30">
        <v>2.97</v>
      </c>
      <c r="F22" s="2" t="s">
        <v>1016</v>
      </c>
      <c r="G22" s="3">
        <v>45318</v>
      </c>
      <c r="H22" s="34">
        <v>14.85</v>
      </c>
      <c r="I22" s="2">
        <f>_xlfn.XLOOKUP(MasterData[[#This Row],[Customer_ID]],Customer[Customer_ID],Customer[Age])</f>
        <v>39</v>
      </c>
      <c r="J22" s="2" t="str">
        <f>_xlfn.XLOOKUP(MasterData[[#This Row],[Customer_ID]],Customer[Customer_ID],Customer[Age Range])</f>
        <v>[31-43]</v>
      </c>
      <c r="K22" s="2" t="str">
        <f>_xlfn.XLOOKUP(MasterData[[#This Row],[Customer_ID]],Customer[Customer_ID],Customer[Gender])</f>
        <v>Female</v>
      </c>
      <c r="L22" s="26" t="str">
        <f>_xlfn.XLOOKUP(MasterData[[#This Row],[Customer_ID]],Feedback[Customer_ID],Feedback[Feedback_ID])</f>
        <v>F1141</v>
      </c>
      <c r="M22" s="26" t="str">
        <f>_xlfn.XLOOKUP(MasterData[[#This Row],[Customer_ID]],Feedback[Customer_ID],Feedback[Sentiment])</f>
        <v>Positive</v>
      </c>
      <c r="N22" s="26" t="str">
        <f>_xlfn.XLOOKUP(MasterData[[#This Row],[Customer_ID]],Feedback[Customer_ID],Feedback[Comment])</f>
        <v>Could be better</v>
      </c>
      <c r="O22" s="26">
        <f>_xlfn.XLOOKUP(MasterData[[#This Row],[Customer_ID]],Feedback[Customer_ID],Feedback[Rating])</f>
        <v>3</v>
      </c>
    </row>
    <row r="23" spans="1:15" x14ac:dyDescent="0.3">
      <c r="A23" s="4" t="s">
        <v>34</v>
      </c>
      <c r="B23" s="2" t="s">
        <v>1291</v>
      </c>
      <c r="C23" s="2" t="s">
        <v>1010</v>
      </c>
      <c r="D23" s="2">
        <v>4</v>
      </c>
      <c r="E23" s="30">
        <v>5.07</v>
      </c>
      <c r="F23" s="2" t="s">
        <v>1014</v>
      </c>
      <c r="G23" s="3">
        <v>45319</v>
      </c>
      <c r="H23" s="34">
        <v>20.28</v>
      </c>
      <c r="I23" s="2">
        <f>_xlfn.XLOOKUP(MasterData[[#This Row],[Customer_ID]],Customer[Customer_ID],Customer[Age])</f>
        <v>24</v>
      </c>
      <c r="J23" s="2" t="str">
        <f>_xlfn.XLOOKUP(MasterData[[#This Row],[Customer_ID]],Customer[Customer_ID],Customer[Age Range])</f>
        <v>[18-30]</v>
      </c>
      <c r="K23" s="2" t="str">
        <f>_xlfn.XLOOKUP(MasterData[[#This Row],[Customer_ID]],Customer[Customer_ID],Customer[Gender])</f>
        <v>Female</v>
      </c>
      <c r="L23" s="26" t="str">
        <f>_xlfn.XLOOKUP(MasterData[[#This Row],[Customer_ID]],Feedback[Customer_ID],Feedback[Feedback_ID])</f>
        <v>F1096</v>
      </c>
      <c r="M23" s="26" t="str">
        <f>_xlfn.XLOOKUP(MasterData[[#This Row],[Customer_ID]],Feedback[Customer_ID],Feedback[Sentiment])</f>
        <v>Negative</v>
      </c>
      <c r="N23" s="26" t="str">
        <f>_xlfn.XLOOKUP(MasterData[[#This Row],[Customer_ID]],Feedback[Customer_ID],Feedback[Comment])</f>
        <v>Could be better</v>
      </c>
      <c r="O23" s="26">
        <f>_xlfn.XLOOKUP(MasterData[[#This Row],[Customer_ID]],Feedback[Customer_ID],Feedback[Rating])</f>
        <v>3</v>
      </c>
    </row>
    <row r="24" spans="1:15" x14ac:dyDescent="0.3">
      <c r="A24" s="4" t="s">
        <v>36</v>
      </c>
      <c r="B24" s="2" t="s">
        <v>1438</v>
      </c>
      <c r="C24" s="2" t="s">
        <v>1007</v>
      </c>
      <c r="D24" s="2">
        <v>4</v>
      </c>
      <c r="E24" s="30">
        <v>4.12</v>
      </c>
      <c r="F24" s="2" t="s">
        <v>1015</v>
      </c>
      <c r="G24" s="3">
        <v>45321</v>
      </c>
      <c r="H24" s="34">
        <v>16.48</v>
      </c>
      <c r="I24" s="2">
        <f>_xlfn.XLOOKUP(MasterData[[#This Row],[Customer_ID]],Customer[Customer_ID],Customer[Age])</f>
        <v>24</v>
      </c>
      <c r="J24" s="2" t="str">
        <f>_xlfn.XLOOKUP(MasterData[[#This Row],[Customer_ID]],Customer[Customer_ID],Customer[Age Range])</f>
        <v>[18-30]</v>
      </c>
      <c r="K24" s="2" t="str">
        <f>_xlfn.XLOOKUP(MasterData[[#This Row],[Customer_ID]],Customer[Customer_ID],Customer[Gender])</f>
        <v>Female</v>
      </c>
      <c r="L24" s="26" t="str">
        <f>_xlfn.XLOOKUP(MasterData[[#This Row],[Customer_ID]],Feedback[Customer_ID],Feedback[Feedback_ID])</f>
        <v>F1639</v>
      </c>
      <c r="M24" s="26" t="str">
        <f>_xlfn.XLOOKUP(MasterData[[#This Row],[Customer_ID]],Feedback[Customer_ID],Feedback[Sentiment])</f>
        <v>Positive</v>
      </c>
      <c r="N24" s="26" t="str">
        <f>_xlfn.XLOOKUP(MasterData[[#This Row],[Customer_ID]],Feedback[Customer_ID],Feedback[Comment])</f>
        <v>Could be better</v>
      </c>
      <c r="O24" s="26">
        <f>_xlfn.XLOOKUP(MasterData[[#This Row],[Customer_ID]],Feedback[Customer_ID],Feedback[Rating])</f>
        <v>3</v>
      </c>
    </row>
    <row r="25" spans="1:15" x14ac:dyDescent="0.3">
      <c r="A25" s="4" t="s">
        <v>37</v>
      </c>
      <c r="B25" s="2" t="s">
        <v>1701</v>
      </c>
      <c r="C25" s="2" t="s">
        <v>1012</v>
      </c>
      <c r="D25" s="2">
        <v>2</v>
      </c>
      <c r="E25" s="30">
        <v>3.76</v>
      </c>
      <c r="F25" s="2" t="s">
        <v>1016</v>
      </c>
      <c r="G25" s="3">
        <v>45322</v>
      </c>
      <c r="H25" s="34">
        <v>7.52</v>
      </c>
      <c r="I25" s="2">
        <f>_xlfn.XLOOKUP(MasterData[[#This Row],[Customer_ID]],Customer[Customer_ID],Customer[Age])</f>
        <v>51</v>
      </c>
      <c r="J25" s="2" t="str">
        <f>_xlfn.XLOOKUP(MasterData[[#This Row],[Customer_ID]],Customer[Customer_ID],Customer[Age Range])</f>
        <v>[44-56]</v>
      </c>
      <c r="K25" s="2" t="str">
        <f>_xlfn.XLOOKUP(MasterData[[#This Row],[Customer_ID]],Customer[Customer_ID],Customer[Gender])</f>
        <v>Male</v>
      </c>
      <c r="L25" s="26" t="str">
        <f>_xlfn.XLOOKUP(MasterData[[#This Row],[Customer_ID]],Feedback[Customer_ID],Feedback[Feedback_ID])</f>
        <v>F1363</v>
      </c>
      <c r="M25" s="26" t="str">
        <f>_xlfn.XLOOKUP(MasterData[[#This Row],[Customer_ID]],Feedback[Customer_ID],Feedback[Sentiment])</f>
        <v>Positive</v>
      </c>
      <c r="N25" s="26" t="str">
        <f>_xlfn.XLOOKUP(MasterData[[#This Row],[Customer_ID]],Feedback[Customer_ID],Feedback[Comment])</f>
        <v>Could be better</v>
      </c>
      <c r="O25" s="26">
        <f>_xlfn.XLOOKUP(MasterData[[#This Row],[Customer_ID]],Feedback[Customer_ID],Feedback[Rating])</f>
        <v>1</v>
      </c>
    </row>
    <row r="26" spans="1:15" x14ac:dyDescent="0.3">
      <c r="A26" s="4" t="s">
        <v>38</v>
      </c>
      <c r="B26" s="2" t="s">
        <v>1602</v>
      </c>
      <c r="C26" s="2" t="s">
        <v>1008</v>
      </c>
      <c r="D26" s="2">
        <v>5</v>
      </c>
      <c r="E26" s="30">
        <v>3.57</v>
      </c>
      <c r="F26" s="2" t="s">
        <v>1016</v>
      </c>
      <c r="G26" s="3">
        <v>45323</v>
      </c>
      <c r="H26" s="34">
        <v>17.850000000000001</v>
      </c>
      <c r="I26" s="2">
        <f>_xlfn.XLOOKUP(MasterData[[#This Row],[Customer_ID]],Customer[Customer_ID],Customer[Age])</f>
        <v>44</v>
      </c>
      <c r="J26" s="2" t="str">
        <f>_xlfn.XLOOKUP(MasterData[[#This Row],[Customer_ID]],Customer[Customer_ID],Customer[Age Range])</f>
        <v>[44-56]</v>
      </c>
      <c r="K26" s="2" t="str">
        <f>_xlfn.XLOOKUP(MasterData[[#This Row],[Customer_ID]],Customer[Customer_ID],Customer[Gender])</f>
        <v>Male</v>
      </c>
      <c r="L26" s="26" t="str">
        <f>_xlfn.XLOOKUP(MasterData[[#This Row],[Customer_ID]],Feedback[Customer_ID],Feedback[Feedback_ID])</f>
        <v>F1495</v>
      </c>
      <c r="M26" s="26" t="str">
        <f>_xlfn.XLOOKUP(MasterData[[#This Row],[Customer_ID]],Feedback[Customer_ID],Feedback[Sentiment])</f>
        <v>Negative</v>
      </c>
      <c r="N26" s="26" t="str">
        <f>_xlfn.XLOOKUP(MasterData[[#This Row],[Customer_ID]],Feedback[Customer_ID],Feedback[Comment])</f>
        <v>Could be better</v>
      </c>
      <c r="O26" s="26">
        <f>_xlfn.XLOOKUP(MasterData[[#This Row],[Customer_ID]],Feedback[Customer_ID],Feedback[Rating])</f>
        <v>1</v>
      </c>
    </row>
    <row r="27" spans="1:15" x14ac:dyDescent="0.3">
      <c r="A27" s="4" t="s">
        <v>42</v>
      </c>
      <c r="B27" s="2" t="s">
        <v>1556</v>
      </c>
      <c r="C27" s="2" t="s">
        <v>1010</v>
      </c>
      <c r="D27" s="2">
        <v>1</v>
      </c>
      <c r="E27" s="30">
        <v>5.45</v>
      </c>
      <c r="F27" s="2" t="s">
        <v>1016</v>
      </c>
      <c r="G27" s="3">
        <v>45327</v>
      </c>
      <c r="H27" s="34">
        <v>5.45</v>
      </c>
      <c r="I27" s="2">
        <f>_xlfn.XLOOKUP(MasterData[[#This Row],[Customer_ID]],Customer[Customer_ID],Customer[Age])</f>
        <v>45</v>
      </c>
      <c r="J27" s="2" t="str">
        <f>_xlfn.XLOOKUP(MasterData[[#This Row],[Customer_ID]],Customer[Customer_ID],Customer[Age Range])</f>
        <v>[44-56]</v>
      </c>
      <c r="K27" s="2" t="str">
        <f>_xlfn.XLOOKUP(MasterData[[#This Row],[Customer_ID]],Customer[Customer_ID],Customer[Gender])</f>
        <v>Female</v>
      </c>
      <c r="L27" s="26" t="str">
        <f>_xlfn.XLOOKUP(MasterData[[#This Row],[Customer_ID]],Feedback[Customer_ID],Feedback[Feedback_ID])</f>
        <v>F1722</v>
      </c>
      <c r="M27" s="26" t="str">
        <f>_xlfn.XLOOKUP(MasterData[[#This Row],[Customer_ID]],Feedback[Customer_ID],Feedback[Sentiment])</f>
        <v>Positive</v>
      </c>
      <c r="N27" s="26" t="str">
        <f>_xlfn.XLOOKUP(MasterData[[#This Row],[Customer_ID]],Feedback[Customer_ID],Feedback[Comment])</f>
        <v>Could be better</v>
      </c>
      <c r="O27" s="26">
        <f>_xlfn.XLOOKUP(MasterData[[#This Row],[Customer_ID]],Feedback[Customer_ID],Feedback[Rating])</f>
        <v>3</v>
      </c>
    </row>
    <row r="28" spans="1:15" x14ac:dyDescent="0.3">
      <c r="A28" s="4" t="s">
        <v>43</v>
      </c>
      <c r="B28" s="2" t="s">
        <v>1491</v>
      </c>
      <c r="C28" s="2" t="s">
        <v>1008</v>
      </c>
      <c r="D28" s="2">
        <v>3</v>
      </c>
      <c r="E28" s="30">
        <v>5.51</v>
      </c>
      <c r="F28" s="2" t="s">
        <v>1013</v>
      </c>
      <c r="G28" s="3">
        <v>45328</v>
      </c>
      <c r="H28" s="34">
        <v>16.53</v>
      </c>
      <c r="I28" s="2">
        <f>_xlfn.XLOOKUP(MasterData[[#This Row],[Customer_ID]],Customer[Customer_ID],Customer[Age])</f>
        <v>37</v>
      </c>
      <c r="J28" s="2" t="str">
        <f>_xlfn.XLOOKUP(MasterData[[#This Row],[Customer_ID]],Customer[Customer_ID],Customer[Age Range])</f>
        <v>[31-43]</v>
      </c>
      <c r="K28" s="2" t="str">
        <f>_xlfn.XLOOKUP(MasterData[[#This Row],[Customer_ID]],Customer[Customer_ID],Customer[Gender])</f>
        <v>Female</v>
      </c>
      <c r="L28" s="26" t="str">
        <f>_xlfn.XLOOKUP(MasterData[[#This Row],[Customer_ID]],Feedback[Customer_ID],Feedback[Feedback_ID])</f>
        <v>F1237</v>
      </c>
      <c r="M28" s="26" t="str">
        <f>_xlfn.XLOOKUP(MasterData[[#This Row],[Customer_ID]],Feedback[Customer_ID],Feedback[Sentiment])</f>
        <v>Neutral</v>
      </c>
      <c r="N28" s="26" t="str">
        <f>_xlfn.XLOOKUP(MasterData[[#This Row],[Customer_ID]],Feedback[Customer_ID],Feedback[Comment])</f>
        <v>Great product!</v>
      </c>
      <c r="O28" s="26">
        <f>_xlfn.XLOOKUP(MasterData[[#This Row],[Customer_ID]],Feedback[Customer_ID],Feedback[Rating])</f>
        <v>1</v>
      </c>
    </row>
    <row r="29" spans="1:15" x14ac:dyDescent="0.3">
      <c r="A29" s="4" t="s">
        <v>44</v>
      </c>
      <c r="B29" s="2" t="s">
        <v>1646</v>
      </c>
      <c r="C29" s="2" t="s">
        <v>1011</v>
      </c>
      <c r="D29" s="2">
        <v>2</v>
      </c>
      <c r="E29" s="30">
        <v>2.99</v>
      </c>
      <c r="F29" s="2" t="s">
        <v>1013</v>
      </c>
      <c r="G29" s="3">
        <v>45329</v>
      </c>
      <c r="H29" s="34">
        <v>5.98</v>
      </c>
      <c r="I29" s="2">
        <f>_xlfn.XLOOKUP(MasterData[[#This Row],[Customer_ID]],Customer[Customer_ID],Customer[Age])</f>
        <v>19</v>
      </c>
      <c r="J29" s="2" t="str">
        <f>_xlfn.XLOOKUP(MasterData[[#This Row],[Customer_ID]],Customer[Customer_ID],Customer[Age Range])</f>
        <v>[18-30]</v>
      </c>
      <c r="K29" s="2" t="str">
        <f>_xlfn.XLOOKUP(MasterData[[#This Row],[Customer_ID]],Customer[Customer_ID],Customer[Gender])</f>
        <v>Female</v>
      </c>
      <c r="L29" s="26" t="str">
        <f>_xlfn.XLOOKUP(MasterData[[#This Row],[Customer_ID]],Feedback[Customer_ID],Feedback[Feedback_ID])</f>
        <v>F1978</v>
      </c>
      <c r="M29" s="26" t="str">
        <f>_xlfn.XLOOKUP(MasterData[[#This Row],[Customer_ID]],Feedback[Customer_ID],Feedback[Sentiment])</f>
        <v>Positive</v>
      </c>
      <c r="N29" s="26" t="str">
        <f>_xlfn.XLOOKUP(MasterData[[#This Row],[Customer_ID]],Feedback[Customer_ID],Feedback[Comment])</f>
        <v>Could be better</v>
      </c>
      <c r="O29" s="26">
        <f>_xlfn.XLOOKUP(MasterData[[#This Row],[Customer_ID]],Feedback[Customer_ID],Feedback[Rating])</f>
        <v>1</v>
      </c>
    </row>
    <row r="30" spans="1:15" x14ac:dyDescent="0.3">
      <c r="A30" s="4" t="s">
        <v>45</v>
      </c>
      <c r="B30" s="2" t="s">
        <v>1288</v>
      </c>
      <c r="C30" s="2" t="s">
        <v>1010</v>
      </c>
      <c r="D30" s="2">
        <v>2</v>
      </c>
      <c r="E30" s="30">
        <v>4.3899999999999997</v>
      </c>
      <c r="F30" s="2" t="s">
        <v>1016</v>
      </c>
      <c r="G30" s="3">
        <v>45330</v>
      </c>
      <c r="H30" s="34">
        <v>8.7799999999999994</v>
      </c>
      <c r="I30" s="2">
        <f>_xlfn.XLOOKUP(MasterData[[#This Row],[Customer_ID]],Customer[Customer_ID],Customer[Age])</f>
        <v>48</v>
      </c>
      <c r="J30" s="2" t="str">
        <f>_xlfn.XLOOKUP(MasterData[[#This Row],[Customer_ID]],Customer[Customer_ID],Customer[Age Range])</f>
        <v>[44-56]</v>
      </c>
      <c r="K30" s="2" t="str">
        <f>_xlfn.XLOOKUP(MasterData[[#This Row],[Customer_ID]],Customer[Customer_ID],Customer[Gender])</f>
        <v>Male</v>
      </c>
      <c r="L30" s="26" t="str">
        <f>_xlfn.XLOOKUP(MasterData[[#This Row],[Customer_ID]],Feedback[Customer_ID],Feedback[Feedback_ID])</f>
        <v>F1572</v>
      </c>
      <c r="M30" s="26" t="str">
        <f>_xlfn.XLOOKUP(MasterData[[#This Row],[Customer_ID]],Feedback[Customer_ID],Feedback[Sentiment])</f>
        <v>Neutral</v>
      </c>
      <c r="N30" s="26" t="str">
        <f>_xlfn.XLOOKUP(MasterData[[#This Row],[Customer_ID]],Feedback[Customer_ID],Feedback[Comment])</f>
        <v>Great product!</v>
      </c>
      <c r="O30" s="26">
        <f>_xlfn.XLOOKUP(MasterData[[#This Row],[Customer_ID]],Feedback[Customer_ID],Feedback[Rating])</f>
        <v>1</v>
      </c>
    </row>
    <row r="31" spans="1:15" x14ac:dyDescent="0.3">
      <c r="A31" s="4" t="s">
        <v>47</v>
      </c>
      <c r="B31" s="2" t="s">
        <v>1284</v>
      </c>
      <c r="C31" s="2" t="s">
        <v>1010</v>
      </c>
      <c r="D31" s="2">
        <v>5</v>
      </c>
      <c r="E31" s="30">
        <v>5.6</v>
      </c>
      <c r="F31" s="2" t="s">
        <v>1013</v>
      </c>
      <c r="G31" s="3">
        <v>45332</v>
      </c>
      <c r="H31" s="34">
        <v>28</v>
      </c>
      <c r="I31" s="2">
        <f>_xlfn.XLOOKUP(MasterData[[#This Row],[Customer_ID]],Customer[Customer_ID],Customer[Age])</f>
        <v>54</v>
      </c>
      <c r="J31" s="2" t="str">
        <f>_xlfn.XLOOKUP(MasterData[[#This Row],[Customer_ID]],Customer[Customer_ID],Customer[Age Range])</f>
        <v>[44-56]</v>
      </c>
      <c r="K31" s="2" t="str">
        <f>_xlfn.XLOOKUP(MasterData[[#This Row],[Customer_ID]],Customer[Customer_ID],Customer[Gender])</f>
        <v>Male</v>
      </c>
      <c r="L31" s="26" t="str">
        <f>_xlfn.XLOOKUP(MasterData[[#This Row],[Customer_ID]],Feedback[Customer_ID],Feedback[Feedback_ID])</f>
        <v>F1313</v>
      </c>
      <c r="M31" s="26" t="str">
        <f>_xlfn.XLOOKUP(MasterData[[#This Row],[Customer_ID]],Feedback[Customer_ID],Feedback[Sentiment])</f>
        <v>Positive</v>
      </c>
      <c r="N31" s="26" t="str">
        <f>_xlfn.XLOOKUP(MasterData[[#This Row],[Customer_ID]],Feedback[Customer_ID],Feedback[Comment])</f>
        <v>Could be better</v>
      </c>
      <c r="O31" s="26">
        <f>_xlfn.XLOOKUP(MasterData[[#This Row],[Customer_ID]],Feedback[Customer_ID],Feedback[Rating])</f>
        <v>5</v>
      </c>
    </row>
    <row r="32" spans="1:15" x14ac:dyDescent="0.3">
      <c r="A32" s="4" t="s">
        <v>49</v>
      </c>
      <c r="B32" s="2" t="s">
        <v>1451</v>
      </c>
      <c r="C32" s="2" t="s">
        <v>1010</v>
      </c>
      <c r="D32" s="2">
        <v>3</v>
      </c>
      <c r="E32" s="30">
        <v>2.76</v>
      </c>
      <c r="F32" s="2" t="s">
        <v>1016</v>
      </c>
      <c r="G32" s="3">
        <v>45334</v>
      </c>
      <c r="H32" s="34">
        <v>8.2799999999999994</v>
      </c>
      <c r="I32" s="2">
        <f>_xlfn.XLOOKUP(MasterData[[#This Row],[Customer_ID]],Customer[Customer_ID],Customer[Age])</f>
        <v>39</v>
      </c>
      <c r="J32" s="2" t="str">
        <f>_xlfn.XLOOKUP(MasterData[[#This Row],[Customer_ID]],Customer[Customer_ID],Customer[Age Range])</f>
        <v>[31-43]</v>
      </c>
      <c r="K32" s="2" t="str">
        <f>_xlfn.XLOOKUP(MasterData[[#This Row],[Customer_ID]],Customer[Customer_ID],Customer[Gender])</f>
        <v>Female</v>
      </c>
      <c r="L32" s="26" t="str">
        <f>_xlfn.XLOOKUP(MasterData[[#This Row],[Customer_ID]],Feedback[Customer_ID],Feedback[Feedback_ID])</f>
        <v>F1053</v>
      </c>
      <c r="M32" s="26" t="str">
        <f>_xlfn.XLOOKUP(MasterData[[#This Row],[Customer_ID]],Feedback[Customer_ID],Feedback[Sentiment])</f>
        <v>Neutral</v>
      </c>
      <c r="N32" s="26" t="str">
        <f>_xlfn.XLOOKUP(MasterData[[#This Row],[Customer_ID]],Feedback[Customer_ID],Feedback[Comment])</f>
        <v>Could be better</v>
      </c>
      <c r="O32" s="26">
        <f>_xlfn.XLOOKUP(MasterData[[#This Row],[Customer_ID]],Feedback[Customer_ID],Feedback[Rating])</f>
        <v>2</v>
      </c>
    </row>
    <row r="33" spans="1:15" x14ac:dyDescent="0.3">
      <c r="A33" s="4" t="s">
        <v>51</v>
      </c>
      <c r="B33" s="2" t="s">
        <v>1260</v>
      </c>
      <c r="C33" s="2" t="s">
        <v>1012</v>
      </c>
      <c r="D33" s="2">
        <v>3</v>
      </c>
      <c r="E33" s="30">
        <v>4.28</v>
      </c>
      <c r="F33" s="2" t="s">
        <v>1016</v>
      </c>
      <c r="G33" s="3">
        <v>45336</v>
      </c>
      <c r="H33" s="34">
        <v>12.84</v>
      </c>
      <c r="I33" s="2">
        <f>_xlfn.XLOOKUP(MasterData[[#This Row],[Customer_ID]],Customer[Customer_ID],Customer[Age])</f>
        <v>55</v>
      </c>
      <c r="J33" s="2" t="str">
        <f>_xlfn.XLOOKUP(MasterData[[#This Row],[Customer_ID]],Customer[Customer_ID],Customer[Age Range])</f>
        <v>[44-56]</v>
      </c>
      <c r="K33" s="2" t="str">
        <f>_xlfn.XLOOKUP(MasterData[[#This Row],[Customer_ID]],Customer[Customer_ID],Customer[Gender])</f>
        <v>Female</v>
      </c>
      <c r="L33" s="26" t="str">
        <f>_xlfn.XLOOKUP(MasterData[[#This Row],[Customer_ID]],Feedback[Customer_ID],Feedback[Feedback_ID])</f>
        <v>F1404</v>
      </c>
      <c r="M33" s="26" t="str">
        <f>_xlfn.XLOOKUP(MasterData[[#This Row],[Customer_ID]],Feedback[Customer_ID],Feedback[Sentiment])</f>
        <v>Positive</v>
      </c>
      <c r="N33" s="26" t="str">
        <f>_xlfn.XLOOKUP(MasterData[[#This Row],[Customer_ID]],Feedback[Customer_ID],Feedback[Comment])</f>
        <v>Great product!</v>
      </c>
      <c r="O33" s="26">
        <f>_xlfn.XLOOKUP(MasterData[[#This Row],[Customer_ID]],Feedback[Customer_ID],Feedback[Rating])</f>
        <v>5</v>
      </c>
    </row>
    <row r="34" spans="1:15" x14ac:dyDescent="0.3">
      <c r="A34" s="4" t="s">
        <v>52</v>
      </c>
      <c r="B34" s="2" t="s">
        <v>1988</v>
      </c>
      <c r="C34" s="2" t="s">
        <v>1010</v>
      </c>
      <c r="D34" s="2">
        <v>2</v>
      </c>
      <c r="E34" s="30">
        <v>2.61</v>
      </c>
      <c r="F34" s="2" t="s">
        <v>1013</v>
      </c>
      <c r="G34" s="3">
        <v>45337</v>
      </c>
      <c r="H34" s="34">
        <v>5.22</v>
      </c>
      <c r="I34" s="2">
        <f>_xlfn.XLOOKUP(MasterData[[#This Row],[Customer_ID]],Customer[Customer_ID],Customer[Age])</f>
        <v>36</v>
      </c>
      <c r="J34" s="2" t="str">
        <f>_xlfn.XLOOKUP(MasterData[[#This Row],[Customer_ID]],Customer[Customer_ID],Customer[Age Range])</f>
        <v>[31-43]</v>
      </c>
      <c r="K34" s="2" t="str">
        <f>_xlfn.XLOOKUP(MasterData[[#This Row],[Customer_ID]],Customer[Customer_ID],Customer[Gender])</f>
        <v>Male</v>
      </c>
      <c r="L34" s="26" t="str">
        <f>_xlfn.XLOOKUP(MasterData[[#This Row],[Customer_ID]],Feedback[Customer_ID],Feedback[Feedback_ID])</f>
        <v>F1271</v>
      </c>
      <c r="M34" s="26" t="str">
        <f>_xlfn.XLOOKUP(MasterData[[#This Row],[Customer_ID]],Feedback[Customer_ID],Feedback[Sentiment])</f>
        <v>Neutral</v>
      </c>
      <c r="N34" s="26" t="str">
        <f>_xlfn.XLOOKUP(MasterData[[#This Row],[Customer_ID]],Feedback[Customer_ID],Feedback[Comment])</f>
        <v>Could be better</v>
      </c>
      <c r="O34" s="26">
        <f>_xlfn.XLOOKUP(MasterData[[#This Row],[Customer_ID]],Feedback[Customer_ID],Feedback[Rating])</f>
        <v>5</v>
      </c>
    </row>
    <row r="35" spans="1:15" x14ac:dyDescent="0.3">
      <c r="A35" s="4" t="s">
        <v>53</v>
      </c>
      <c r="B35" s="2" t="s">
        <v>1219</v>
      </c>
      <c r="C35" s="2" t="s">
        <v>1009</v>
      </c>
      <c r="D35" s="2">
        <v>1</v>
      </c>
      <c r="E35" s="30">
        <v>4.54</v>
      </c>
      <c r="F35" s="2" t="s">
        <v>1015</v>
      </c>
      <c r="G35" s="3">
        <v>45338</v>
      </c>
      <c r="H35" s="34">
        <v>4.54</v>
      </c>
      <c r="I35" s="2">
        <f>_xlfn.XLOOKUP(MasterData[[#This Row],[Customer_ID]],Customer[Customer_ID],Customer[Age])</f>
        <v>37</v>
      </c>
      <c r="J35" s="2" t="str">
        <f>_xlfn.XLOOKUP(MasterData[[#This Row],[Customer_ID]],Customer[Customer_ID],Customer[Age Range])</f>
        <v>[31-43]</v>
      </c>
      <c r="K35" s="2" t="str">
        <f>_xlfn.XLOOKUP(MasterData[[#This Row],[Customer_ID]],Customer[Customer_ID],Customer[Gender])</f>
        <v>Female</v>
      </c>
      <c r="L35" s="26" t="str">
        <f>_xlfn.XLOOKUP(MasterData[[#This Row],[Customer_ID]],Feedback[Customer_ID],Feedback[Feedback_ID])</f>
        <v>F1706</v>
      </c>
      <c r="M35" s="26" t="str">
        <f>_xlfn.XLOOKUP(MasterData[[#This Row],[Customer_ID]],Feedback[Customer_ID],Feedback[Sentiment])</f>
        <v>Neutral</v>
      </c>
      <c r="N35" s="26" t="str">
        <f>_xlfn.XLOOKUP(MasterData[[#This Row],[Customer_ID]],Feedback[Customer_ID],Feedback[Comment])</f>
        <v>Could be better</v>
      </c>
      <c r="O35" s="26">
        <f>_xlfn.XLOOKUP(MasterData[[#This Row],[Customer_ID]],Feedback[Customer_ID],Feedback[Rating])</f>
        <v>3</v>
      </c>
    </row>
    <row r="36" spans="1:15" x14ac:dyDescent="0.3">
      <c r="A36" s="4" t="s">
        <v>54</v>
      </c>
      <c r="B36" s="2" t="s">
        <v>1345</v>
      </c>
      <c r="C36" s="2" t="s">
        <v>1007</v>
      </c>
      <c r="D36" s="2">
        <v>1</v>
      </c>
      <c r="E36" s="30">
        <v>3.92</v>
      </c>
      <c r="F36" s="2" t="s">
        <v>1014</v>
      </c>
      <c r="G36" s="3">
        <v>45339</v>
      </c>
      <c r="H36" s="34">
        <v>3.92</v>
      </c>
      <c r="I36" s="2">
        <f>_xlfn.XLOOKUP(MasterData[[#This Row],[Customer_ID]],Customer[Customer_ID],Customer[Age])</f>
        <v>45</v>
      </c>
      <c r="J36" s="2" t="str">
        <f>_xlfn.XLOOKUP(MasterData[[#This Row],[Customer_ID]],Customer[Customer_ID],Customer[Age Range])</f>
        <v>[44-56]</v>
      </c>
      <c r="K36" s="2" t="str">
        <f>_xlfn.XLOOKUP(MasterData[[#This Row],[Customer_ID]],Customer[Customer_ID],Customer[Gender])</f>
        <v>Male</v>
      </c>
      <c r="L36" s="26" t="str">
        <f>_xlfn.XLOOKUP(MasterData[[#This Row],[Customer_ID]],Feedback[Customer_ID],Feedback[Feedback_ID])</f>
        <v>F1800</v>
      </c>
      <c r="M36" s="26" t="str">
        <f>_xlfn.XLOOKUP(MasterData[[#This Row],[Customer_ID]],Feedback[Customer_ID],Feedback[Sentiment])</f>
        <v>Neutral</v>
      </c>
      <c r="N36" s="26" t="str">
        <f>_xlfn.XLOOKUP(MasterData[[#This Row],[Customer_ID]],Feedback[Customer_ID],Feedback[Comment])</f>
        <v>Great product!</v>
      </c>
      <c r="O36" s="26">
        <f>_xlfn.XLOOKUP(MasterData[[#This Row],[Customer_ID]],Feedback[Customer_ID],Feedback[Rating])</f>
        <v>2</v>
      </c>
    </row>
    <row r="37" spans="1:15" x14ac:dyDescent="0.3">
      <c r="A37" s="4" t="s">
        <v>55</v>
      </c>
      <c r="B37" s="2" t="s">
        <v>1338</v>
      </c>
      <c r="C37" s="2" t="s">
        <v>1009</v>
      </c>
      <c r="D37" s="2">
        <v>4</v>
      </c>
      <c r="E37" s="30">
        <v>4.57</v>
      </c>
      <c r="F37" s="2" t="s">
        <v>1016</v>
      </c>
      <c r="G37" s="3">
        <v>45340</v>
      </c>
      <c r="H37" s="34">
        <v>18.28</v>
      </c>
      <c r="I37" s="2">
        <f>_xlfn.XLOOKUP(MasterData[[#This Row],[Customer_ID]],Customer[Customer_ID],Customer[Age])</f>
        <v>28</v>
      </c>
      <c r="J37" s="2" t="str">
        <f>_xlfn.XLOOKUP(MasterData[[#This Row],[Customer_ID]],Customer[Customer_ID],Customer[Age Range])</f>
        <v>[18-30]</v>
      </c>
      <c r="K37" s="2" t="str">
        <f>_xlfn.XLOOKUP(MasterData[[#This Row],[Customer_ID]],Customer[Customer_ID],Customer[Gender])</f>
        <v>Female</v>
      </c>
      <c r="L37" s="26" t="str">
        <f>_xlfn.XLOOKUP(MasterData[[#This Row],[Customer_ID]],Feedback[Customer_ID],Feedback[Feedback_ID])</f>
        <v>F1151</v>
      </c>
      <c r="M37" s="26" t="str">
        <f>_xlfn.XLOOKUP(MasterData[[#This Row],[Customer_ID]],Feedback[Customer_ID],Feedback[Sentiment])</f>
        <v>Neutral</v>
      </c>
      <c r="N37" s="26" t="str">
        <f>_xlfn.XLOOKUP(MasterData[[#This Row],[Customer_ID]],Feedback[Customer_ID],Feedback[Comment])</f>
        <v>Could be better</v>
      </c>
      <c r="O37" s="26">
        <f>_xlfn.XLOOKUP(MasterData[[#This Row],[Customer_ID]],Feedback[Customer_ID],Feedback[Rating])</f>
        <v>3</v>
      </c>
    </row>
    <row r="38" spans="1:15" x14ac:dyDescent="0.3">
      <c r="A38" s="4" t="s">
        <v>56</v>
      </c>
      <c r="B38" s="2" t="s">
        <v>1266</v>
      </c>
      <c r="C38" s="2" t="s">
        <v>1007</v>
      </c>
      <c r="D38" s="2">
        <v>5</v>
      </c>
      <c r="E38" s="30">
        <v>5.67</v>
      </c>
      <c r="F38" s="2" t="s">
        <v>1016</v>
      </c>
      <c r="G38" s="3">
        <v>45341</v>
      </c>
      <c r="H38" s="34">
        <v>28.35</v>
      </c>
      <c r="I38" s="2">
        <f>_xlfn.XLOOKUP(MasterData[[#This Row],[Customer_ID]],Customer[Customer_ID],Customer[Age])</f>
        <v>22</v>
      </c>
      <c r="J38" s="2" t="str">
        <f>_xlfn.XLOOKUP(MasterData[[#This Row],[Customer_ID]],Customer[Customer_ID],Customer[Age Range])</f>
        <v>[18-30]</v>
      </c>
      <c r="K38" s="2" t="str">
        <f>_xlfn.XLOOKUP(MasterData[[#This Row],[Customer_ID]],Customer[Customer_ID],Customer[Gender])</f>
        <v>Male</v>
      </c>
      <c r="L38" s="26" t="str">
        <f>_xlfn.XLOOKUP(MasterData[[#This Row],[Customer_ID]],Feedback[Customer_ID],Feedback[Feedback_ID])</f>
        <v>F1080</v>
      </c>
      <c r="M38" s="26" t="str">
        <f>_xlfn.XLOOKUP(MasterData[[#This Row],[Customer_ID]],Feedback[Customer_ID],Feedback[Sentiment])</f>
        <v>Negative</v>
      </c>
      <c r="N38" s="26" t="str">
        <f>_xlfn.XLOOKUP(MasterData[[#This Row],[Customer_ID]],Feedback[Customer_ID],Feedback[Comment])</f>
        <v>Could be better</v>
      </c>
      <c r="O38" s="26">
        <f>_xlfn.XLOOKUP(MasterData[[#This Row],[Customer_ID]],Feedback[Customer_ID],Feedback[Rating])</f>
        <v>2</v>
      </c>
    </row>
    <row r="39" spans="1:15" x14ac:dyDescent="0.3">
      <c r="A39" s="4" t="s">
        <v>57</v>
      </c>
      <c r="B39" s="2" t="s">
        <v>1110</v>
      </c>
      <c r="C39" s="2" t="s">
        <v>1012</v>
      </c>
      <c r="D39" s="2">
        <v>5</v>
      </c>
      <c r="E39" s="30">
        <v>4.43</v>
      </c>
      <c r="F39" s="2" t="s">
        <v>1014</v>
      </c>
      <c r="G39" s="3">
        <v>45342</v>
      </c>
      <c r="H39" s="34">
        <v>22.15</v>
      </c>
      <c r="I39" s="2">
        <f>_xlfn.XLOOKUP(MasterData[[#This Row],[Customer_ID]],Customer[Customer_ID],Customer[Age])</f>
        <v>22</v>
      </c>
      <c r="J39" s="2" t="str">
        <f>_xlfn.XLOOKUP(MasterData[[#This Row],[Customer_ID]],Customer[Customer_ID],Customer[Age Range])</f>
        <v>[18-30]</v>
      </c>
      <c r="K39" s="2" t="str">
        <f>_xlfn.XLOOKUP(MasterData[[#This Row],[Customer_ID]],Customer[Customer_ID],Customer[Gender])</f>
        <v>Male</v>
      </c>
      <c r="L39" s="26" t="str">
        <f>_xlfn.XLOOKUP(MasterData[[#This Row],[Customer_ID]],Feedback[Customer_ID],Feedback[Feedback_ID])</f>
        <v>F1662</v>
      </c>
      <c r="M39" s="26" t="str">
        <f>_xlfn.XLOOKUP(MasterData[[#This Row],[Customer_ID]],Feedback[Customer_ID],Feedback[Sentiment])</f>
        <v>Negative</v>
      </c>
      <c r="N39" s="26" t="str">
        <f>_xlfn.XLOOKUP(MasterData[[#This Row],[Customer_ID]],Feedback[Customer_ID],Feedback[Comment])</f>
        <v>Could be better</v>
      </c>
      <c r="O39" s="26">
        <f>_xlfn.XLOOKUP(MasterData[[#This Row],[Customer_ID]],Feedback[Customer_ID],Feedback[Rating])</f>
        <v>2</v>
      </c>
    </row>
    <row r="40" spans="1:15" x14ac:dyDescent="0.3">
      <c r="A40" s="4" t="s">
        <v>58</v>
      </c>
      <c r="B40" s="2" t="s">
        <v>1605</v>
      </c>
      <c r="C40" s="2" t="s">
        <v>1007</v>
      </c>
      <c r="D40" s="2">
        <v>4</v>
      </c>
      <c r="E40" s="30">
        <v>4.4000000000000004</v>
      </c>
      <c r="F40" s="2" t="s">
        <v>1014</v>
      </c>
      <c r="G40" s="3">
        <v>45343</v>
      </c>
      <c r="H40" s="34">
        <v>17.600000000000001</v>
      </c>
      <c r="I40" s="2">
        <f>_xlfn.XLOOKUP(MasterData[[#This Row],[Customer_ID]],Customer[Customer_ID],Customer[Age])</f>
        <v>61</v>
      </c>
      <c r="J40" s="2" t="str">
        <f>_xlfn.XLOOKUP(MasterData[[#This Row],[Customer_ID]],Customer[Customer_ID],Customer[Age Range])</f>
        <v>[57 Above]</v>
      </c>
      <c r="K40" s="2" t="str">
        <f>_xlfn.XLOOKUP(MasterData[[#This Row],[Customer_ID]],Customer[Customer_ID],Customer[Gender])</f>
        <v>Male</v>
      </c>
      <c r="L40" s="26" t="str">
        <f>_xlfn.XLOOKUP(MasterData[[#This Row],[Customer_ID]],Feedback[Customer_ID],Feedback[Feedback_ID])</f>
        <v>F1641</v>
      </c>
      <c r="M40" s="26" t="str">
        <f>_xlfn.XLOOKUP(MasterData[[#This Row],[Customer_ID]],Feedback[Customer_ID],Feedback[Sentiment])</f>
        <v>Negative</v>
      </c>
      <c r="N40" s="26" t="str">
        <f>_xlfn.XLOOKUP(MasterData[[#This Row],[Customer_ID]],Feedback[Customer_ID],Feedback[Comment])</f>
        <v>Could be better</v>
      </c>
      <c r="O40" s="26">
        <f>_xlfn.XLOOKUP(MasterData[[#This Row],[Customer_ID]],Feedback[Customer_ID],Feedback[Rating])</f>
        <v>5</v>
      </c>
    </row>
    <row r="41" spans="1:15" x14ac:dyDescent="0.3">
      <c r="A41" s="4" t="s">
        <v>59</v>
      </c>
      <c r="B41" s="2" t="s">
        <v>1277</v>
      </c>
      <c r="C41" s="2" t="s">
        <v>1007</v>
      </c>
      <c r="D41" s="2">
        <v>2</v>
      </c>
      <c r="E41" s="30">
        <v>6</v>
      </c>
      <c r="F41" s="2" t="s">
        <v>1016</v>
      </c>
      <c r="G41" s="3">
        <v>45344</v>
      </c>
      <c r="H41" s="34">
        <v>12</v>
      </c>
      <c r="I41" s="2">
        <f>_xlfn.XLOOKUP(MasterData[[#This Row],[Customer_ID]],Customer[Customer_ID],Customer[Age])</f>
        <v>35</v>
      </c>
      <c r="J41" s="2" t="str">
        <f>_xlfn.XLOOKUP(MasterData[[#This Row],[Customer_ID]],Customer[Customer_ID],Customer[Age Range])</f>
        <v>[31-43]</v>
      </c>
      <c r="K41" s="2" t="str">
        <f>_xlfn.XLOOKUP(MasterData[[#This Row],[Customer_ID]],Customer[Customer_ID],Customer[Gender])</f>
        <v>Female</v>
      </c>
      <c r="L41" s="26" t="str">
        <f>_xlfn.XLOOKUP(MasterData[[#This Row],[Customer_ID]],Feedback[Customer_ID],Feedback[Feedback_ID])</f>
        <v>F1460</v>
      </c>
      <c r="M41" s="26" t="str">
        <f>_xlfn.XLOOKUP(MasterData[[#This Row],[Customer_ID]],Feedback[Customer_ID],Feedback[Sentiment])</f>
        <v>Negative</v>
      </c>
      <c r="N41" s="26" t="str">
        <f>_xlfn.XLOOKUP(MasterData[[#This Row],[Customer_ID]],Feedback[Customer_ID],Feedback[Comment])</f>
        <v>Could be better</v>
      </c>
      <c r="O41" s="26">
        <f>_xlfn.XLOOKUP(MasterData[[#This Row],[Customer_ID]],Feedback[Customer_ID],Feedback[Rating])</f>
        <v>2</v>
      </c>
    </row>
    <row r="42" spans="1:15" x14ac:dyDescent="0.3">
      <c r="A42" s="4" t="s">
        <v>61</v>
      </c>
      <c r="B42" s="2" t="s">
        <v>1374</v>
      </c>
      <c r="C42" s="2" t="s">
        <v>1012</v>
      </c>
      <c r="D42" s="2">
        <v>3</v>
      </c>
      <c r="E42" s="30">
        <v>5.21</v>
      </c>
      <c r="F42" s="2" t="s">
        <v>1016</v>
      </c>
      <c r="G42" s="3">
        <v>45346</v>
      </c>
      <c r="H42" s="34">
        <v>15.63</v>
      </c>
      <c r="I42" s="2">
        <f>_xlfn.XLOOKUP(MasterData[[#This Row],[Customer_ID]],Customer[Customer_ID],Customer[Age])</f>
        <v>22</v>
      </c>
      <c r="J42" s="2" t="str">
        <f>_xlfn.XLOOKUP(MasterData[[#This Row],[Customer_ID]],Customer[Customer_ID],Customer[Age Range])</f>
        <v>[18-30]</v>
      </c>
      <c r="K42" s="2" t="str">
        <f>_xlfn.XLOOKUP(MasterData[[#This Row],[Customer_ID]],Customer[Customer_ID],Customer[Gender])</f>
        <v>Female</v>
      </c>
      <c r="L42" s="26" t="str">
        <f>_xlfn.XLOOKUP(MasterData[[#This Row],[Customer_ID]],Feedback[Customer_ID],Feedback[Feedback_ID])</f>
        <v>F1422</v>
      </c>
      <c r="M42" s="26" t="str">
        <f>_xlfn.XLOOKUP(MasterData[[#This Row],[Customer_ID]],Feedback[Customer_ID],Feedback[Sentiment])</f>
        <v>Negative</v>
      </c>
      <c r="N42" s="26" t="str">
        <f>_xlfn.XLOOKUP(MasterData[[#This Row],[Customer_ID]],Feedback[Customer_ID],Feedback[Comment])</f>
        <v>Great product!</v>
      </c>
      <c r="O42" s="26">
        <f>_xlfn.XLOOKUP(MasterData[[#This Row],[Customer_ID]],Feedback[Customer_ID],Feedback[Rating])</f>
        <v>1</v>
      </c>
    </row>
    <row r="43" spans="1:15" x14ac:dyDescent="0.3">
      <c r="A43" s="4" t="s">
        <v>62</v>
      </c>
      <c r="B43" s="2" t="s">
        <v>1708</v>
      </c>
      <c r="C43" s="2" t="s">
        <v>1007</v>
      </c>
      <c r="D43" s="2">
        <v>1</v>
      </c>
      <c r="E43" s="30">
        <v>3.78</v>
      </c>
      <c r="F43" s="2" t="s">
        <v>1014</v>
      </c>
      <c r="G43" s="3">
        <v>45347</v>
      </c>
      <c r="H43" s="34">
        <v>3.78</v>
      </c>
      <c r="I43" s="2">
        <f>_xlfn.XLOOKUP(MasterData[[#This Row],[Customer_ID]],Customer[Customer_ID],Customer[Age])</f>
        <v>63</v>
      </c>
      <c r="J43" s="2" t="str">
        <f>_xlfn.XLOOKUP(MasterData[[#This Row],[Customer_ID]],Customer[Customer_ID],Customer[Age Range])</f>
        <v>[57 Above]</v>
      </c>
      <c r="K43" s="2" t="str">
        <f>_xlfn.XLOOKUP(MasterData[[#This Row],[Customer_ID]],Customer[Customer_ID],Customer[Gender])</f>
        <v>Male</v>
      </c>
      <c r="L43" s="26" t="str">
        <f>_xlfn.XLOOKUP(MasterData[[#This Row],[Customer_ID]],Feedback[Customer_ID],Feedback[Feedback_ID])</f>
        <v>F1188</v>
      </c>
      <c r="M43" s="26" t="str">
        <f>_xlfn.XLOOKUP(MasterData[[#This Row],[Customer_ID]],Feedback[Customer_ID],Feedback[Sentiment])</f>
        <v>Negative</v>
      </c>
      <c r="N43" s="26" t="str">
        <f>_xlfn.XLOOKUP(MasterData[[#This Row],[Customer_ID]],Feedback[Customer_ID],Feedback[Comment])</f>
        <v>Could be better</v>
      </c>
      <c r="O43" s="26">
        <f>_xlfn.XLOOKUP(MasterData[[#This Row],[Customer_ID]],Feedback[Customer_ID],Feedback[Rating])</f>
        <v>3</v>
      </c>
    </row>
    <row r="44" spans="1:15" x14ac:dyDescent="0.3">
      <c r="A44" s="4" t="s">
        <v>63</v>
      </c>
      <c r="B44" s="2" t="s">
        <v>1274</v>
      </c>
      <c r="C44" s="2" t="s">
        <v>1012</v>
      </c>
      <c r="D44" s="2">
        <v>4</v>
      </c>
      <c r="E44" s="30">
        <v>3.28</v>
      </c>
      <c r="F44" s="2" t="s">
        <v>1013</v>
      </c>
      <c r="G44" s="3">
        <v>45348</v>
      </c>
      <c r="H44" s="34">
        <v>13.12</v>
      </c>
      <c r="I44" s="2">
        <f>_xlfn.XLOOKUP(MasterData[[#This Row],[Customer_ID]],Customer[Customer_ID],Customer[Age])</f>
        <v>22</v>
      </c>
      <c r="J44" s="2" t="str">
        <f>_xlfn.XLOOKUP(MasterData[[#This Row],[Customer_ID]],Customer[Customer_ID],Customer[Age Range])</f>
        <v>[18-30]</v>
      </c>
      <c r="K44" s="2" t="str">
        <f>_xlfn.XLOOKUP(MasterData[[#This Row],[Customer_ID]],Customer[Customer_ID],Customer[Gender])</f>
        <v>Female</v>
      </c>
      <c r="L44" s="26" t="str">
        <f>_xlfn.XLOOKUP(MasterData[[#This Row],[Customer_ID]],Feedback[Customer_ID],Feedback[Feedback_ID])</f>
        <v>F1349</v>
      </c>
      <c r="M44" s="26" t="str">
        <f>_xlfn.XLOOKUP(MasterData[[#This Row],[Customer_ID]],Feedback[Customer_ID],Feedback[Sentiment])</f>
        <v>Positive</v>
      </c>
      <c r="N44" s="26" t="str">
        <f>_xlfn.XLOOKUP(MasterData[[#This Row],[Customer_ID]],Feedback[Customer_ID],Feedback[Comment])</f>
        <v>Could be better</v>
      </c>
      <c r="O44" s="26">
        <f>_xlfn.XLOOKUP(MasterData[[#This Row],[Customer_ID]],Feedback[Customer_ID],Feedback[Rating])</f>
        <v>1</v>
      </c>
    </row>
    <row r="45" spans="1:15" x14ac:dyDescent="0.3">
      <c r="A45" s="4" t="s">
        <v>64</v>
      </c>
      <c r="B45" s="2" t="s">
        <v>1362</v>
      </c>
      <c r="C45" s="2" t="s">
        <v>1008</v>
      </c>
      <c r="D45" s="2">
        <v>1</v>
      </c>
      <c r="E45" s="30">
        <v>5.2</v>
      </c>
      <c r="F45" s="2" t="s">
        <v>1015</v>
      </c>
      <c r="G45" s="3">
        <v>45349</v>
      </c>
      <c r="H45" s="34">
        <v>5.2</v>
      </c>
      <c r="I45" s="2">
        <f>_xlfn.XLOOKUP(MasterData[[#This Row],[Customer_ID]],Customer[Customer_ID],Customer[Age])</f>
        <v>38</v>
      </c>
      <c r="J45" s="2" t="str">
        <f>_xlfn.XLOOKUP(MasterData[[#This Row],[Customer_ID]],Customer[Customer_ID],Customer[Age Range])</f>
        <v>[31-43]</v>
      </c>
      <c r="K45" s="2" t="str">
        <f>_xlfn.XLOOKUP(MasterData[[#This Row],[Customer_ID]],Customer[Customer_ID],Customer[Gender])</f>
        <v>Male</v>
      </c>
      <c r="L45" s="26" t="str">
        <f>_xlfn.XLOOKUP(MasterData[[#This Row],[Customer_ID]],Feedback[Customer_ID],Feedback[Feedback_ID])</f>
        <v>F1310</v>
      </c>
      <c r="M45" s="26" t="str">
        <f>_xlfn.XLOOKUP(MasterData[[#This Row],[Customer_ID]],Feedback[Customer_ID],Feedback[Sentiment])</f>
        <v>Neutral</v>
      </c>
      <c r="N45" s="26" t="str">
        <f>_xlfn.XLOOKUP(MasterData[[#This Row],[Customer_ID]],Feedback[Customer_ID],Feedback[Comment])</f>
        <v>Could be better</v>
      </c>
      <c r="O45" s="26">
        <f>_xlfn.XLOOKUP(MasterData[[#This Row],[Customer_ID]],Feedback[Customer_ID],Feedback[Rating])</f>
        <v>2</v>
      </c>
    </row>
    <row r="46" spans="1:15" x14ac:dyDescent="0.3">
      <c r="A46" s="4" t="s">
        <v>65</v>
      </c>
      <c r="B46" s="2" t="s">
        <v>1807</v>
      </c>
      <c r="C46" s="2" t="s">
        <v>1012</v>
      </c>
      <c r="D46" s="2">
        <v>3</v>
      </c>
      <c r="E46" s="30">
        <v>5.07</v>
      </c>
      <c r="F46" s="2" t="s">
        <v>1016</v>
      </c>
      <c r="G46" s="3">
        <v>45350</v>
      </c>
      <c r="H46" s="34">
        <v>15.21</v>
      </c>
      <c r="I46" s="2">
        <f>_xlfn.XLOOKUP(MasterData[[#This Row],[Customer_ID]],Customer[Customer_ID],Customer[Age])</f>
        <v>30</v>
      </c>
      <c r="J46" s="2" t="str">
        <f>_xlfn.XLOOKUP(MasterData[[#This Row],[Customer_ID]],Customer[Customer_ID],Customer[Age Range])</f>
        <v>[18-30]</v>
      </c>
      <c r="K46" s="2" t="str">
        <f>_xlfn.XLOOKUP(MasterData[[#This Row],[Customer_ID]],Customer[Customer_ID],Customer[Gender])</f>
        <v>Male</v>
      </c>
      <c r="L46" s="26" t="str">
        <f>_xlfn.XLOOKUP(MasterData[[#This Row],[Customer_ID]],Feedback[Customer_ID],Feedback[Feedback_ID])</f>
        <v>F1250</v>
      </c>
      <c r="M46" s="26" t="str">
        <f>_xlfn.XLOOKUP(MasterData[[#This Row],[Customer_ID]],Feedback[Customer_ID],Feedback[Sentiment])</f>
        <v>Positive</v>
      </c>
      <c r="N46" s="26" t="str">
        <f>_xlfn.XLOOKUP(MasterData[[#This Row],[Customer_ID]],Feedback[Customer_ID],Feedback[Comment])</f>
        <v>Could be better</v>
      </c>
      <c r="O46" s="26">
        <f>_xlfn.XLOOKUP(MasterData[[#This Row],[Customer_ID]],Feedback[Customer_ID],Feedback[Rating])</f>
        <v>3</v>
      </c>
    </row>
    <row r="47" spans="1:15" x14ac:dyDescent="0.3">
      <c r="A47" s="4" t="s">
        <v>67</v>
      </c>
      <c r="B47" s="2" t="s">
        <v>1989</v>
      </c>
      <c r="C47" s="2" t="s">
        <v>1011</v>
      </c>
      <c r="D47" s="2">
        <v>4</v>
      </c>
      <c r="E47" s="30">
        <v>4.13</v>
      </c>
      <c r="F47" s="2" t="s">
        <v>1013</v>
      </c>
      <c r="G47" s="3">
        <v>45352</v>
      </c>
      <c r="H47" s="34">
        <v>16.52</v>
      </c>
      <c r="I47" s="2">
        <f>_xlfn.XLOOKUP(MasterData[[#This Row],[Customer_ID]],Customer[Customer_ID],Customer[Age])</f>
        <v>62</v>
      </c>
      <c r="J47" s="2" t="str">
        <f>_xlfn.XLOOKUP(MasterData[[#This Row],[Customer_ID]],Customer[Customer_ID],Customer[Age Range])</f>
        <v>[57 Above]</v>
      </c>
      <c r="K47" s="2" t="str">
        <f>_xlfn.XLOOKUP(MasterData[[#This Row],[Customer_ID]],Customer[Customer_ID],Customer[Gender])</f>
        <v>Female</v>
      </c>
      <c r="L47" s="26" t="str">
        <f>_xlfn.XLOOKUP(MasterData[[#This Row],[Customer_ID]],Feedback[Customer_ID],Feedback[Feedback_ID])</f>
        <v>F1170</v>
      </c>
      <c r="M47" s="26" t="str">
        <f>_xlfn.XLOOKUP(MasterData[[#This Row],[Customer_ID]],Feedback[Customer_ID],Feedback[Sentiment])</f>
        <v>Neutral</v>
      </c>
      <c r="N47" s="26" t="str">
        <f>_xlfn.XLOOKUP(MasterData[[#This Row],[Customer_ID]],Feedback[Customer_ID],Feedback[Comment])</f>
        <v>Could be better</v>
      </c>
      <c r="O47" s="26">
        <f>_xlfn.XLOOKUP(MasterData[[#This Row],[Customer_ID]],Feedback[Customer_ID],Feedback[Rating])</f>
        <v>4</v>
      </c>
    </row>
    <row r="48" spans="1:15" x14ac:dyDescent="0.3">
      <c r="A48" s="4" t="s">
        <v>68</v>
      </c>
      <c r="B48" s="2" t="s">
        <v>1527</v>
      </c>
      <c r="C48" s="2" t="s">
        <v>1008</v>
      </c>
      <c r="D48" s="2">
        <v>2</v>
      </c>
      <c r="E48" s="30">
        <v>4.29</v>
      </c>
      <c r="F48" s="2" t="s">
        <v>1013</v>
      </c>
      <c r="G48" s="3">
        <v>45353</v>
      </c>
      <c r="H48" s="34">
        <v>8.58</v>
      </c>
      <c r="I48" s="2">
        <f>_xlfn.XLOOKUP(MasterData[[#This Row],[Customer_ID]],Customer[Customer_ID],Customer[Age])</f>
        <v>47</v>
      </c>
      <c r="J48" s="2" t="str">
        <f>_xlfn.XLOOKUP(MasterData[[#This Row],[Customer_ID]],Customer[Customer_ID],Customer[Age Range])</f>
        <v>[44-56]</v>
      </c>
      <c r="K48" s="2" t="str">
        <f>_xlfn.XLOOKUP(MasterData[[#This Row],[Customer_ID]],Customer[Customer_ID],Customer[Gender])</f>
        <v>Male</v>
      </c>
      <c r="L48" s="26" t="str">
        <f>_xlfn.XLOOKUP(MasterData[[#This Row],[Customer_ID]],Feedback[Customer_ID],Feedback[Feedback_ID])</f>
        <v>F1022</v>
      </c>
      <c r="M48" s="26" t="str">
        <f>_xlfn.XLOOKUP(MasterData[[#This Row],[Customer_ID]],Feedback[Customer_ID],Feedback[Sentiment])</f>
        <v>Neutral</v>
      </c>
      <c r="N48" s="26" t="str">
        <f>_xlfn.XLOOKUP(MasterData[[#This Row],[Customer_ID]],Feedback[Customer_ID],Feedback[Comment])</f>
        <v>Great product!</v>
      </c>
      <c r="O48" s="26">
        <f>_xlfn.XLOOKUP(MasterData[[#This Row],[Customer_ID]],Feedback[Customer_ID],Feedback[Rating])</f>
        <v>5</v>
      </c>
    </row>
    <row r="49" spans="1:15" x14ac:dyDescent="0.3">
      <c r="A49" s="4" t="s">
        <v>69</v>
      </c>
      <c r="B49" s="2" t="s">
        <v>1495</v>
      </c>
      <c r="C49" s="2" t="s">
        <v>1011</v>
      </c>
      <c r="D49" s="2">
        <v>1</v>
      </c>
      <c r="E49" s="30">
        <v>3.89</v>
      </c>
      <c r="F49" s="2" t="s">
        <v>1015</v>
      </c>
      <c r="G49" s="3">
        <v>45354</v>
      </c>
      <c r="H49" s="34">
        <v>3.89</v>
      </c>
      <c r="I49" s="2">
        <f>_xlfn.XLOOKUP(MasterData[[#This Row],[Customer_ID]],Customer[Customer_ID],Customer[Age])</f>
        <v>31</v>
      </c>
      <c r="J49" s="2" t="str">
        <f>_xlfn.XLOOKUP(MasterData[[#This Row],[Customer_ID]],Customer[Customer_ID],Customer[Age Range])</f>
        <v>[31-43]</v>
      </c>
      <c r="K49" s="2" t="str">
        <f>_xlfn.XLOOKUP(MasterData[[#This Row],[Customer_ID]],Customer[Customer_ID],Customer[Gender])</f>
        <v>Male</v>
      </c>
      <c r="L49" s="26" t="str">
        <f>_xlfn.XLOOKUP(MasterData[[#This Row],[Customer_ID]],Feedback[Customer_ID],Feedback[Feedback_ID])</f>
        <v>F1804</v>
      </c>
      <c r="M49" s="26" t="str">
        <f>_xlfn.XLOOKUP(MasterData[[#This Row],[Customer_ID]],Feedback[Customer_ID],Feedback[Sentiment])</f>
        <v>Neutral</v>
      </c>
      <c r="N49" s="26" t="str">
        <f>_xlfn.XLOOKUP(MasterData[[#This Row],[Customer_ID]],Feedback[Customer_ID],Feedback[Comment])</f>
        <v>Could be better</v>
      </c>
      <c r="O49" s="26">
        <f>_xlfn.XLOOKUP(MasterData[[#This Row],[Customer_ID]],Feedback[Customer_ID],Feedback[Rating])</f>
        <v>4</v>
      </c>
    </row>
    <row r="50" spans="1:15" x14ac:dyDescent="0.3">
      <c r="A50" s="4" t="s">
        <v>73</v>
      </c>
      <c r="B50" s="2" t="s">
        <v>1837</v>
      </c>
      <c r="C50" s="2" t="s">
        <v>1010</v>
      </c>
      <c r="D50" s="2">
        <v>3</v>
      </c>
      <c r="E50" s="30">
        <v>5.32</v>
      </c>
      <c r="F50" s="2" t="s">
        <v>1014</v>
      </c>
      <c r="G50" s="3">
        <v>45358</v>
      </c>
      <c r="H50" s="34">
        <v>15.96</v>
      </c>
      <c r="I50" s="2">
        <f>_xlfn.XLOOKUP(MasterData[[#This Row],[Customer_ID]],Customer[Customer_ID],Customer[Age])</f>
        <v>43</v>
      </c>
      <c r="J50" s="2" t="str">
        <f>_xlfn.XLOOKUP(MasterData[[#This Row],[Customer_ID]],Customer[Customer_ID],Customer[Age Range])</f>
        <v>[31-43]</v>
      </c>
      <c r="K50" s="2" t="str">
        <f>_xlfn.XLOOKUP(MasterData[[#This Row],[Customer_ID]],Customer[Customer_ID],Customer[Gender])</f>
        <v>Female</v>
      </c>
      <c r="L50" s="26" t="str">
        <f>_xlfn.XLOOKUP(MasterData[[#This Row],[Customer_ID]],Feedback[Customer_ID],Feedback[Feedback_ID])</f>
        <v>F1167</v>
      </c>
      <c r="M50" s="26" t="str">
        <f>_xlfn.XLOOKUP(MasterData[[#This Row],[Customer_ID]],Feedback[Customer_ID],Feedback[Sentiment])</f>
        <v>Negative</v>
      </c>
      <c r="N50" s="26" t="str">
        <f>_xlfn.XLOOKUP(MasterData[[#This Row],[Customer_ID]],Feedback[Customer_ID],Feedback[Comment])</f>
        <v>Could be better</v>
      </c>
      <c r="O50" s="26">
        <f>_xlfn.XLOOKUP(MasterData[[#This Row],[Customer_ID]],Feedback[Customer_ID],Feedback[Rating])</f>
        <v>4</v>
      </c>
    </row>
    <row r="51" spans="1:15" x14ac:dyDescent="0.3">
      <c r="A51" s="4" t="s">
        <v>74</v>
      </c>
      <c r="B51" s="2" t="s">
        <v>1284</v>
      </c>
      <c r="C51" s="2" t="s">
        <v>1010</v>
      </c>
      <c r="D51" s="2">
        <v>1</v>
      </c>
      <c r="E51" s="30">
        <v>4.6500000000000004</v>
      </c>
      <c r="F51" s="2" t="s">
        <v>1016</v>
      </c>
      <c r="G51" s="3">
        <v>45359</v>
      </c>
      <c r="H51" s="34">
        <v>4.6500000000000004</v>
      </c>
      <c r="I51" s="2">
        <f>_xlfn.XLOOKUP(MasterData[[#This Row],[Customer_ID]],Customer[Customer_ID],Customer[Age])</f>
        <v>54</v>
      </c>
      <c r="J51" s="2" t="str">
        <f>_xlfn.XLOOKUP(MasterData[[#This Row],[Customer_ID]],Customer[Customer_ID],Customer[Age Range])</f>
        <v>[44-56]</v>
      </c>
      <c r="K51" s="2" t="str">
        <f>_xlfn.XLOOKUP(MasterData[[#This Row],[Customer_ID]],Customer[Customer_ID],Customer[Gender])</f>
        <v>Male</v>
      </c>
      <c r="L51" s="26" t="str">
        <f>_xlfn.XLOOKUP(MasterData[[#This Row],[Customer_ID]],Feedback[Customer_ID],Feedback[Feedback_ID])</f>
        <v>F1313</v>
      </c>
      <c r="M51" s="26" t="str">
        <f>_xlfn.XLOOKUP(MasterData[[#This Row],[Customer_ID]],Feedback[Customer_ID],Feedback[Sentiment])</f>
        <v>Positive</v>
      </c>
      <c r="N51" s="26" t="str">
        <f>_xlfn.XLOOKUP(MasterData[[#This Row],[Customer_ID]],Feedback[Customer_ID],Feedback[Comment])</f>
        <v>Could be better</v>
      </c>
      <c r="O51" s="26">
        <f>_xlfn.XLOOKUP(MasterData[[#This Row],[Customer_ID]],Feedback[Customer_ID],Feedback[Rating])</f>
        <v>5</v>
      </c>
    </row>
    <row r="52" spans="1:15" x14ac:dyDescent="0.3">
      <c r="A52" s="4" t="s">
        <v>75</v>
      </c>
      <c r="B52" s="2" t="s">
        <v>1863</v>
      </c>
      <c r="C52" s="2" t="s">
        <v>1008</v>
      </c>
      <c r="D52" s="2">
        <v>4</v>
      </c>
      <c r="E52" s="30">
        <v>3.08</v>
      </c>
      <c r="F52" s="2" t="s">
        <v>1013</v>
      </c>
      <c r="G52" s="3">
        <v>45360</v>
      </c>
      <c r="H52" s="34">
        <v>12.32</v>
      </c>
      <c r="I52" s="2">
        <f>_xlfn.XLOOKUP(MasterData[[#This Row],[Customer_ID]],Customer[Customer_ID],Customer[Age])</f>
        <v>44</v>
      </c>
      <c r="J52" s="2" t="str">
        <f>_xlfn.XLOOKUP(MasterData[[#This Row],[Customer_ID]],Customer[Customer_ID],Customer[Age Range])</f>
        <v>[44-56]</v>
      </c>
      <c r="K52" s="2" t="str">
        <f>_xlfn.XLOOKUP(MasterData[[#This Row],[Customer_ID]],Customer[Customer_ID],Customer[Gender])</f>
        <v>Male</v>
      </c>
      <c r="L52" s="26" t="str">
        <f>_xlfn.XLOOKUP(MasterData[[#This Row],[Customer_ID]],Feedback[Customer_ID],Feedback[Feedback_ID])</f>
        <v>F1015</v>
      </c>
      <c r="M52" s="26" t="str">
        <f>_xlfn.XLOOKUP(MasterData[[#This Row],[Customer_ID]],Feedback[Customer_ID],Feedback[Sentiment])</f>
        <v>Neutral</v>
      </c>
      <c r="N52" s="26" t="str">
        <f>_xlfn.XLOOKUP(MasterData[[#This Row],[Customer_ID]],Feedback[Customer_ID],Feedback[Comment])</f>
        <v>Could be better</v>
      </c>
      <c r="O52" s="26">
        <f>_xlfn.XLOOKUP(MasterData[[#This Row],[Customer_ID]],Feedback[Customer_ID],Feedback[Rating])</f>
        <v>5</v>
      </c>
    </row>
    <row r="53" spans="1:15" x14ac:dyDescent="0.3">
      <c r="A53" s="4" t="s">
        <v>76</v>
      </c>
      <c r="B53" s="2" t="s">
        <v>1476</v>
      </c>
      <c r="C53" s="2" t="s">
        <v>1010</v>
      </c>
      <c r="D53" s="2">
        <v>1</v>
      </c>
      <c r="E53" s="30">
        <v>4.3</v>
      </c>
      <c r="F53" s="2" t="s">
        <v>1015</v>
      </c>
      <c r="G53" s="3">
        <v>45361</v>
      </c>
      <c r="H53" s="34">
        <v>4.3</v>
      </c>
      <c r="I53" s="2">
        <f>_xlfn.XLOOKUP(MasterData[[#This Row],[Customer_ID]],Customer[Customer_ID],Customer[Age])</f>
        <v>53</v>
      </c>
      <c r="J53" s="2" t="str">
        <f>_xlfn.XLOOKUP(MasterData[[#This Row],[Customer_ID]],Customer[Customer_ID],Customer[Age Range])</f>
        <v>[44-56]</v>
      </c>
      <c r="K53" s="2" t="str">
        <f>_xlfn.XLOOKUP(MasterData[[#This Row],[Customer_ID]],Customer[Customer_ID],Customer[Gender])</f>
        <v>Female</v>
      </c>
      <c r="L53" s="26" t="str">
        <f>_xlfn.XLOOKUP(MasterData[[#This Row],[Customer_ID]],Feedback[Customer_ID],Feedback[Feedback_ID])</f>
        <v>F1136</v>
      </c>
      <c r="M53" s="26" t="str">
        <f>_xlfn.XLOOKUP(MasterData[[#This Row],[Customer_ID]],Feedback[Customer_ID],Feedback[Sentiment])</f>
        <v>Negative</v>
      </c>
      <c r="N53" s="26" t="str">
        <f>_xlfn.XLOOKUP(MasterData[[#This Row],[Customer_ID]],Feedback[Customer_ID],Feedback[Comment])</f>
        <v>Could be better</v>
      </c>
      <c r="O53" s="26">
        <f>_xlfn.XLOOKUP(MasterData[[#This Row],[Customer_ID]],Feedback[Customer_ID],Feedback[Rating])</f>
        <v>3</v>
      </c>
    </row>
    <row r="54" spans="1:15" x14ac:dyDescent="0.3">
      <c r="A54" s="4" t="s">
        <v>78</v>
      </c>
      <c r="B54" s="2" t="s">
        <v>1078</v>
      </c>
      <c r="C54" s="2" t="s">
        <v>1008</v>
      </c>
      <c r="D54" s="2">
        <v>4</v>
      </c>
      <c r="E54" s="30">
        <v>3.13</v>
      </c>
      <c r="F54" s="2" t="s">
        <v>1015</v>
      </c>
      <c r="G54" s="3">
        <v>45363</v>
      </c>
      <c r="H54" s="34">
        <v>12.52</v>
      </c>
      <c r="I54" s="2">
        <f>_xlfn.XLOOKUP(MasterData[[#This Row],[Customer_ID]],Customer[Customer_ID],Customer[Age])</f>
        <v>42</v>
      </c>
      <c r="J54" s="2" t="str">
        <f>_xlfn.XLOOKUP(MasterData[[#This Row],[Customer_ID]],Customer[Customer_ID],Customer[Age Range])</f>
        <v>[31-43]</v>
      </c>
      <c r="K54" s="2" t="str">
        <f>_xlfn.XLOOKUP(MasterData[[#This Row],[Customer_ID]],Customer[Customer_ID],Customer[Gender])</f>
        <v>Male</v>
      </c>
      <c r="L54" s="26" t="str">
        <f>_xlfn.XLOOKUP(MasterData[[#This Row],[Customer_ID]],Feedback[Customer_ID],Feedback[Feedback_ID])</f>
        <v>F1714</v>
      </c>
      <c r="M54" s="26" t="str">
        <f>_xlfn.XLOOKUP(MasterData[[#This Row],[Customer_ID]],Feedback[Customer_ID],Feedback[Sentiment])</f>
        <v>Negative</v>
      </c>
      <c r="N54" s="26" t="str">
        <f>_xlfn.XLOOKUP(MasterData[[#This Row],[Customer_ID]],Feedback[Customer_ID],Feedback[Comment])</f>
        <v>Could be better</v>
      </c>
      <c r="O54" s="26">
        <f>_xlfn.XLOOKUP(MasterData[[#This Row],[Customer_ID]],Feedback[Customer_ID],Feedback[Rating])</f>
        <v>3</v>
      </c>
    </row>
    <row r="55" spans="1:15" x14ac:dyDescent="0.3">
      <c r="A55" s="4" t="s">
        <v>80</v>
      </c>
      <c r="B55" s="2" t="s">
        <v>1721</v>
      </c>
      <c r="C55" s="2" t="s">
        <v>1012</v>
      </c>
      <c r="D55" s="2">
        <v>4</v>
      </c>
      <c r="E55" s="30">
        <v>4.8099999999999996</v>
      </c>
      <c r="F55" s="2" t="s">
        <v>1013</v>
      </c>
      <c r="G55" s="3">
        <v>45365</v>
      </c>
      <c r="H55" s="34">
        <v>19.239999999999998</v>
      </c>
      <c r="I55" s="2">
        <f>_xlfn.XLOOKUP(MasterData[[#This Row],[Customer_ID]],Customer[Customer_ID],Customer[Age])</f>
        <v>27</v>
      </c>
      <c r="J55" s="2" t="str">
        <f>_xlfn.XLOOKUP(MasterData[[#This Row],[Customer_ID]],Customer[Customer_ID],Customer[Age Range])</f>
        <v>[18-30]</v>
      </c>
      <c r="K55" s="2" t="str">
        <f>_xlfn.XLOOKUP(MasterData[[#This Row],[Customer_ID]],Customer[Customer_ID],Customer[Gender])</f>
        <v>Female</v>
      </c>
      <c r="L55" s="26" t="str">
        <f>_xlfn.XLOOKUP(MasterData[[#This Row],[Customer_ID]],Feedback[Customer_ID],Feedback[Feedback_ID])</f>
        <v>F1201</v>
      </c>
      <c r="M55" s="26" t="str">
        <f>_xlfn.XLOOKUP(MasterData[[#This Row],[Customer_ID]],Feedback[Customer_ID],Feedback[Sentiment])</f>
        <v>Negative</v>
      </c>
      <c r="N55" s="26" t="str">
        <f>_xlfn.XLOOKUP(MasterData[[#This Row],[Customer_ID]],Feedback[Customer_ID],Feedback[Comment])</f>
        <v>Could be better</v>
      </c>
      <c r="O55" s="26">
        <f>_xlfn.XLOOKUP(MasterData[[#This Row],[Customer_ID]],Feedback[Customer_ID],Feedback[Rating])</f>
        <v>1</v>
      </c>
    </row>
    <row r="56" spans="1:15" x14ac:dyDescent="0.3">
      <c r="A56" s="4" t="s">
        <v>81</v>
      </c>
      <c r="B56" s="2" t="s">
        <v>1231</v>
      </c>
      <c r="C56" s="2" t="s">
        <v>1012</v>
      </c>
      <c r="D56" s="2">
        <v>3</v>
      </c>
      <c r="E56" s="30">
        <v>5.89</v>
      </c>
      <c r="F56" s="2" t="s">
        <v>1014</v>
      </c>
      <c r="G56" s="3">
        <v>45366</v>
      </c>
      <c r="H56" s="34">
        <v>17.670000000000002</v>
      </c>
      <c r="I56" s="2">
        <f>_xlfn.XLOOKUP(MasterData[[#This Row],[Customer_ID]],Customer[Customer_ID],Customer[Age])</f>
        <v>26</v>
      </c>
      <c r="J56" s="2" t="str">
        <f>_xlfn.XLOOKUP(MasterData[[#This Row],[Customer_ID]],Customer[Customer_ID],Customer[Age Range])</f>
        <v>[18-30]</v>
      </c>
      <c r="K56" s="2" t="str">
        <f>_xlfn.XLOOKUP(MasterData[[#This Row],[Customer_ID]],Customer[Customer_ID],Customer[Gender])</f>
        <v>Female</v>
      </c>
      <c r="L56" s="26" t="str">
        <f>_xlfn.XLOOKUP(MasterData[[#This Row],[Customer_ID]],Feedback[Customer_ID],Feedback[Feedback_ID])</f>
        <v>F1716</v>
      </c>
      <c r="M56" s="26" t="str">
        <f>_xlfn.XLOOKUP(MasterData[[#This Row],[Customer_ID]],Feedback[Customer_ID],Feedback[Sentiment])</f>
        <v>Neutral</v>
      </c>
      <c r="N56" s="26" t="str">
        <f>_xlfn.XLOOKUP(MasterData[[#This Row],[Customer_ID]],Feedback[Customer_ID],Feedback[Comment])</f>
        <v>Could be better</v>
      </c>
      <c r="O56" s="26">
        <f>_xlfn.XLOOKUP(MasterData[[#This Row],[Customer_ID]],Feedback[Customer_ID],Feedback[Rating])</f>
        <v>3</v>
      </c>
    </row>
    <row r="57" spans="1:15" x14ac:dyDescent="0.3">
      <c r="A57" s="4" t="s">
        <v>82</v>
      </c>
      <c r="B57" s="2" t="s">
        <v>1711</v>
      </c>
      <c r="C57" s="2" t="s">
        <v>1010</v>
      </c>
      <c r="D57" s="2">
        <v>1</v>
      </c>
      <c r="E57" s="30">
        <v>5.08</v>
      </c>
      <c r="F57" s="2" t="s">
        <v>1014</v>
      </c>
      <c r="G57" s="3">
        <v>45367</v>
      </c>
      <c r="H57" s="34">
        <v>5.08</v>
      </c>
      <c r="I57" s="2">
        <f>_xlfn.XLOOKUP(MasterData[[#This Row],[Customer_ID]],Customer[Customer_ID],Customer[Age])</f>
        <v>35</v>
      </c>
      <c r="J57" s="2" t="str">
        <f>_xlfn.XLOOKUP(MasterData[[#This Row],[Customer_ID]],Customer[Customer_ID],Customer[Age Range])</f>
        <v>[31-43]</v>
      </c>
      <c r="K57" s="2" t="str">
        <f>_xlfn.XLOOKUP(MasterData[[#This Row],[Customer_ID]],Customer[Customer_ID],Customer[Gender])</f>
        <v>Male</v>
      </c>
      <c r="L57" s="26" t="str">
        <f>_xlfn.XLOOKUP(MasterData[[#This Row],[Customer_ID]],Feedback[Customer_ID],Feedback[Feedback_ID])</f>
        <v>F1361</v>
      </c>
      <c r="M57" s="26" t="str">
        <f>_xlfn.XLOOKUP(MasterData[[#This Row],[Customer_ID]],Feedback[Customer_ID],Feedback[Sentiment])</f>
        <v>Neutral</v>
      </c>
      <c r="N57" s="26" t="str">
        <f>_xlfn.XLOOKUP(MasterData[[#This Row],[Customer_ID]],Feedback[Customer_ID],Feedback[Comment])</f>
        <v>Could be better</v>
      </c>
      <c r="O57" s="26">
        <f>_xlfn.XLOOKUP(MasterData[[#This Row],[Customer_ID]],Feedback[Customer_ID],Feedback[Rating])</f>
        <v>4</v>
      </c>
    </row>
    <row r="58" spans="1:15" x14ac:dyDescent="0.3">
      <c r="A58" s="4" t="s">
        <v>83</v>
      </c>
      <c r="B58" s="2" t="s">
        <v>1505</v>
      </c>
      <c r="C58" s="2" t="s">
        <v>1010</v>
      </c>
      <c r="D58" s="2">
        <v>5</v>
      </c>
      <c r="E58" s="30">
        <v>4.1900000000000004</v>
      </c>
      <c r="F58" s="2" t="s">
        <v>1015</v>
      </c>
      <c r="G58" s="3">
        <v>45368</v>
      </c>
      <c r="H58" s="34">
        <v>20.95</v>
      </c>
      <c r="I58" s="2">
        <f>_xlfn.XLOOKUP(MasterData[[#This Row],[Customer_ID]],Customer[Customer_ID],Customer[Age])</f>
        <v>27</v>
      </c>
      <c r="J58" s="2" t="str">
        <f>_xlfn.XLOOKUP(MasterData[[#This Row],[Customer_ID]],Customer[Customer_ID],Customer[Age Range])</f>
        <v>[18-30]</v>
      </c>
      <c r="K58" s="2" t="str">
        <f>_xlfn.XLOOKUP(MasterData[[#This Row],[Customer_ID]],Customer[Customer_ID],Customer[Gender])</f>
        <v>Female</v>
      </c>
      <c r="L58" s="26" t="str">
        <f>_xlfn.XLOOKUP(MasterData[[#This Row],[Customer_ID]],Feedback[Customer_ID],Feedback[Feedback_ID])</f>
        <v>F1105</v>
      </c>
      <c r="M58" s="26" t="str">
        <f>_xlfn.XLOOKUP(MasterData[[#This Row],[Customer_ID]],Feedback[Customer_ID],Feedback[Sentiment])</f>
        <v>Positive</v>
      </c>
      <c r="N58" s="26" t="str">
        <f>_xlfn.XLOOKUP(MasterData[[#This Row],[Customer_ID]],Feedback[Customer_ID],Feedback[Comment])</f>
        <v>Could be better</v>
      </c>
      <c r="O58" s="26">
        <f>_xlfn.XLOOKUP(MasterData[[#This Row],[Customer_ID]],Feedback[Customer_ID],Feedback[Rating])</f>
        <v>5</v>
      </c>
    </row>
    <row r="59" spans="1:15" x14ac:dyDescent="0.3">
      <c r="A59" s="4" t="s">
        <v>84</v>
      </c>
      <c r="B59" s="2" t="s">
        <v>1337</v>
      </c>
      <c r="C59" s="2" t="s">
        <v>1007</v>
      </c>
      <c r="D59" s="2">
        <v>4</v>
      </c>
      <c r="E59" s="30">
        <v>3.76</v>
      </c>
      <c r="F59" s="2" t="s">
        <v>1013</v>
      </c>
      <c r="G59" s="3">
        <v>45369</v>
      </c>
      <c r="H59" s="34">
        <v>15.04</v>
      </c>
      <c r="I59" s="2">
        <f>_xlfn.XLOOKUP(MasterData[[#This Row],[Customer_ID]],Customer[Customer_ID],Customer[Age])</f>
        <v>21</v>
      </c>
      <c r="J59" s="2" t="str">
        <f>_xlfn.XLOOKUP(MasterData[[#This Row],[Customer_ID]],Customer[Customer_ID],Customer[Age Range])</f>
        <v>[18-30]</v>
      </c>
      <c r="K59" s="2" t="str">
        <f>_xlfn.XLOOKUP(MasterData[[#This Row],[Customer_ID]],Customer[Customer_ID],Customer[Gender])</f>
        <v>Female</v>
      </c>
      <c r="L59" s="26" t="str">
        <f>_xlfn.XLOOKUP(MasterData[[#This Row],[Customer_ID]],Feedback[Customer_ID],Feedback[Feedback_ID])</f>
        <v>F1206</v>
      </c>
      <c r="M59" s="26" t="str">
        <f>_xlfn.XLOOKUP(MasterData[[#This Row],[Customer_ID]],Feedback[Customer_ID],Feedback[Sentiment])</f>
        <v>Positive</v>
      </c>
      <c r="N59" s="26" t="str">
        <f>_xlfn.XLOOKUP(MasterData[[#This Row],[Customer_ID]],Feedback[Customer_ID],Feedback[Comment])</f>
        <v>Could be better</v>
      </c>
      <c r="O59" s="26">
        <f>_xlfn.XLOOKUP(MasterData[[#This Row],[Customer_ID]],Feedback[Customer_ID],Feedback[Rating])</f>
        <v>5</v>
      </c>
    </row>
    <row r="60" spans="1:15" x14ac:dyDescent="0.3">
      <c r="A60" s="4" t="s">
        <v>89</v>
      </c>
      <c r="B60" s="2" t="s">
        <v>1950</v>
      </c>
      <c r="C60" s="2" t="s">
        <v>1011</v>
      </c>
      <c r="D60" s="2">
        <v>2</v>
      </c>
      <c r="E60" s="30">
        <v>2.65</v>
      </c>
      <c r="F60" s="2" t="s">
        <v>1013</v>
      </c>
      <c r="G60" s="3">
        <v>45374</v>
      </c>
      <c r="H60" s="34">
        <v>5.3</v>
      </c>
      <c r="I60" s="2">
        <f>_xlfn.XLOOKUP(MasterData[[#This Row],[Customer_ID]],Customer[Customer_ID],Customer[Age])</f>
        <v>35</v>
      </c>
      <c r="J60" s="2" t="str">
        <f>_xlfn.XLOOKUP(MasterData[[#This Row],[Customer_ID]],Customer[Customer_ID],Customer[Age Range])</f>
        <v>[31-43]</v>
      </c>
      <c r="K60" s="2" t="str">
        <f>_xlfn.XLOOKUP(MasterData[[#This Row],[Customer_ID]],Customer[Customer_ID],Customer[Gender])</f>
        <v>Male</v>
      </c>
      <c r="L60" s="26" t="str">
        <f>_xlfn.XLOOKUP(MasterData[[#This Row],[Customer_ID]],Feedback[Customer_ID],Feedback[Feedback_ID])</f>
        <v>F1512</v>
      </c>
      <c r="M60" s="26" t="str">
        <f>_xlfn.XLOOKUP(MasterData[[#This Row],[Customer_ID]],Feedback[Customer_ID],Feedback[Sentiment])</f>
        <v>Positive</v>
      </c>
      <c r="N60" s="26" t="str">
        <f>_xlfn.XLOOKUP(MasterData[[#This Row],[Customer_ID]],Feedback[Customer_ID],Feedback[Comment])</f>
        <v>Could be better</v>
      </c>
      <c r="O60" s="26">
        <f>_xlfn.XLOOKUP(MasterData[[#This Row],[Customer_ID]],Feedback[Customer_ID],Feedback[Rating])</f>
        <v>2</v>
      </c>
    </row>
    <row r="61" spans="1:15" x14ac:dyDescent="0.3">
      <c r="A61" s="4" t="s">
        <v>90</v>
      </c>
      <c r="B61" s="2" t="s">
        <v>1470</v>
      </c>
      <c r="C61" s="2" t="s">
        <v>1010</v>
      </c>
      <c r="D61" s="2">
        <v>4</v>
      </c>
      <c r="E61" s="30">
        <v>3.22</v>
      </c>
      <c r="F61" s="2" t="s">
        <v>1016</v>
      </c>
      <c r="G61" s="3">
        <v>45375</v>
      </c>
      <c r="H61" s="34">
        <v>12.88</v>
      </c>
      <c r="I61" s="2">
        <f>_xlfn.XLOOKUP(MasterData[[#This Row],[Customer_ID]],Customer[Customer_ID],Customer[Age])</f>
        <v>28</v>
      </c>
      <c r="J61" s="2" t="str">
        <f>_xlfn.XLOOKUP(MasterData[[#This Row],[Customer_ID]],Customer[Customer_ID],Customer[Age Range])</f>
        <v>[18-30]</v>
      </c>
      <c r="K61" s="2" t="str">
        <f>_xlfn.XLOOKUP(MasterData[[#This Row],[Customer_ID]],Customer[Customer_ID],Customer[Gender])</f>
        <v>Female</v>
      </c>
      <c r="L61" s="26" t="str">
        <f>_xlfn.XLOOKUP(MasterData[[#This Row],[Customer_ID]],Feedback[Customer_ID],Feedback[Feedback_ID])</f>
        <v>F1699</v>
      </c>
      <c r="M61" s="26" t="str">
        <f>_xlfn.XLOOKUP(MasterData[[#This Row],[Customer_ID]],Feedback[Customer_ID],Feedback[Sentiment])</f>
        <v>Negative</v>
      </c>
      <c r="N61" s="26" t="str">
        <f>_xlfn.XLOOKUP(MasterData[[#This Row],[Customer_ID]],Feedback[Customer_ID],Feedback[Comment])</f>
        <v>Could be better</v>
      </c>
      <c r="O61" s="26">
        <f>_xlfn.XLOOKUP(MasterData[[#This Row],[Customer_ID]],Feedback[Customer_ID],Feedback[Rating])</f>
        <v>2</v>
      </c>
    </row>
    <row r="62" spans="1:15" x14ac:dyDescent="0.3">
      <c r="A62" s="4" t="s">
        <v>95</v>
      </c>
      <c r="B62" s="2" t="s">
        <v>1912</v>
      </c>
      <c r="C62" s="2" t="s">
        <v>1008</v>
      </c>
      <c r="D62" s="2">
        <v>3</v>
      </c>
      <c r="E62" s="30">
        <v>2.66</v>
      </c>
      <c r="F62" s="2" t="s">
        <v>1015</v>
      </c>
      <c r="G62" s="3">
        <v>45380</v>
      </c>
      <c r="H62" s="34">
        <v>7.98</v>
      </c>
      <c r="I62" s="2">
        <f>_xlfn.XLOOKUP(MasterData[[#This Row],[Customer_ID]],Customer[Customer_ID],Customer[Age])</f>
        <v>18</v>
      </c>
      <c r="J62" s="2" t="str">
        <f>_xlfn.XLOOKUP(MasterData[[#This Row],[Customer_ID]],Customer[Customer_ID],Customer[Age Range])</f>
        <v>[18-30]</v>
      </c>
      <c r="K62" s="2" t="str">
        <f>_xlfn.XLOOKUP(MasterData[[#This Row],[Customer_ID]],Customer[Customer_ID],Customer[Gender])</f>
        <v>Female</v>
      </c>
      <c r="L62" s="26" t="str">
        <f>_xlfn.XLOOKUP(MasterData[[#This Row],[Customer_ID]],Feedback[Customer_ID],Feedback[Feedback_ID])</f>
        <v>F1713</v>
      </c>
      <c r="M62" s="26" t="str">
        <f>_xlfn.XLOOKUP(MasterData[[#This Row],[Customer_ID]],Feedback[Customer_ID],Feedback[Sentiment])</f>
        <v>Negative</v>
      </c>
      <c r="N62" s="26" t="str">
        <f>_xlfn.XLOOKUP(MasterData[[#This Row],[Customer_ID]],Feedback[Customer_ID],Feedback[Comment])</f>
        <v>Could be better</v>
      </c>
      <c r="O62" s="26">
        <f>_xlfn.XLOOKUP(MasterData[[#This Row],[Customer_ID]],Feedback[Customer_ID],Feedback[Rating])</f>
        <v>2</v>
      </c>
    </row>
    <row r="63" spans="1:15" x14ac:dyDescent="0.3">
      <c r="A63" s="4" t="s">
        <v>97</v>
      </c>
      <c r="B63" s="2" t="s">
        <v>1499</v>
      </c>
      <c r="C63" s="2" t="s">
        <v>1012</v>
      </c>
      <c r="D63" s="2">
        <v>3</v>
      </c>
      <c r="E63" s="30">
        <v>3.63</v>
      </c>
      <c r="F63" s="2" t="s">
        <v>1015</v>
      </c>
      <c r="G63" s="3">
        <v>45382</v>
      </c>
      <c r="H63" s="34">
        <v>10.89</v>
      </c>
      <c r="I63" s="2">
        <f>_xlfn.XLOOKUP(MasterData[[#This Row],[Customer_ID]],Customer[Customer_ID],Customer[Age])</f>
        <v>24</v>
      </c>
      <c r="J63" s="2" t="str">
        <f>_xlfn.XLOOKUP(MasterData[[#This Row],[Customer_ID]],Customer[Customer_ID],Customer[Age Range])</f>
        <v>[18-30]</v>
      </c>
      <c r="K63" s="2" t="str">
        <f>_xlfn.XLOOKUP(MasterData[[#This Row],[Customer_ID]],Customer[Customer_ID],Customer[Gender])</f>
        <v>Male</v>
      </c>
      <c r="L63" s="26" t="str">
        <f>_xlfn.XLOOKUP(MasterData[[#This Row],[Customer_ID]],Feedback[Customer_ID],Feedback[Feedback_ID])</f>
        <v>F1090</v>
      </c>
      <c r="M63" s="26" t="str">
        <f>_xlfn.XLOOKUP(MasterData[[#This Row],[Customer_ID]],Feedback[Customer_ID],Feedback[Sentiment])</f>
        <v>Positive</v>
      </c>
      <c r="N63" s="26" t="str">
        <f>_xlfn.XLOOKUP(MasterData[[#This Row],[Customer_ID]],Feedback[Customer_ID],Feedback[Comment])</f>
        <v>Great product!</v>
      </c>
      <c r="O63" s="26">
        <f>_xlfn.XLOOKUP(MasterData[[#This Row],[Customer_ID]],Feedback[Customer_ID],Feedback[Rating])</f>
        <v>3</v>
      </c>
    </row>
    <row r="64" spans="1:15" x14ac:dyDescent="0.3">
      <c r="A64" s="4" t="s">
        <v>98</v>
      </c>
      <c r="B64" s="2" t="s">
        <v>1259</v>
      </c>
      <c r="C64" s="2" t="s">
        <v>1007</v>
      </c>
      <c r="D64" s="2">
        <v>5</v>
      </c>
      <c r="E64" s="30">
        <v>4.96</v>
      </c>
      <c r="F64" s="2" t="s">
        <v>1015</v>
      </c>
      <c r="G64" s="3">
        <v>45383</v>
      </c>
      <c r="H64" s="34">
        <v>24.8</v>
      </c>
      <c r="I64" s="2">
        <f>_xlfn.XLOOKUP(MasterData[[#This Row],[Customer_ID]],Customer[Customer_ID],Customer[Age])</f>
        <v>19</v>
      </c>
      <c r="J64" s="2" t="str">
        <f>_xlfn.XLOOKUP(MasterData[[#This Row],[Customer_ID]],Customer[Customer_ID],Customer[Age Range])</f>
        <v>[18-30]</v>
      </c>
      <c r="K64" s="2" t="str">
        <f>_xlfn.XLOOKUP(MasterData[[#This Row],[Customer_ID]],Customer[Customer_ID],Customer[Gender])</f>
        <v>Male</v>
      </c>
      <c r="L64" s="26" t="str">
        <f>_xlfn.XLOOKUP(MasterData[[#This Row],[Customer_ID]],Feedback[Customer_ID],Feedback[Feedback_ID])</f>
        <v>F1441</v>
      </c>
      <c r="M64" s="26" t="str">
        <f>_xlfn.XLOOKUP(MasterData[[#This Row],[Customer_ID]],Feedback[Customer_ID],Feedback[Sentiment])</f>
        <v>Neutral</v>
      </c>
      <c r="N64" s="26" t="str">
        <f>_xlfn.XLOOKUP(MasterData[[#This Row],[Customer_ID]],Feedback[Customer_ID],Feedback[Comment])</f>
        <v>Could be better</v>
      </c>
      <c r="O64" s="26">
        <f>_xlfn.XLOOKUP(MasterData[[#This Row],[Customer_ID]],Feedback[Customer_ID],Feedback[Rating])</f>
        <v>5</v>
      </c>
    </row>
    <row r="65" spans="1:15" x14ac:dyDescent="0.3">
      <c r="A65" s="4" t="s">
        <v>100</v>
      </c>
      <c r="B65" s="2" t="s">
        <v>1100</v>
      </c>
      <c r="C65" s="2" t="s">
        <v>1007</v>
      </c>
      <c r="D65" s="2">
        <v>2</v>
      </c>
      <c r="E65" s="30">
        <v>5.4</v>
      </c>
      <c r="F65" s="2" t="s">
        <v>1015</v>
      </c>
      <c r="G65" s="3">
        <v>45385</v>
      </c>
      <c r="H65" s="34">
        <v>10.8</v>
      </c>
      <c r="I65" s="2">
        <f>_xlfn.XLOOKUP(MasterData[[#This Row],[Customer_ID]],Customer[Customer_ID],Customer[Age])</f>
        <v>41</v>
      </c>
      <c r="J65" s="2" t="str">
        <f>_xlfn.XLOOKUP(MasterData[[#This Row],[Customer_ID]],Customer[Customer_ID],Customer[Age Range])</f>
        <v>[31-43]</v>
      </c>
      <c r="K65" s="2" t="str">
        <f>_xlfn.XLOOKUP(MasterData[[#This Row],[Customer_ID]],Customer[Customer_ID],Customer[Gender])</f>
        <v>Female</v>
      </c>
      <c r="L65" s="26" t="str">
        <f>_xlfn.XLOOKUP(MasterData[[#This Row],[Customer_ID]],Feedback[Customer_ID],Feedback[Feedback_ID])</f>
        <v>F1284</v>
      </c>
      <c r="M65" s="26" t="str">
        <f>_xlfn.XLOOKUP(MasterData[[#This Row],[Customer_ID]],Feedback[Customer_ID],Feedback[Sentiment])</f>
        <v>Neutral</v>
      </c>
      <c r="N65" s="26" t="str">
        <f>_xlfn.XLOOKUP(MasterData[[#This Row],[Customer_ID]],Feedback[Customer_ID],Feedback[Comment])</f>
        <v>Great product!</v>
      </c>
      <c r="O65" s="26">
        <f>_xlfn.XLOOKUP(MasterData[[#This Row],[Customer_ID]],Feedback[Customer_ID],Feedback[Rating])</f>
        <v>3</v>
      </c>
    </row>
    <row r="66" spans="1:15" x14ac:dyDescent="0.3">
      <c r="A66" s="4" t="s">
        <v>102</v>
      </c>
      <c r="B66" s="2" t="s">
        <v>1896</v>
      </c>
      <c r="C66" s="2" t="s">
        <v>1008</v>
      </c>
      <c r="D66" s="2">
        <v>1</v>
      </c>
      <c r="E66" s="30">
        <v>3.42</v>
      </c>
      <c r="F66" s="2" t="s">
        <v>1016</v>
      </c>
      <c r="G66" s="3">
        <v>45387</v>
      </c>
      <c r="H66" s="34">
        <v>3.42</v>
      </c>
      <c r="I66" s="2">
        <f>_xlfn.XLOOKUP(MasterData[[#This Row],[Customer_ID]],Customer[Customer_ID],Customer[Age])</f>
        <v>42</v>
      </c>
      <c r="J66" s="2" t="str">
        <f>_xlfn.XLOOKUP(MasterData[[#This Row],[Customer_ID]],Customer[Customer_ID],Customer[Age Range])</f>
        <v>[31-43]</v>
      </c>
      <c r="K66" s="2" t="str">
        <f>_xlfn.XLOOKUP(MasterData[[#This Row],[Customer_ID]],Customer[Customer_ID],Customer[Gender])</f>
        <v>Female</v>
      </c>
      <c r="L66" s="26" t="str">
        <f>_xlfn.XLOOKUP(MasterData[[#This Row],[Customer_ID]],Feedback[Customer_ID],Feedback[Feedback_ID])</f>
        <v>F1076</v>
      </c>
      <c r="M66" s="26" t="str">
        <f>_xlfn.XLOOKUP(MasterData[[#This Row],[Customer_ID]],Feedback[Customer_ID],Feedback[Sentiment])</f>
        <v>Negative</v>
      </c>
      <c r="N66" s="26" t="str">
        <f>_xlfn.XLOOKUP(MasterData[[#This Row],[Customer_ID]],Feedback[Customer_ID],Feedback[Comment])</f>
        <v>Great product!</v>
      </c>
      <c r="O66" s="26">
        <f>_xlfn.XLOOKUP(MasterData[[#This Row],[Customer_ID]],Feedback[Customer_ID],Feedback[Rating])</f>
        <v>1</v>
      </c>
    </row>
    <row r="67" spans="1:15" x14ac:dyDescent="0.3">
      <c r="A67" s="4" t="s">
        <v>103</v>
      </c>
      <c r="B67" s="2" t="s">
        <v>1184</v>
      </c>
      <c r="C67" s="2" t="s">
        <v>1009</v>
      </c>
      <c r="D67" s="2">
        <v>3</v>
      </c>
      <c r="E67" s="30">
        <v>4.41</v>
      </c>
      <c r="F67" s="2" t="s">
        <v>1014</v>
      </c>
      <c r="G67" s="3">
        <v>45388</v>
      </c>
      <c r="H67" s="34">
        <v>13.23</v>
      </c>
      <c r="I67" s="2">
        <f>_xlfn.XLOOKUP(MasterData[[#This Row],[Customer_ID]],Customer[Customer_ID],Customer[Age])</f>
        <v>52</v>
      </c>
      <c r="J67" s="2" t="str">
        <f>_xlfn.XLOOKUP(MasterData[[#This Row],[Customer_ID]],Customer[Customer_ID],Customer[Age Range])</f>
        <v>[44-56]</v>
      </c>
      <c r="K67" s="2" t="str">
        <f>_xlfn.XLOOKUP(MasterData[[#This Row],[Customer_ID]],Customer[Customer_ID],Customer[Gender])</f>
        <v>Male</v>
      </c>
      <c r="L67" s="26" t="str">
        <f>_xlfn.XLOOKUP(MasterData[[#This Row],[Customer_ID]],Feedback[Customer_ID],Feedback[Feedback_ID])</f>
        <v>F1229</v>
      </c>
      <c r="M67" s="26" t="str">
        <f>_xlfn.XLOOKUP(MasterData[[#This Row],[Customer_ID]],Feedback[Customer_ID],Feedback[Sentiment])</f>
        <v>Positive</v>
      </c>
      <c r="N67" s="26" t="str">
        <f>_xlfn.XLOOKUP(MasterData[[#This Row],[Customer_ID]],Feedback[Customer_ID],Feedback[Comment])</f>
        <v>Great product!</v>
      </c>
      <c r="O67" s="26">
        <f>_xlfn.XLOOKUP(MasterData[[#This Row],[Customer_ID]],Feedback[Customer_ID],Feedback[Rating])</f>
        <v>5</v>
      </c>
    </row>
    <row r="68" spans="1:15" x14ac:dyDescent="0.3">
      <c r="A68" s="4" t="s">
        <v>104</v>
      </c>
      <c r="B68" s="2" t="s">
        <v>1513</v>
      </c>
      <c r="C68" s="2" t="s">
        <v>1009</v>
      </c>
      <c r="D68" s="2">
        <v>5</v>
      </c>
      <c r="E68" s="30">
        <v>3.11</v>
      </c>
      <c r="F68" s="2" t="s">
        <v>1014</v>
      </c>
      <c r="G68" s="3">
        <v>45389</v>
      </c>
      <c r="H68" s="34">
        <v>15.55</v>
      </c>
      <c r="I68" s="2">
        <f>_xlfn.XLOOKUP(MasterData[[#This Row],[Customer_ID]],Customer[Customer_ID],Customer[Age])</f>
        <v>39</v>
      </c>
      <c r="J68" s="2" t="str">
        <f>_xlfn.XLOOKUP(MasterData[[#This Row],[Customer_ID]],Customer[Customer_ID],Customer[Age Range])</f>
        <v>[31-43]</v>
      </c>
      <c r="K68" s="2" t="str">
        <f>_xlfn.XLOOKUP(MasterData[[#This Row],[Customer_ID]],Customer[Customer_ID],Customer[Gender])</f>
        <v>Female</v>
      </c>
      <c r="L68" s="26" t="str">
        <f>_xlfn.XLOOKUP(MasterData[[#This Row],[Customer_ID]],Feedback[Customer_ID],Feedback[Feedback_ID])</f>
        <v>F1141</v>
      </c>
      <c r="M68" s="26" t="str">
        <f>_xlfn.XLOOKUP(MasterData[[#This Row],[Customer_ID]],Feedback[Customer_ID],Feedback[Sentiment])</f>
        <v>Positive</v>
      </c>
      <c r="N68" s="26" t="str">
        <f>_xlfn.XLOOKUP(MasterData[[#This Row],[Customer_ID]],Feedback[Customer_ID],Feedback[Comment])</f>
        <v>Could be better</v>
      </c>
      <c r="O68" s="26">
        <f>_xlfn.XLOOKUP(MasterData[[#This Row],[Customer_ID]],Feedback[Customer_ID],Feedback[Rating])</f>
        <v>3</v>
      </c>
    </row>
    <row r="69" spans="1:15" x14ac:dyDescent="0.3">
      <c r="A69" s="4" t="s">
        <v>105</v>
      </c>
      <c r="B69" s="2" t="s">
        <v>1078</v>
      </c>
      <c r="C69" s="2" t="s">
        <v>1008</v>
      </c>
      <c r="D69" s="2">
        <v>4</v>
      </c>
      <c r="E69" s="30">
        <v>4.79</v>
      </c>
      <c r="F69" s="2" t="s">
        <v>1016</v>
      </c>
      <c r="G69" s="3">
        <v>45390</v>
      </c>
      <c r="H69" s="34">
        <v>19.16</v>
      </c>
      <c r="I69" s="2">
        <f>_xlfn.XLOOKUP(MasterData[[#This Row],[Customer_ID]],Customer[Customer_ID],Customer[Age])</f>
        <v>42</v>
      </c>
      <c r="J69" s="2" t="str">
        <f>_xlfn.XLOOKUP(MasterData[[#This Row],[Customer_ID]],Customer[Customer_ID],Customer[Age Range])</f>
        <v>[31-43]</v>
      </c>
      <c r="K69" s="2" t="str">
        <f>_xlfn.XLOOKUP(MasterData[[#This Row],[Customer_ID]],Customer[Customer_ID],Customer[Gender])</f>
        <v>Male</v>
      </c>
      <c r="L69" s="26" t="str">
        <f>_xlfn.XLOOKUP(MasterData[[#This Row],[Customer_ID]],Feedback[Customer_ID],Feedback[Feedback_ID])</f>
        <v>F1714</v>
      </c>
      <c r="M69" s="26" t="str">
        <f>_xlfn.XLOOKUP(MasterData[[#This Row],[Customer_ID]],Feedback[Customer_ID],Feedback[Sentiment])</f>
        <v>Negative</v>
      </c>
      <c r="N69" s="26" t="str">
        <f>_xlfn.XLOOKUP(MasterData[[#This Row],[Customer_ID]],Feedback[Customer_ID],Feedback[Comment])</f>
        <v>Could be better</v>
      </c>
      <c r="O69" s="26">
        <f>_xlfn.XLOOKUP(MasterData[[#This Row],[Customer_ID]],Feedback[Customer_ID],Feedback[Rating])</f>
        <v>3</v>
      </c>
    </row>
    <row r="70" spans="1:15" x14ac:dyDescent="0.3">
      <c r="A70" s="4" t="s">
        <v>107</v>
      </c>
      <c r="B70" s="2" t="s">
        <v>1435</v>
      </c>
      <c r="C70" s="2" t="s">
        <v>1007</v>
      </c>
      <c r="D70" s="2">
        <v>2</v>
      </c>
      <c r="E70" s="30">
        <v>4.79</v>
      </c>
      <c r="F70" s="2" t="s">
        <v>1015</v>
      </c>
      <c r="G70" s="3">
        <v>45392</v>
      </c>
      <c r="H70" s="34">
        <v>9.58</v>
      </c>
      <c r="I70" s="2">
        <f>_xlfn.XLOOKUP(MasterData[[#This Row],[Customer_ID]],Customer[Customer_ID],Customer[Age])</f>
        <v>53</v>
      </c>
      <c r="J70" s="2" t="str">
        <f>_xlfn.XLOOKUP(MasterData[[#This Row],[Customer_ID]],Customer[Customer_ID],Customer[Age Range])</f>
        <v>[44-56]</v>
      </c>
      <c r="K70" s="2" t="str">
        <f>_xlfn.XLOOKUP(MasterData[[#This Row],[Customer_ID]],Customer[Customer_ID],Customer[Gender])</f>
        <v>Female</v>
      </c>
      <c r="L70" s="26" t="str">
        <f>_xlfn.XLOOKUP(MasterData[[#This Row],[Customer_ID]],Feedback[Customer_ID],Feedback[Feedback_ID])</f>
        <v>F1120</v>
      </c>
      <c r="M70" s="26" t="str">
        <f>_xlfn.XLOOKUP(MasterData[[#This Row],[Customer_ID]],Feedback[Customer_ID],Feedback[Sentiment])</f>
        <v>Negative</v>
      </c>
      <c r="N70" s="26" t="str">
        <f>_xlfn.XLOOKUP(MasterData[[#This Row],[Customer_ID]],Feedback[Customer_ID],Feedback[Comment])</f>
        <v>Could be better</v>
      </c>
      <c r="O70" s="26">
        <f>_xlfn.XLOOKUP(MasterData[[#This Row],[Customer_ID]],Feedback[Customer_ID],Feedback[Rating])</f>
        <v>3</v>
      </c>
    </row>
    <row r="71" spans="1:15" x14ac:dyDescent="0.3">
      <c r="A71" s="4" t="s">
        <v>109</v>
      </c>
      <c r="B71" s="2" t="s">
        <v>1525</v>
      </c>
      <c r="C71" s="2" t="s">
        <v>1012</v>
      </c>
      <c r="D71" s="2">
        <v>1</v>
      </c>
      <c r="E71" s="30">
        <v>4.3099999999999996</v>
      </c>
      <c r="F71" s="2" t="s">
        <v>1015</v>
      </c>
      <c r="G71" s="3">
        <v>45394</v>
      </c>
      <c r="H71" s="34">
        <v>4.3099999999999996</v>
      </c>
      <c r="I71" s="2">
        <f>_xlfn.XLOOKUP(MasterData[[#This Row],[Customer_ID]],Customer[Customer_ID],Customer[Age])</f>
        <v>32</v>
      </c>
      <c r="J71" s="2" t="str">
        <f>_xlfn.XLOOKUP(MasterData[[#This Row],[Customer_ID]],Customer[Customer_ID],Customer[Age Range])</f>
        <v>[31-43]</v>
      </c>
      <c r="K71" s="2" t="str">
        <f>_xlfn.XLOOKUP(MasterData[[#This Row],[Customer_ID]],Customer[Customer_ID],Customer[Gender])</f>
        <v>Female</v>
      </c>
      <c r="L71" s="26" t="str">
        <f>_xlfn.XLOOKUP(MasterData[[#This Row],[Customer_ID]],Feedback[Customer_ID],Feedback[Feedback_ID])</f>
        <v>F1531</v>
      </c>
      <c r="M71" s="26" t="str">
        <f>_xlfn.XLOOKUP(MasterData[[#This Row],[Customer_ID]],Feedback[Customer_ID],Feedback[Sentiment])</f>
        <v>Negative</v>
      </c>
      <c r="N71" s="26" t="str">
        <f>_xlfn.XLOOKUP(MasterData[[#This Row],[Customer_ID]],Feedback[Customer_ID],Feedback[Comment])</f>
        <v>Could be better</v>
      </c>
      <c r="O71" s="26">
        <f>_xlfn.XLOOKUP(MasterData[[#This Row],[Customer_ID]],Feedback[Customer_ID],Feedback[Rating])</f>
        <v>4</v>
      </c>
    </row>
    <row r="72" spans="1:15" x14ac:dyDescent="0.3">
      <c r="A72" s="4" t="s">
        <v>111</v>
      </c>
      <c r="B72" s="2" t="s">
        <v>1461</v>
      </c>
      <c r="C72" s="2" t="s">
        <v>1011</v>
      </c>
      <c r="D72" s="2">
        <v>5</v>
      </c>
      <c r="E72" s="30">
        <v>5.68</v>
      </c>
      <c r="F72" s="2" t="s">
        <v>1013</v>
      </c>
      <c r="G72" s="3">
        <v>45396</v>
      </c>
      <c r="H72" s="34">
        <v>28.4</v>
      </c>
      <c r="I72" s="2">
        <f>_xlfn.XLOOKUP(MasterData[[#This Row],[Customer_ID]],Customer[Customer_ID],Customer[Age])</f>
        <v>58</v>
      </c>
      <c r="J72" s="2" t="str">
        <f>_xlfn.XLOOKUP(MasterData[[#This Row],[Customer_ID]],Customer[Customer_ID],Customer[Age Range])</f>
        <v>[57 Above]</v>
      </c>
      <c r="K72" s="2" t="str">
        <f>_xlfn.XLOOKUP(MasterData[[#This Row],[Customer_ID]],Customer[Customer_ID],Customer[Gender])</f>
        <v>Male</v>
      </c>
      <c r="L72" s="26" t="str">
        <f>_xlfn.XLOOKUP(MasterData[[#This Row],[Customer_ID]],Feedback[Customer_ID],Feedback[Feedback_ID])</f>
        <v>F1183</v>
      </c>
      <c r="M72" s="26" t="str">
        <f>_xlfn.XLOOKUP(MasterData[[#This Row],[Customer_ID]],Feedback[Customer_ID],Feedback[Sentiment])</f>
        <v>Positive</v>
      </c>
      <c r="N72" s="26" t="str">
        <f>_xlfn.XLOOKUP(MasterData[[#This Row],[Customer_ID]],Feedback[Customer_ID],Feedback[Comment])</f>
        <v>Great product!</v>
      </c>
      <c r="O72" s="26">
        <f>_xlfn.XLOOKUP(MasterData[[#This Row],[Customer_ID]],Feedback[Customer_ID],Feedback[Rating])</f>
        <v>4</v>
      </c>
    </row>
    <row r="73" spans="1:15" x14ac:dyDescent="0.3">
      <c r="A73" s="4" t="s">
        <v>113</v>
      </c>
      <c r="B73" s="2" t="s">
        <v>1954</v>
      </c>
      <c r="C73" s="2" t="s">
        <v>1009</v>
      </c>
      <c r="D73" s="2">
        <v>5</v>
      </c>
      <c r="E73" s="30">
        <v>3.74</v>
      </c>
      <c r="F73" s="2" t="s">
        <v>1013</v>
      </c>
      <c r="G73" s="3">
        <v>45398</v>
      </c>
      <c r="H73" s="34">
        <v>18.7</v>
      </c>
      <c r="I73" s="2">
        <f>_xlfn.XLOOKUP(MasterData[[#This Row],[Customer_ID]],Customer[Customer_ID],Customer[Age])</f>
        <v>25</v>
      </c>
      <c r="J73" s="2" t="str">
        <f>_xlfn.XLOOKUP(MasterData[[#This Row],[Customer_ID]],Customer[Customer_ID],Customer[Age Range])</f>
        <v>[18-30]</v>
      </c>
      <c r="K73" s="2" t="str">
        <f>_xlfn.XLOOKUP(MasterData[[#This Row],[Customer_ID]],Customer[Customer_ID],Customer[Gender])</f>
        <v>Male</v>
      </c>
      <c r="L73" s="26" t="str">
        <f>_xlfn.XLOOKUP(MasterData[[#This Row],[Customer_ID]],Feedback[Customer_ID],Feedback[Feedback_ID])</f>
        <v>F1436</v>
      </c>
      <c r="M73" s="26" t="str">
        <f>_xlfn.XLOOKUP(MasterData[[#This Row],[Customer_ID]],Feedback[Customer_ID],Feedback[Sentiment])</f>
        <v>Positive</v>
      </c>
      <c r="N73" s="26" t="str">
        <f>_xlfn.XLOOKUP(MasterData[[#This Row],[Customer_ID]],Feedback[Customer_ID],Feedback[Comment])</f>
        <v>Could be better</v>
      </c>
      <c r="O73" s="26">
        <f>_xlfn.XLOOKUP(MasterData[[#This Row],[Customer_ID]],Feedback[Customer_ID],Feedback[Rating])</f>
        <v>4</v>
      </c>
    </row>
    <row r="74" spans="1:15" x14ac:dyDescent="0.3">
      <c r="A74" s="4" t="s">
        <v>115</v>
      </c>
      <c r="B74" s="2" t="s">
        <v>1328</v>
      </c>
      <c r="C74" s="2" t="s">
        <v>1010</v>
      </c>
      <c r="D74" s="2">
        <v>5</v>
      </c>
      <c r="E74" s="30">
        <v>4.2</v>
      </c>
      <c r="F74" s="2" t="s">
        <v>1016</v>
      </c>
      <c r="G74" s="3">
        <v>45400</v>
      </c>
      <c r="H74" s="34">
        <v>21</v>
      </c>
      <c r="I74" s="2">
        <f>_xlfn.XLOOKUP(MasterData[[#This Row],[Customer_ID]],Customer[Customer_ID],Customer[Age])</f>
        <v>18</v>
      </c>
      <c r="J74" s="2" t="str">
        <f>_xlfn.XLOOKUP(MasterData[[#This Row],[Customer_ID]],Customer[Customer_ID],Customer[Age Range])</f>
        <v>[18-30]</v>
      </c>
      <c r="K74" s="2" t="str">
        <f>_xlfn.XLOOKUP(MasterData[[#This Row],[Customer_ID]],Customer[Customer_ID],Customer[Gender])</f>
        <v>Male</v>
      </c>
      <c r="L74" s="26" t="str">
        <f>_xlfn.XLOOKUP(MasterData[[#This Row],[Customer_ID]],Feedback[Customer_ID],Feedback[Feedback_ID])</f>
        <v>F1209</v>
      </c>
      <c r="M74" s="26" t="str">
        <f>_xlfn.XLOOKUP(MasterData[[#This Row],[Customer_ID]],Feedback[Customer_ID],Feedback[Sentiment])</f>
        <v>Negative</v>
      </c>
      <c r="N74" s="26" t="str">
        <f>_xlfn.XLOOKUP(MasterData[[#This Row],[Customer_ID]],Feedback[Customer_ID],Feedback[Comment])</f>
        <v>Could be better</v>
      </c>
      <c r="O74" s="26">
        <f>_xlfn.XLOOKUP(MasterData[[#This Row],[Customer_ID]],Feedback[Customer_ID],Feedback[Rating])</f>
        <v>5</v>
      </c>
    </row>
    <row r="75" spans="1:15" x14ac:dyDescent="0.3">
      <c r="A75" s="4" t="s">
        <v>117</v>
      </c>
      <c r="B75" s="2" t="s">
        <v>1826</v>
      </c>
      <c r="C75" s="2" t="s">
        <v>1010</v>
      </c>
      <c r="D75" s="2">
        <v>4</v>
      </c>
      <c r="E75" s="30">
        <v>4.6100000000000003</v>
      </c>
      <c r="F75" s="2" t="s">
        <v>1013</v>
      </c>
      <c r="G75" s="3">
        <v>45402</v>
      </c>
      <c r="H75" s="34">
        <v>18.440000000000001</v>
      </c>
      <c r="I75" s="2">
        <f>_xlfn.XLOOKUP(MasterData[[#This Row],[Customer_ID]],Customer[Customer_ID],Customer[Age])</f>
        <v>63</v>
      </c>
      <c r="J75" s="2" t="str">
        <f>_xlfn.XLOOKUP(MasterData[[#This Row],[Customer_ID]],Customer[Customer_ID],Customer[Age Range])</f>
        <v>[57 Above]</v>
      </c>
      <c r="K75" s="2" t="str">
        <f>_xlfn.XLOOKUP(MasterData[[#This Row],[Customer_ID]],Customer[Customer_ID],Customer[Gender])</f>
        <v>Male</v>
      </c>
      <c r="L75" s="26" t="str">
        <f>_xlfn.XLOOKUP(MasterData[[#This Row],[Customer_ID]],Feedback[Customer_ID],Feedback[Feedback_ID])</f>
        <v>F1498</v>
      </c>
      <c r="M75" s="26" t="str">
        <f>_xlfn.XLOOKUP(MasterData[[#This Row],[Customer_ID]],Feedback[Customer_ID],Feedback[Sentiment])</f>
        <v>Neutral</v>
      </c>
      <c r="N75" s="26" t="str">
        <f>_xlfn.XLOOKUP(MasterData[[#This Row],[Customer_ID]],Feedback[Customer_ID],Feedback[Comment])</f>
        <v>Could be better</v>
      </c>
      <c r="O75" s="26">
        <f>_xlfn.XLOOKUP(MasterData[[#This Row],[Customer_ID]],Feedback[Customer_ID],Feedback[Rating])</f>
        <v>5</v>
      </c>
    </row>
    <row r="76" spans="1:15" x14ac:dyDescent="0.3">
      <c r="A76" s="4" t="s">
        <v>121</v>
      </c>
      <c r="B76" s="2" t="s">
        <v>1045</v>
      </c>
      <c r="C76" s="2" t="s">
        <v>1009</v>
      </c>
      <c r="D76" s="2">
        <v>1</v>
      </c>
      <c r="E76" s="30">
        <v>2.77</v>
      </c>
      <c r="F76" s="2" t="s">
        <v>1016</v>
      </c>
      <c r="G76" s="3">
        <v>45406</v>
      </c>
      <c r="H76" s="34">
        <v>2.77</v>
      </c>
      <c r="I76" s="2">
        <f>_xlfn.XLOOKUP(MasterData[[#This Row],[Customer_ID]],Customer[Customer_ID],Customer[Age])</f>
        <v>53</v>
      </c>
      <c r="J76" s="2" t="str">
        <f>_xlfn.XLOOKUP(MasterData[[#This Row],[Customer_ID]],Customer[Customer_ID],Customer[Age Range])</f>
        <v>[44-56]</v>
      </c>
      <c r="K76" s="2" t="str">
        <f>_xlfn.XLOOKUP(MasterData[[#This Row],[Customer_ID]],Customer[Customer_ID],Customer[Gender])</f>
        <v>Male</v>
      </c>
      <c r="L76" s="26" t="str">
        <f>_xlfn.XLOOKUP(MasterData[[#This Row],[Customer_ID]],Feedback[Customer_ID],Feedback[Feedback_ID])</f>
        <v>F1830</v>
      </c>
      <c r="M76" s="26" t="str">
        <f>_xlfn.XLOOKUP(MasterData[[#This Row],[Customer_ID]],Feedback[Customer_ID],Feedback[Sentiment])</f>
        <v>Positive</v>
      </c>
      <c r="N76" s="26" t="str">
        <f>_xlfn.XLOOKUP(MasterData[[#This Row],[Customer_ID]],Feedback[Customer_ID],Feedback[Comment])</f>
        <v>Could be better</v>
      </c>
      <c r="O76" s="26">
        <f>_xlfn.XLOOKUP(MasterData[[#This Row],[Customer_ID]],Feedback[Customer_ID],Feedback[Rating])</f>
        <v>4</v>
      </c>
    </row>
    <row r="77" spans="1:15" x14ac:dyDescent="0.3">
      <c r="A77" s="4" t="s">
        <v>122</v>
      </c>
      <c r="B77" s="2" t="s">
        <v>1145</v>
      </c>
      <c r="C77" s="2" t="s">
        <v>1010</v>
      </c>
      <c r="D77" s="2">
        <v>5</v>
      </c>
      <c r="E77" s="30">
        <v>4.75</v>
      </c>
      <c r="F77" s="2" t="s">
        <v>1016</v>
      </c>
      <c r="G77" s="3">
        <v>45407</v>
      </c>
      <c r="H77" s="34">
        <v>23.75</v>
      </c>
      <c r="I77" s="2">
        <f>_xlfn.XLOOKUP(MasterData[[#This Row],[Customer_ID]],Customer[Customer_ID],Customer[Age])</f>
        <v>34</v>
      </c>
      <c r="J77" s="2" t="str">
        <f>_xlfn.XLOOKUP(MasterData[[#This Row],[Customer_ID]],Customer[Customer_ID],Customer[Age Range])</f>
        <v>[31-43]</v>
      </c>
      <c r="K77" s="2" t="str">
        <f>_xlfn.XLOOKUP(MasterData[[#This Row],[Customer_ID]],Customer[Customer_ID],Customer[Gender])</f>
        <v>Female</v>
      </c>
      <c r="L77" s="26" t="str">
        <f>_xlfn.XLOOKUP(MasterData[[#This Row],[Customer_ID]],Feedback[Customer_ID],Feedback[Feedback_ID])</f>
        <v>F1595</v>
      </c>
      <c r="M77" s="26" t="str">
        <f>_xlfn.XLOOKUP(MasterData[[#This Row],[Customer_ID]],Feedback[Customer_ID],Feedback[Sentiment])</f>
        <v>Neutral</v>
      </c>
      <c r="N77" s="26" t="str">
        <f>_xlfn.XLOOKUP(MasterData[[#This Row],[Customer_ID]],Feedback[Customer_ID],Feedback[Comment])</f>
        <v>Great product!</v>
      </c>
      <c r="O77" s="26">
        <f>_xlfn.XLOOKUP(MasterData[[#This Row],[Customer_ID]],Feedback[Customer_ID],Feedback[Rating])</f>
        <v>5</v>
      </c>
    </row>
    <row r="78" spans="1:15" x14ac:dyDescent="0.3">
      <c r="A78" s="4" t="s">
        <v>123</v>
      </c>
      <c r="B78" s="2" t="s">
        <v>1774</v>
      </c>
      <c r="C78" s="2" t="s">
        <v>1011</v>
      </c>
      <c r="D78" s="2">
        <v>5</v>
      </c>
      <c r="E78" s="30">
        <v>3.24</v>
      </c>
      <c r="F78" s="2" t="s">
        <v>1016</v>
      </c>
      <c r="G78" s="3">
        <v>45408</v>
      </c>
      <c r="H78" s="34">
        <v>16.2</v>
      </c>
      <c r="I78" s="2">
        <f>_xlfn.XLOOKUP(MasterData[[#This Row],[Customer_ID]],Customer[Customer_ID],Customer[Age])</f>
        <v>19</v>
      </c>
      <c r="J78" s="2" t="str">
        <f>_xlfn.XLOOKUP(MasterData[[#This Row],[Customer_ID]],Customer[Customer_ID],Customer[Age Range])</f>
        <v>[18-30]</v>
      </c>
      <c r="K78" s="2" t="str">
        <f>_xlfn.XLOOKUP(MasterData[[#This Row],[Customer_ID]],Customer[Customer_ID],Customer[Gender])</f>
        <v>Male</v>
      </c>
      <c r="L78" s="26" t="str">
        <f>_xlfn.XLOOKUP(MasterData[[#This Row],[Customer_ID]],Feedback[Customer_ID],Feedback[Feedback_ID])</f>
        <v>F1423</v>
      </c>
      <c r="M78" s="26" t="str">
        <f>_xlfn.XLOOKUP(MasterData[[#This Row],[Customer_ID]],Feedback[Customer_ID],Feedback[Sentiment])</f>
        <v>Positive</v>
      </c>
      <c r="N78" s="26" t="str">
        <f>_xlfn.XLOOKUP(MasterData[[#This Row],[Customer_ID]],Feedback[Customer_ID],Feedback[Comment])</f>
        <v>Great product!</v>
      </c>
      <c r="O78" s="26">
        <f>_xlfn.XLOOKUP(MasterData[[#This Row],[Customer_ID]],Feedback[Customer_ID],Feedback[Rating])</f>
        <v>3</v>
      </c>
    </row>
    <row r="79" spans="1:15" x14ac:dyDescent="0.3">
      <c r="A79" s="4" t="s">
        <v>124</v>
      </c>
      <c r="B79" s="2" t="s">
        <v>1695</v>
      </c>
      <c r="C79" s="2" t="s">
        <v>1008</v>
      </c>
      <c r="D79" s="2">
        <v>5</v>
      </c>
      <c r="E79" s="30">
        <v>3.15</v>
      </c>
      <c r="F79" s="2" t="s">
        <v>1016</v>
      </c>
      <c r="G79" s="3">
        <v>45409</v>
      </c>
      <c r="H79" s="34">
        <v>15.75</v>
      </c>
      <c r="I79" s="2">
        <f>_xlfn.XLOOKUP(MasterData[[#This Row],[Customer_ID]],Customer[Customer_ID],Customer[Age])</f>
        <v>48</v>
      </c>
      <c r="J79" s="2" t="str">
        <f>_xlfn.XLOOKUP(MasterData[[#This Row],[Customer_ID]],Customer[Customer_ID],Customer[Age Range])</f>
        <v>[44-56]</v>
      </c>
      <c r="K79" s="2" t="str">
        <f>_xlfn.XLOOKUP(MasterData[[#This Row],[Customer_ID]],Customer[Customer_ID],Customer[Gender])</f>
        <v>Female</v>
      </c>
      <c r="L79" s="26" t="str">
        <f>_xlfn.XLOOKUP(MasterData[[#This Row],[Customer_ID]],Feedback[Customer_ID],Feedback[Feedback_ID])</f>
        <v>F1540</v>
      </c>
      <c r="M79" s="26" t="str">
        <f>_xlfn.XLOOKUP(MasterData[[#This Row],[Customer_ID]],Feedback[Customer_ID],Feedback[Sentiment])</f>
        <v>Positive</v>
      </c>
      <c r="N79" s="26" t="str">
        <f>_xlfn.XLOOKUP(MasterData[[#This Row],[Customer_ID]],Feedback[Customer_ID],Feedback[Comment])</f>
        <v>Could be better</v>
      </c>
      <c r="O79" s="26">
        <f>_xlfn.XLOOKUP(MasterData[[#This Row],[Customer_ID]],Feedback[Customer_ID],Feedback[Rating])</f>
        <v>4</v>
      </c>
    </row>
    <row r="80" spans="1:15" x14ac:dyDescent="0.3">
      <c r="A80" s="4" t="s">
        <v>125</v>
      </c>
      <c r="B80" s="2" t="s">
        <v>2008</v>
      </c>
      <c r="C80" s="2" t="s">
        <v>1012</v>
      </c>
      <c r="D80" s="2">
        <v>5</v>
      </c>
      <c r="E80" s="30">
        <v>3.77</v>
      </c>
      <c r="F80" s="2" t="s">
        <v>1013</v>
      </c>
      <c r="G80" s="3">
        <v>45410</v>
      </c>
      <c r="H80" s="34">
        <v>18.850000000000001</v>
      </c>
      <c r="I80" s="2">
        <f>_xlfn.XLOOKUP(MasterData[[#This Row],[Customer_ID]],Customer[Customer_ID],Customer[Age])</f>
        <v>49</v>
      </c>
      <c r="J80" s="2" t="str">
        <f>_xlfn.XLOOKUP(MasterData[[#This Row],[Customer_ID]],Customer[Customer_ID],Customer[Age Range])</f>
        <v>[44-56]</v>
      </c>
      <c r="K80" s="2" t="str">
        <f>_xlfn.XLOOKUP(MasterData[[#This Row],[Customer_ID]],Customer[Customer_ID],Customer[Gender])</f>
        <v>Female</v>
      </c>
      <c r="L80" s="26" t="str">
        <f>_xlfn.XLOOKUP(MasterData[[#This Row],[Customer_ID]],Feedback[Customer_ID],Feedback[Feedback_ID])</f>
        <v>F1655</v>
      </c>
      <c r="M80" s="26" t="str">
        <f>_xlfn.XLOOKUP(MasterData[[#This Row],[Customer_ID]],Feedback[Customer_ID],Feedback[Sentiment])</f>
        <v>Negative</v>
      </c>
      <c r="N80" s="26" t="str">
        <f>_xlfn.XLOOKUP(MasterData[[#This Row],[Customer_ID]],Feedback[Customer_ID],Feedback[Comment])</f>
        <v>Could be better</v>
      </c>
      <c r="O80" s="26">
        <f>_xlfn.XLOOKUP(MasterData[[#This Row],[Customer_ID]],Feedback[Customer_ID],Feedback[Rating])</f>
        <v>2</v>
      </c>
    </row>
    <row r="81" spans="1:15" x14ac:dyDescent="0.3">
      <c r="A81" s="4" t="s">
        <v>126</v>
      </c>
      <c r="B81" s="2" t="s">
        <v>2003</v>
      </c>
      <c r="C81" s="2" t="s">
        <v>1012</v>
      </c>
      <c r="D81" s="2">
        <v>5</v>
      </c>
      <c r="E81" s="30">
        <v>5.01</v>
      </c>
      <c r="F81" s="2" t="s">
        <v>1013</v>
      </c>
      <c r="G81" s="3">
        <v>45411</v>
      </c>
      <c r="H81" s="34">
        <v>25.05</v>
      </c>
      <c r="I81" s="2">
        <f>_xlfn.XLOOKUP(MasterData[[#This Row],[Customer_ID]],Customer[Customer_ID],Customer[Age])</f>
        <v>34</v>
      </c>
      <c r="J81" s="2" t="str">
        <f>_xlfn.XLOOKUP(MasterData[[#This Row],[Customer_ID]],Customer[Customer_ID],Customer[Age Range])</f>
        <v>[31-43]</v>
      </c>
      <c r="K81" s="2" t="str">
        <f>_xlfn.XLOOKUP(MasterData[[#This Row],[Customer_ID]],Customer[Customer_ID],Customer[Gender])</f>
        <v>Female</v>
      </c>
      <c r="L81" s="26" t="str">
        <f>_xlfn.XLOOKUP(MasterData[[#This Row],[Customer_ID]],Feedback[Customer_ID],Feedback[Feedback_ID])</f>
        <v>F1226</v>
      </c>
      <c r="M81" s="26" t="str">
        <f>_xlfn.XLOOKUP(MasterData[[#This Row],[Customer_ID]],Feedback[Customer_ID],Feedback[Sentiment])</f>
        <v>Negative</v>
      </c>
      <c r="N81" s="26" t="str">
        <f>_xlfn.XLOOKUP(MasterData[[#This Row],[Customer_ID]],Feedback[Customer_ID],Feedback[Comment])</f>
        <v>Could be better</v>
      </c>
      <c r="O81" s="26">
        <f>_xlfn.XLOOKUP(MasterData[[#This Row],[Customer_ID]],Feedback[Customer_ID],Feedback[Rating])</f>
        <v>3</v>
      </c>
    </row>
    <row r="82" spans="1:15" x14ac:dyDescent="0.3">
      <c r="A82" s="4" t="s">
        <v>129</v>
      </c>
      <c r="B82" s="2" t="s">
        <v>1555</v>
      </c>
      <c r="C82" s="2" t="s">
        <v>1011</v>
      </c>
      <c r="D82" s="2">
        <v>4</v>
      </c>
      <c r="E82" s="30">
        <v>5.34</v>
      </c>
      <c r="F82" s="2" t="s">
        <v>1015</v>
      </c>
      <c r="G82" s="3">
        <v>45414</v>
      </c>
      <c r="H82" s="34">
        <v>21.36</v>
      </c>
      <c r="I82" s="2">
        <f>_xlfn.XLOOKUP(MasterData[[#This Row],[Customer_ID]],Customer[Customer_ID],Customer[Age])</f>
        <v>56</v>
      </c>
      <c r="J82" s="2" t="str">
        <f>_xlfn.XLOOKUP(MasterData[[#This Row],[Customer_ID]],Customer[Customer_ID],Customer[Age Range])</f>
        <v>[44-56]</v>
      </c>
      <c r="K82" s="2" t="str">
        <f>_xlfn.XLOOKUP(MasterData[[#This Row],[Customer_ID]],Customer[Customer_ID],Customer[Gender])</f>
        <v>Male</v>
      </c>
      <c r="L82" s="26" t="str">
        <f>_xlfn.XLOOKUP(MasterData[[#This Row],[Customer_ID]],Feedback[Customer_ID],Feedback[Feedback_ID])</f>
        <v>F1810</v>
      </c>
      <c r="M82" s="26" t="str">
        <f>_xlfn.XLOOKUP(MasterData[[#This Row],[Customer_ID]],Feedback[Customer_ID],Feedback[Sentiment])</f>
        <v>Neutral</v>
      </c>
      <c r="N82" s="26" t="str">
        <f>_xlfn.XLOOKUP(MasterData[[#This Row],[Customer_ID]],Feedback[Customer_ID],Feedback[Comment])</f>
        <v>Could be better</v>
      </c>
      <c r="O82" s="26">
        <f>_xlfn.XLOOKUP(MasterData[[#This Row],[Customer_ID]],Feedback[Customer_ID],Feedback[Rating])</f>
        <v>5</v>
      </c>
    </row>
    <row r="83" spans="1:15" x14ac:dyDescent="0.3">
      <c r="A83" s="4" t="s">
        <v>131</v>
      </c>
      <c r="B83" s="2" t="s">
        <v>1705</v>
      </c>
      <c r="C83" s="2" t="s">
        <v>1012</v>
      </c>
      <c r="D83" s="2">
        <v>2</v>
      </c>
      <c r="E83" s="30">
        <v>4.1900000000000004</v>
      </c>
      <c r="F83" s="2" t="s">
        <v>1015</v>
      </c>
      <c r="G83" s="3">
        <v>45416</v>
      </c>
      <c r="H83" s="34">
        <v>8.3800000000000008</v>
      </c>
      <c r="I83" s="2">
        <f>_xlfn.XLOOKUP(MasterData[[#This Row],[Customer_ID]],Customer[Customer_ID],Customer[Age])</f>
        <v>35</v>
      </c>
      <c r="J83" s="2" t="str">
        <f>_xlfn.XLOOKUP(MasterData[[#This Row],[Customer_ID]],Customer[Customer_ID],Customer[Age Range])</f>
        <v>[31-43]</v>
      </c>
      <c r="K83" s="2" t="str">
        <f>_xlfn.XLOOKUP(MasterData[[#This Row],[Customer_ID]],Customer[Customer_ID],Customer[Gender])</f>
        <v>Male</v>
      </c>
      <c r="L83" s="26" t="str">
        <f>_xlfn.XLOOKUP(MasterData[[#This Row],[Customer_ID]],Feedback[Customer_ID],Feedback[Feedback_ID])</f>
        <v>F1514</v>
      </c>
      <c r="M83" s="26" t="str">
        <f>_xlfn.XLOOKUP(MasterData[[#This Row],[Customer_ID]],Feedback[Customer_ID],Feedback[Sentiment])</f>
        <v>Positive</v>
      </c>
      <c r="N83" s="26" t="str">
        <f>_xlfn.XLOOKUP(MasterData[[#This Row],[Customer_ID]],Feedback[Customer_ID],Feedback[Comment])</f>
        <v>Great product!</v>
      </c>
      <c r="O83" s="26">
        <f>_xlfn.XLOOKUP(MasterData[[#This Row],[Customer_ID]],Feedback[Customer_ID],Feedback[Rating])</f>
        <v>3</v>
      </c>
    </row>
    <row r="84" spans="1:15" x14ac:dyDescent="0.3">
      <c r="A84" s="4" t="s">
        <v>132</v>
      </c>
      <c r="B84" s="2" t="s">
        <v>1527</v>
      </c>
      <c r="C84" s="2" t="s">
        <v>1008</v>
      </c>
      <c r="D84" s="2">
        <v>2</v>
      </c>
      <c r="E84" s="30">
        <v>4.18</v>
      </c>
      <c r="F84" s="2" t="s">
        <v>1015</v>
      </c>
      <c r="G84" s="3">
        <v>45417</v>
      </c>
      <c r="H84" s="34">
        <v>8.36</v>
      </c>
      <c r="I84" s="2">
        <f>_xlfn.XLOOKUP(MasterData[[#This Row],[Customer_ID]],Customer[Customer_ID],Customer[Age])</f>
        <v>47</v>
      </c>
      <c r="J84" s="2" t="str">
        <f>_xlfn.XLOOKUP(MasterData[[#This Row],[Customer_ID]],Customer[Customer_ID],Customer[Age Range])</f>
        <v>[44-56]</v>
      </c>
      <c r="K84" s="2" t="str">
        <f>_xlfn.XLOOKUP(MasterData[[#This Row],[Customer_ID]],Customer[Customer_ID],Customer[Gender])</f>
        <v>Male</v>
      </c>
      <c r="L84" s="26" t="str">
        <f>_xlfn.XLOOKUP(MasterData[[#This Row],[Customer_ID]],Feedback[Customer_ID],Feedback[Feedback_ID])</f>
        <v>F1022</v>
      </c>
      <c r="M84" s="26" t="str">
        <f>_xlfn.XLOOKUP(MasterData[[#This Row],[Customer_ID]],Feedback[Customer_ID],Feedback[Sentiment])</f>
        <v>Neutral</v>
      </c>
      <c r="N84" s="26" t="str">
        <f>_xlfn.XLOOKUP(MasterData[[#This Row],[Customer_ID]],Feedback[Customer_ID],Feedback[Comment])</f>
        <v>Great product!</v>
      </c>
      <c r="O84" s="26">
        <f>_xlfn.XLOOKUP(MasterData[[#This Row],[Customer_ID]],Feedback[Customer_ID],Feedback[Rating])</f>
        <v>5</v>
      </c>
    </row>
    <row r="85" spans="1:15" x14ac:dyDescent="0.3">
      <c r="A85" s="4" t="s">
        <v>133</v>
      </c>
      <c r="B85" s="2" t="s">
        <v>1952</v>
      </c>
      <c r="C85" s="2" t="s">
        <v>1009</v>
      </c>
      <c r="D85" s="2">
        <v>2</v>
      </c>
      <c r="E85" s="30">
        <v>3.24</v>
      </c>
      <c r="F85" s="2" t="s">
        <v>1013</v>
      </c>
      <c r="G85" s="3">
        <v>45418</v>
      </c>
      <c r="H85" s="34">
        <v>6.48</v>
      </c>
      <c r="I85" s="2">
        <f>_xlfn.XLOOKUP(MasterData[[#This Row],[Customer_ID]],Customer[Customer_ID],Customer[Age])</f>
        <v>34</v>
      </c>
      <c r="J85" s="2" t="str">
        <f>_xlfn.XLOOKUP(MasterData[[#This Row],[Customer_ID]],Customer[Customer_ID],Customer[Age Range])</f>
        <v>[31-43]</v>
      </c>
      <c r="K85" s="2" t="str">
        <f>_xlfn.XLOOKUP(MasterData[[#This Row],[Customer_ID]],Customer[Customer_ID],Customer[Gender])</f>
        <v>Male</v>
      </c>
      <c r="L85" s="26" t="str">
        <f>_xlfn.XLOOKUP(MasterData[[#This Row],[Customer_ID]],Feedback[Customer_ID],Feedback[Feedback_ID])</f>
        <v>F1490</v>
      </c>
      <c r="M85" s="26" t="str">
        <f>_xlfn.XLOOKUP(MasterData[[#This Row],[Customer_ID]],Feedback[Customer_ID],Feedback[Sentiment])</f>
        <v>Negative</v>
      </c>
      <c r="N85" s="26" t="str">
        <f>_xlfn.XLOOKUP(MasterData[[#This Row],[Customer_ID]],Feedback[Customer_ID],Feedback[Comment])</f>
        <v>Great product!</v>
      </c>
      <c r="O85" s="26">
        <f>_xlfn.XLOOKUP(MasterData[[#This Row],[Customer_ID]],Feedback[Customer_ID],Feedback[Rating])</f>
        <v>4</v>
      </c>
    </row>
    <row r="86" spans="1:15" x14ac:dyDescent="0.3">
      <c r="A86" s="4" t="s">
        <v>134</v>
      </c>
      <c r="B86" s="2" t="s">
        <v>1877</v>
      </c>
      <c r="C86" s="2" t="s">
        <v>1007</v>
      </c>
      <c r="D86" s="2">
        <v>2</v>
      </c>
      <c r="E86" s="30">
        <v>3.06</v>
      </c>
      <c r="F86" s="2" t="s">
        <v>1014</v>
      </c>
      <c r="G86" s="3">
        <v>45419</v>
      </c>
      <c r="H86" s="34">
        <v>6.12</v>
      </c>
      <c r="I86" s="2">
        <f>_xlfn.XLOOKUP(MasterData[[#This Row],[Customer_ID]],Customer[Customer_ID],Customer[Age])</f>
        <v>35</v>
      </c>
      <c r="J86" s="2" t="str">
        <f>_xlfn.XLOOKUP(MasterData[[#This Row],[Customer_ID]],Customer[Customer_ID],Customer[Age Range])</f>
        <v>[31-43]</v>
      </c>
      <c r="K86" s="2" t="str">
        <f>_xlfn.XLOOKUP(MasterData[[#This Row],[Customer_ID]],Customer[Customer_ID],Customer[Gender])</f>
        <v>Male</v>
      </c>
      <c r="L86" s="26" t="str">
        <f>_xlfn.XLOOKUP(MasterData[[#This Row],[Customer_ID]],Feedback[Customer_ID],Feedback[Feedback_ID])</f>
        <v>F1952</v>
      </c>
      <c r="M86" s="26" t="str">
        <f>_xlfn.XLOOKUP(MasterData[[#This Row],[Customer_ID]],Feedback[Customer_ID],Feedback[Sentiment])</f>
        <v>Neutral</v>
      </c>
      <c r="N86" s="26" t="str">
        <f>_xlfn.XLOOKUP(MasterData[[#This Row],[Customer_ID]],Feedback[Customer_ID],Feedback[Comment])</f>
        <v>Could be better</v>
      </c>
      <c r="O86" s="26">
        <f>_xlfn.XLOOKUP(MasterData[[#This Row],[Customer_ID]],Feedback[Customer_ID],Feedback[Rating])</f>
        <v>1</v>
      </c>
    </row>
    <row r="87" spans="1:15" x14ac:dyDescent="0.3">
      <c r="A87" s="4" t="s">
        <v>136</v>
      </c>
      <c r="B87" s="2" t="s">
        <v>1599</v>
      </c>
      <c r="C87" s="2" t="s">
        <v>1009</v>
      </c>
      <c r="D87" s="2">
        <v>4</v>
      </c>
      <c r="E87" s="30">
        <v>2.58</v>
      </c>
      <c r="F87" s="2" t="s">
        <v>1015</v>
      </c>
      <c r="G87" s="3">
        <v>45421</v>
      </c>
      <c r="H87" s="34">
        <v>10.32</v>
      </c>
      <c r="I87" s="2">
        <f>_xlfn.XLOOKUP(MasterData[[#This Row],[Customer_ID]],Customer[Customer_ID],Customer[Age])</f>
        <v>53</v>
      </c>
      <c r="J87" s="2" t="str">
        <f>_xlfn.XLOOKUP(MasterData[[#This Row],[Customer_ID]],Customer[Customer_ID],Customer[Age Range])</f>
        <v>[44-56]</v>
      </c>
      <c r="K87" s="2" t="str">
        <f>_xlfn.XLOOKUP(MasterData[[#This Row],[Customer_ID]],Customer[Customer_ID],Customer[Gender])</f>
        <v>Female</v>
      </c>
      <c r="L87" s="26" t="str">
        <f>_xlfn.XLOOKUP(MasterData[[#This Row],[Customer_ID]],Feedback[Customer_ID],Feedback[Feedback_ID])</f>
        <v>F1578</v>
      </c>
      <c r="M87" s="26" t="str">
        <f>_xlfn.XLOOKUP(MasterData[[#This Row],[Customer_ID]],Feedback[Customer_ID],Feedback[Sentiment])</f>
        <v>Negative</v>
      </c>
      <c r="N87" s="26" t="str">
        <f>_xlfn.XLOOKUP(MasterData[[#This Row],[Customer_ID]],Feedback[Customer_ID],Feedback[Comment])</f>
        <v>Could be better</v>
      </c>
      <c r="O87" s="26">
        <f>_xlfn.XLOOKUP(MasterData[[#This Row],[Customer_ID]],Feedback[Customer_ID],Feedback[Rating])</f>
        <v>1</v>
      </c>
    </row>
    <row r="88" spans="1:15" x14ac:dyDescent="0.3">
      <c r="A88" s="4" t="s">
        <v>137</v>
      </c>
      <c r="B88" s="2" t="s">
        <v>1747</v>
      </c>
      <c r="C88" s="2" t="s">
        <v>1007</v>
      </c>
      <c r="D88" s="2">
        <v>1</v>
      </c>
      <c r="E88" s="30">
        <v>2.65</v>
      </c>
      <c r="F88" s="2" t="s">
        <v>1013</v>
      </c>
      <c r="G88" s="3">
        <v>45422</v>
      </c>
      <c r="H88" s="34">
        <v>2.65</v>
      </c>
      <c r="I88" s="2">
        <f>_xlfn.XLOOKUP(MasterData[[#This Row],[Customer_ID]],Customer[Customer_ID],Customer[Age])</f>
        <v>65</v>
      </c>
      <c r="J88" s="2" t="str">
        <f>_xlfn.XLOOKUP(MasterData[[#This Row],[Customer_ID]],Customer[Customer_ID],Customer[Age Range])</f>
        <v>[57 Above]</v>
      </c>
      <c r="K88" s="2" t="str">
        <f>_xlfn.XLOOKUP(MasterData[[#This Row],[Customer_ID]],Customer[Customer_ID],Customer[Gender])</f>
        <v>Female</v>
      </c>
      <c r="L88" s="26" t="str">
        <f>_xlfn.XLOOKUP(MasterData[[#This Row],[Customer_ID]],Feedback[Customer_ID],Feedback[Feedback_ID])</f>
        <v>F1051</v>
      </c>
      <c r="M88" s="26" t="str">
        <f>_xlfn.XLOOKUP(MasterData[[#This Row],[Customer_ID]],Feedback[Customer_ID],Feedback[Sentiment])</f>
        <v>Negative</v>
      </c>
      <c r="N88" s="26" t="str">
        <f>_xlfn.XLOOKUP(MasterData[[#This Row],[Customer_ID]],Feedback[Customer_ID],Feedback[Comment])</f>
        <v>Great product!</v>
      </c>
      <c r="O88" s="26">
        <f>_xlfn.XLOOKUP(MasterData[[#This Row],[Customer_ID]],Feedback[Customer_ID],Feedback[Rating])</f>
        <v>5</v>
      </c>
    </row>
    <row r="89" spans="1:15" x14ac:dyDescent="0.3">
      <c r="A89" s="4" t="s">
        <v>140</v>
      </c>
      <c r="B89" s="2" t="s">
        <v>1537</v>
      </c>
      <c r="C89" s="2" t="s">
        <v>1012</v>
      </c>
      <c r="D89" s="2">
        <v>2</v>
      </c>
      <c r="E89" s="30">
        <v>4.7</v>
      </c>
      <c r="F89" s="2" t="s">
        <v>1013</v>
      </c>
      <c r="G89" s="3">
        <v>45425</v>
      </c>
      <c r="H89" s="34">
        <v>9.4</v>
      </c>
      <c r="I89" s="2">
        <f>_xlfn.XLOOKUP(MasterData[[#This Row],[Customer_ID]],Customer[Customer_ID],Customer[Age])</f>
        <v>35</v>
      </c>
      <c r="J89" s="2" t="str">
        <f>_xlfn.XLOOKUP(MasterData[[#This Row],[Customer_ID]],Customer[Customer_ID],Customer[Age Range])</f>
        <v>[31-43]</v>
      </c>
      <c r="K89" s="2" t="str">
        <f>_xlfn.XLOOKUP(MasterData[[#This Row],[Customer_ID]],Customer[Customer_ID],Customer[Gender])</f>
        <v>Female</v>
      </c>
      <c r="L89" s="26" t="str">
        <f>_xlfn.XLOOKUP(MasterData[[#This Row],[Customer_ID]],Feedback[Customer_ID],Feedback[Feedback_ID])</f>
        <v>F1640</v>
      </c>
      <c r="M89" s="26" t="str">
        <f>_xlfn.XLOOKUP(MasterData[[#This Row],[Customer_ID]],Feedback[Customer_ID],Feedback[Sentiment])</f>
        <v>Positive</v>
      </c>
      <c r="N89" s="26" t="str">
        <f>_xlfn.XLOOKUP(MasterData[[#This Row],[Customer_ID]],Feedback[Customer_ID],Feedback[Comment])</f>
        <v>Could be better</v>
      </c>
      <c r="O89" s="26">
        <f>_xlfn.XLOOKUP(MasterData[[#This Row],[Customer_ID]],Feedback[Customer_ID],Feedback[Rating])</f>
        <v>4</v>
      </c>
    </row>
    <row r="90" spans="1:15" x14ac:dyDescent="0.3">
      <c r="A90" s="4" t="s">
        <v>141</v>
      </c>
      <c r="B90" s="2" t="s">
        <v>1612</v>
      </c>
      <c r="C90" s="2" t="s">
        <v>1008</v>
      </c>
      <c r="D90" s="2">
        <v>5</v>
      </c>
      <c r="E90" s="30">
        <v>2.64</v>
      </c>
      <c r="F90" s="2" t="s">
        <v>1013</v>
      </c>
      <c r="G90" s="3">
        <v>45426</v>
      </c>
      <c r="H90" s="34">
        <v>13.2</v>
      </c>
      <c r="I90" s="2">
        <f>_xlfn.XLOOKUP(MasterData[[#This Row],[Customer_ID]],Customer[Customer_ID],Customer[Age])</f>
        <v>53</v>
      </c>
      <c r="J90" s="2" t="str">
        <f>_xlfn.XLOOKUP(MasterData[[#This Row],[Customer_ID]],Customer[Customer_ID],Customer[Age Range])</f>
        <v>[44-56]</v>
      </c>
      <c r="K90" s="2" t="str">
        <f>_xlfn.XLOOKUP(MasterData[[#This Row],[Customer_ID]],Customer[Customer_ID],Customer[Gender])</f>
        <v>Female</v>
      </c>
      <c r="L90" s="26" t="str">
        <f>_xlfn.XLOOKUP(MasterData[[#This Row],[Customer_ID]],Feedback[Customer_ID],Feedback[Feedback_ID])</f>
        <v>F1787</v>
      </c>
      <c r="M90" s="26" t="str">
        <f>_xlfn.XLOOKUP(MasterData[[#This Row],[Customer_ID]],Feedback[Customer_ID],Feedback[Sentiment])</f>
        <v>Positive</v>
      </c>
      <c r="N90" s="26" t="str">
        <f>_xlfn.XLOOKUP(MasterData[[#This Row],[Customer_ID]],Feedback[Customer_ID],Feedback[Comment])</f>
        <v>Could be better</v>
      </c>
      <c r="O90" s="26">
        <f>_xlfn.XLOOKUP(MasterData[[#This Row],[Customer_ID]],Feedback[Customer_ID],Feedback[Rating])</f>
        <v>1</v>
      </c>
    </row>
    <row r="91" spans="1:15" x14ac:dyDescent="0.3">
      <c r="A91" s="4" t="s">
        <v>143</v>
      </c>
      <c r="B91" s="2" t="s">
        <v>1035</v>
      </c>
      <c r="C91" s="2" t="s">
        <v>1010</v>
      </c>
      <c r="D91" s="2">
        <v>3</v>
      </c>
      <c r="E91" s="30">
        <v>2.7</v>
      </c>
      <c r="F91" s="2" t="s">
        <v>1016</v>
      </c>
      <c r="G91" s="3">
        <v>45428</v>
      </c>
      <c r="H91" s="34">
        <v>8.1000000000000014</v>
      </c>
      <c r="I91" s="2">
        <f>_xlfn.XLOOKUP(MasterData[[#This Row],[Customer_ID]],Customer[Customer_ID],Customer[Age])</f>
        <v>55</v>
      </c>
      <c r="J91" s="2" t="str">
        <f>_xlfn.XLOOKUP(MasterData[[#This Row],[Customer_ID]],Customer[Customer_ID],Customer[Age Range])</f>
        <v>[44-56]</v>
      </c>
      <c r="K91" s="2" t="str">
        <f>_xlfn.XLOOKUP(MasterData[[#This Row],[Customer_ID]],Customer[Customer_ID],Customer[Gender])</f>
        <v>Male</v>
      </c>
      <c r="L91" s="26" t="str">
        <f>_xlfn.XLOOKUP(MasterData[[#This Row],[Customer_ID]],Feedback[Customer_ID],Feedback[Feedback_ID])</f>
        <v>F1855</v>
      </c>
      <c r="M91" s="26" t="str">
        <f>_xlfn.XLOOKUP(MasterData[[#This Row],[Customer_ID]],Feedback[Customer_ID],Feedback[Sentiment])</f>
        <v>Positive</v>
      </c>
      <c r="N91" s="26" t="str">
        <f>_xlfn.XLOOKUP(MasterData[[#This Row],[Customer_ID]],Feedback[Customer_ID],Feedback[Comment])</f>
        <v>Could be better</v>
      </c>
      <c r="O91" s="26">
        <f>_xlfn.XLOOKUP(MasterData[[#This Row],[Customer_ID]],Feedback[Customer_ID],Feedback[Rating])</f>
        <v>2</v>
      </c>
    </row>
    <row r="92" spans="1:15" x14ac:dyDescent="0.3">
      <c r="A92" s="4" t="s">
        <v>144</v>
      </c>
      <c r="B92" s="2" t="s">
        <v>1450</v>
      </c>
      <c r="C92" s="2" t="s">
        <v>1010</v>
      </c>
      <c r="D92" s="2">
        <v>1</v>
      </c>
      <c r="E92" s="30">
        <v>3.4</v>
      </c>
      <c r="F92" s="2" t="s">
        <v>1015</v>
      </c>
      <c r="G92" s="3">
        <v>45429</v>
      </c>
      <c r="H92" s="34">
        <v>3.4</v>
      </c>
      <c r="I92" s="2">
        <f>_xlfn.XLOOKUP(MasterData[[#This Row],[Customer_ID]],Customer[Customer_ID],Customer[Age])</f>
        <v>63</v>
      </c>
      <c r="J92" s="2" t="str">
        <f>_xlfn.XLOOKUP(MasterData[[#This Row],[Customer_ID]],Customer[Customer_ID],Customer[Age Range])</f>
        <v>[57 Above]</v>
      </c>
      <c r="K92" s="2" t="str">
        <f>_xlfn.XLOOKUP(MasterData[[#This Row],[Customer_ID]],Customer[Customer_ID],Customer[Gender])</f>
        <v>Female</v>
      </c>
      <c r="L92" s="26" t="str">
        <f>_xlfn.XLOOKUP(MasterData[[#This Row],[Customer_ID]],Feedback[Customer_ID],Feedback[Feedback_ID])</f>
        <v>F1185</v>
      </c>
      <c r="M92" s="26" t="str">
        <f>_xlfn.XLOOKUP(MasterData[[#This Row],[Customer_ID]],Feedback[Customer_ID],Feedback[Sentiment])</f>
        <v>Positive</v>
      </c>
      <c r="N92" s="26" t="str">
        <f>_xlfn.XLOOKUP(MasterData[[#This Row],[Customer_ID]],Feedback[Customer_ID],Feedback[Comment])</f>
        <v>Could be better</v>
      </c>
      <c r="O92" s="26">
        <f>_xlfn.XLOOKUP(MasterData[[#This Row],[Customer_ID]],Feedback[Customer_ID],Feedback[Rating])</f>
        <v>1</v>
      </c>
    </row>
    <row r="93" spans="1:15" x14ac:dyDescent="0.3">
      <c r="A93" s="4" t="s">
        <v>145</v>
      </c>
      <c r="B93" s="2" t="s">
        <v>1495</v>
      </c>
      <c r="C93" s="2" t="s">
        <v>1011</v>
      </c>
      <c r="D93" s="2">
        <v>1</v>
      </c>
      <c r="E93" s="30">
        <v>3.13</v>
      </c>
      <c r="F93" s="2" t="s">
        <v>1015</v>
      </c>
      <c r="G93" s="3">
        <v>45430</v>
      </c>
      <c r="H93" s="34">
        <v>3.13</v>
      </c>
      <c r="I93" s="2">
        <f>_xlfn.XLOOKUP(MasterData[[#This Row],[Customer_ID]],Customer[Customer_ID],Customer[Age])</f>
        <v>31</v>
      </c>
      <c r="J93" s="2" t="str">
        <f>_xlfn.XLOOKUP(MasterData[[#This Row],[Customer_ID]],Customer[Customer_ID],Customer[Age Range])</f>
        <v>[31-43]</v>
      </c>
      <c r="K93" s="2" t="str">
        <f>_xlfn.XLOOKUP(MasterData[[#This Row],[Customer_ID]],Customer[Customer_ID],Customer[Gender])</f>
        <v>Male</v>
      </c>
      <c r="L93" s="26" t="str">
        <f>_xlfn.XLOOKUP(MasterData[[#This Row],[Customer_ID]],Feedback[Customer_ID],Feedback[Feedback_ID])</f>
        <v>F1804</v>
      </c>
      <c r="M93" s="26" t="str">
        <f>_xlfn.XLOOKUP(MasterData[[#This Row],[Customer_ID]],Feedback[Customer_ID],Feedback[Sentiment])</f>
        <v>Neutral</v>
      </c>
      <c r="N93" s="26" t="str">
        <f>_xlfn.XLOOKUP(MasterData[[#This Row],[Customer_ID]],Feedback[Customer_ID],Feedback[Comment])</f>
        <v>Could be better</v>
      </c>
      <c r="O93" s="26">
        <f>_xlfn.XLOOKUP(MasterData[[#This Row],[Customer_ID]],Feedback[Customer_ID],Feedback[Rating])</f>
        <v>4</v>
      </c>
    </row>
    <row r="94" spans="1:15" x14ac:dyDescent="0.3">
      <c r="A94" s="4" t="s">
        <v>146</v>
      </c>
      <c r="B94" s="2" t="s">
        <v>1571</v>
      </c>
      <c r="C94" s="2" t="s">
        <v>1008</v>
      </c>
      <c r="D94" s="2">
        <v>4</v>
      </c>
      <c r="E94" s="30">
        <v>5.85</v>
      </c>
      <c r="F94" s="2" t="s">
        <v>1014</v>
      </c>
      <c r="G94" s="3">
        <v>45431</v>
      </c>
      <c r="H94" s="34">
        <v>23.4</v>
      </c>
      <c r="I94" s="2">
        <f>_xlfn.XLOOKUP(MasterData[[#This Row],[Customer_ID]],Customer[Customer_ID],Customer[Age])</f>
        <v>18</v>
      </c>
      <c r="J94" s="2" t="str">
        <f>_xlfn.XLOOKUP(MasterData[[#This Row],[Customer_ID]],Customer[Customer_ID],Customer[Age Range])</f>
        <v>[18-30]</v>
      </c>
      <c r="K94" s="2" t="str">
        <f>_xlfn.XLOOKUP(MasterData[[#This Row],[Customer_ID]],Customer[Customer_ID],Customer[Gender])</f>
        <v>Female</v>
      </c>
      <c r="L94" s="26" t="str">
        <f>_xlfn.XLOOKUP(MasterData[[#This Row],[Customer_ID]],Feedback[Customer_ID],Feedback[Feedback_ID])</f>
        <v>F1275</v>
      </c>
      <c r="M94" s="26" t="str">
        <f>_xlfn.XLOOKUP(MasterData[[#This Row],[Customer_ID]],Feedback[Customer_ID],Feedback[Sentiment])</f>
        <v>Positive</v>
      </c>
      <c r="N94" s="26" t="str">
        <f>_xlfn.XLOOKUP(MasterData[[#This Row],[Customer_ID]],Feedback[Customer_ID],Feedback[Comment])</f>
        <v>Could be better</v>
      </c>
      <c r="O94" s="26">
        <f>_xlfn.XLOOKUP(MasterData[[#This Row],[Customer_ID]],Feedback[Customer_ID],Feedback[Rating])</f>
        <v>5</v>
      </c>
    </row>
    <row r="95" spans="1:15" x14ac:dyDescent="0.3">
      <c r="A95" s="4" t="s">
        <v>147</v>
      </c>
      <c r="B95" s="2" t="s">
        <v>1414</v>
      </c>
      <c r="C95" s="2" t="s">
        <v>1011</v>
      </c>
      <c r="D95" s="2">
        <v>5</v>
      </c>
      <c r="E95" s="30">
        <v>4.5999999999999996</v>
      </c>
      <c r="F95" s="2" t="s">
        <v>1015</v>
      </c>
      <c r="G95" s="3">
        <v>45432</v>
      </c>
      <c r="H95" s="34">
        <v>23</v>
      </c>
      <c r="I95" s="2">
        <f>_xlfn.XLOOKUP(MasterData[[#This Row],[Customer_ID]],Customer[Customer_ID],Customer[Age])</f>
        <v>22</v>
      </c>
      <c r="J95" s="2" t="str">
        <f>_xlfn.XLOOKUP(MasterData[[#This Row],[Customer_ID]],Customer[Customer_ID],Customer[Age Range])</f>
        <v>[18-30]</v>
      </c>
      <c r="K95" s="2" t="str">
        <f>_xlfn.XLOOKUP(MasterData[[#This Row],[Customer_ID]],Customer[Customer_ID],Customer[Gender])</f>
        <v>Female</v>
      </c>
      <c r="L95" s="26" t="str">
        <f>_xlfn.XLOOKUP(MasterData[[#This Row],[Customer_ID]],Feedback[Customer_ID],Feedback[Feedback_ID])</f>
        <v>F1138</v>
      </c>
      <c r="M95" s="26" t="str">
        <f>_xlfn.XLOOKUP(MasterData[[#This Row],[Customer_ID]],Feedback[Customer_ID],Feedback[Sentiment])</f>
        <v>Negative</v>
      </c>
      <c r="N95" s="26" t="str">
        <f>_xlfn.XLOOKUP(MasterData[[#This Row],[Customer_ID]],Feedback[Customer_ID],Feedback[Comment])</f>
        <v>Could be better</v>
      </c>
      <c r="O95" s="26">
        <f>_xlfn.XLOOKUP(MasterData[[#This Row],[Customer_ID]],Feedback[Customer_ID],Feedback[Rating])</f>
        <v>3</v>
      </c>
    </row>
    <row r="96" spans="1:15" x14ac:dyDescent="0.3">
      <c r="A96" s="4" t="s">
        <v>148</v>
      </c>
      <c r="B96" s="2" t="s">
        <v>1697</v>
      </c>
      <c r="C96" s="2" t="s">
        <v>1010</v>
      </c>
      <c r="D96" s="2">
        <v>4</v>
      </c>
      <c r="E96" s="30">
        <v>4.47</v>
      </c>
      <c r="F96" s="2" t="s">
        <v>1016</v>
      </c>
      <c r="G96" s="3">
        <v>45433</v>
      </c>
      <c r="H96" s="34">
        <v>17.88</v>
      </c>
      <c r="I96" s="2">
        <f>_xlfn.XLOOKUP(MasterData[[#This Row],[Customer_ID]],Customer[Customer_ID],Customer[Age])</f>
        <v>34</v>
      </c>
      <c r="J96" s="2" t="str">
        <f>_xlfn.XLOOKUP(MasterData[[#This Row],[Customer_ID]],Customer[Customer_ID],Customer[Age Range])</f>
        <v>[31-43]</v>
      </c>
      <c r="K96" s="2" t="str">
        <f>_xlfn.XLOOKUP(MasterData[[#This Row],[Customer_ID]],Customer[Customer_ID],Customer[Gender])</f>
        <v>Male</v>
      </c>
      <c r="L96" s="26" t="str">
        <f>_xlfn.XLOOKUP(MasterData[[#This Row],[Customer_ID]],Feedback[Customer_ID],Feedback[Feedback_ID])</f>
        <v>F1776</v>
      </c>
      <c r="M96" s="26" t="str">
        <f>_xlfn.XLOOKUP(MasterData[[#This Row],[Customer_ID]],Feedback[Customer_ID],Feedback[Sentiment])</f>
        <v>Positive</v>
      </c>
      <c r="N96" s="26" t="str">
        <f>_xlfn.XLOOKUP(MasterData[[#This Row],[Customer_ID]],Feedback[Customer_ID],Feedback[Comment])</f>
        <v>Great product!</v>
      </c>
      <c r="O96" s="26">
        <f>_xlfn.XLOOKUP(MasterData[[#This Row],[Customer_ID]],Feedback[Customer_ID],Feedback[Rating])</f>
        <v>3</v>
      </c>
    </row>
    <row r="97" spans="1:15" x14ac:dyDescent="0.3">
      <c r="A97" s="4" t="s">
        <v>151</v>
      </c>
      <c r="B97" s="2" t="s">
        <v>1369</v>
      </c>
      <c r="C97" s="2" t="s">
        <v>1010</v>
      </c>
      <c r="D97" s="2">
        <v>3</v>
      </c>
      <c r="E97" s="30">
        <v>4.82</v>
      </c>
      <c r="F97" s="2" t="s">
        <v>1013</v>
      </c>
      <c r="G97" s="3">
        <v>45436</v>
      </c>
      <c r="H97" s="34">
        <v>14.46</v>
      </c>
      <c r="I97" s="2">
        <f>_xlfn.XLOOKUP(MasterData[[#This Row],[Customer_ID]],Customer[Customer_ID],Customer[Age])</f>
        <v>28</v>
      </c>
      <c r="J97" s="2" t="str">
        <f>_xlfn.XLOOKUP(MasterData[[#This Row],[Customer_ID]],Customer[Customer_ID],Customer[Age Range])</f>
        <v>[18-30]</v>
      </c>
      <c r="K97" s="2" t="str">
        <f>_xlfn.XLOOKUP(MasterData[[#This Row],[Customer_ID]],Customer[Customer_ID],Customer[Gender])</f>
        <v>Male</v>
      </c>
      <c r="L97" s="26" t="str">
        <f>_xlfn.XLOOKUP(MasterData[[#This Row],[Customer_ID]],Feedback[Customer_ID],Feedback[Feedback_ID])</f>
        <v>F1890</v>
      </c>
      <c r="M97" s="26" t="str">
        <f>_xlfn.XLOOKUP(MasterData[[#This Row],[Customer_ID]],Feedback[Customer_ID],Feedback[Sentiment])</f>
        <v>Negative</v>
      </c>
      <c r="N97" s="26" t="str">
        <f>_xlfn.XLOOKUP(MasterData[[#This Row],[Customer_ID]],Feedback[Customer_ID],Feedback[Comment])</f>
        <v>Great product!</v>
      </c>
      <c r="O97" s="26">
        <f>_xlfn.XLOOKUP(MasterData[[#This Row],[Customer_ID]],Feedback[Customer_ID],Feedback[Rating])</f>
        <v>5</v>
      </c>
    </row>
    <row r="98" spans="1:15" x14ac:dyDescent="0.3">
      <c r="A98" s="4" t="s">
        <v>152</v>
      </c>
      <c r="B98" s="2" t="s">
        <v>1660</v>
      </c>
      <c r="C98" s="2" t="s">
        <v>1012</v>
      </c>
      <c r="D98" s="2">
        <v>5</v>
      </c>
      <c r="E98" s="30">
        <v>3.49</v>
      </c>
      <c r="F98" s="2" t="s">
        <v>1014</v>
      </c>
      <c r="G98" s="3">
        <v>45437</v>
      </c>
      <c r="H98" s="34">
        <v>17.45</v>
      </c>
      <c r="I98" s="2">
        <f>_xlfn.XLOOKUP(MasterData[[#This Row],[Customer_ID]],Customer[Customer_ID],Customer[Age])</f>
        <v>49</v>
      </c>
      <c r="J98" s="2" t="str">
        <f>_xlfn.XLOOKUP(MasterData[[#This Row],[Customer_ID]],Customer[Customer_ID],Customer[Age Range])</f>
        <v>[44-56]</v>
      </c>
      <c r="K98" s="2" t="str">
        <f>_xlfn.XLOOKUP(MasterData[[#This Row],[Customer_ID]],Customer[Customer_ID],Customer[Gender])</f>
        <v>Male</v>
      </c>
      <c r="L98" s="26" t="str">
        <f>_xlfn.XLOOKUP(MasterData[[#This Row],[Customer_ID]],Feedback[Customer_ID],Feedback[Feedback_ID])</f>
        <v>F1166</v>
      </c>
      <c r="M98" s="26" t="str">
        <f>_xlfn.XLOOKUP(MasterData[[#This Row],[Customer_ID]],Feedback[Customer_ID],Feedback[Sentiment])</f>
        <v>Neutral</v>
      </c>
      <c r="N98" s="26" t="str">
        <f>_xlfn.XLOOKUP(MasterData[[#This Row],[Customer_ID]],Feedback[Customer_ID],Feedback[Comment])</f>
        <v>Could be better</v>
      </c>
      <c r="O98" s="26">
        <f>_xlfn.XLOOKUP(MasterData[[#This Row],[Customer_ID]],Feedback[Customer_ID],Feedback[Rating])</f>
        <v>4</v>
      </c>
    </row>
    <row r="99" spans="1:15" x14ac:dyDescent="0.3">
      <c r="A99" s="4" t="s">
        <v>153</v>
      </c>
      <c r="B99" s="2" t="s">
        <v>1588</v>
      </c>
      <c r="C99" s="2" t="s">
        <v>1011</v>
      </c>
      <c r="D99" s="2">
        <v>4</v>
      </c>
      <c r="E99" s="30">
        <v>2.8</v>
      </c>
      <c r="F99" s="2" t="s">
        <v>1014</v>
      </c>
      <c r="G99" s="3">
        <v>45438</v>
      </c>
      <c r="H99" s="34">
        <v>11.2</v>
      </c>
      <c r="I99" s="2">
        <f>_xlfn.XLOOKUP(MasterData[[#This Row],[Customer_ID]],Customer[Customer_ID],Customer[Age])</f>
        <v>25</v>
      </c>
      <c r="J99" s="2" t="str">
        <f>_xlfn.XLOOKUP(MasterData[[#This Row],[Customer_ID]],Customer[Customer_ID],Customer[Age Range])</f>
        <v>[18-30]</v>
      </c>
      <c r="K99" s="2" t="str">
        <f>_xlfn.XLOOKUP(MasterData[[#This Row],[Customer_ID]],Customer[Customer_ID],Customer[Gender])</f>
        <v>Male</v>
      </c>
      <c r="L99" s="26" t="str">
        <f>_xlfn.XLOOKUP(MasterData[[#This Row],[Customer_ID]],Feedback[Customer_ID],Feedback[Feedback_ID])</f>
        <v>F1205</v>
      </c>
      <c r="M99" s="26" t="str">
        <f>_xlfn.XLOOKUP(MasterData[[#This Row],[Customer_ID]],Feedback[Customer_ID],Feedback[Sentiment])</f>
        <v>Positive</v>
      </c>
      <c r="N99" s="26" t="str">
        <f>_xlfn.XLOOKUP(MasterData[[#This Row],[Customer_ID]],Feedback[Customer_ID],Feedback[Comment])</f>
        <v>Great product!</v>
      </c>
      <c r="O99" s="26">
        <f>_xlfn.XLOOKUP(MasterData[[#This Row],[Customer_ID]],Feedback[Customer_ID],Feedback[Rating])</f>
        <v>2</v>
      </c>
    </row>
    <row r="100" spans="1:15" x14ac:dyDescent="0.3">
      <c r="A100" s="4" t="s">
        <v>154</v>
      </c>
      <c r="B100" s="2" t="s">
        <v>1660</v>
      </c>
      <c r="C100" s="2" t="s">
        <v>1012</v>
      </c>
      <c r="D100" s="2">
        <v>1</v>
      </c>
      <c r="E100" s="30">
        <v>4.07</v>
      </c>
      <c r="F100" s="2" t="s">
        <v>1014</v>
      </c>
      <c r="G100" s="3">
        <v>45439</v>
      </c>
      <c r="H100" s="34">
        <v>4.07</v>
      </c>
      <c r="I100" s="2">
        <f>_xlfn.XLOOKUP(MasterData[[#This Row],[Customer_ID]],Customer[Customer_ID],Customer[Age])</f>
        <v>49</v>
      </c>
      <c r="J100" s="2" t="str">
        <f>_xlfn.XLOOKUP(MasterData[[#This Row],[Customer_ID]],Customer[Customer_ID],Customer[Age Range])</f>
        <v>[44-56]</v>
      </c>
      <c r="K100" s="2" t="str">
        <f>_xlfn.XLOOKUP(MasterData[[#This Row],[Customer_ID]],Customer[Customer_ID],Customer[Gender])</f>
        <v>Male</v>
      </c>
      <c r="L100" s="26" t="str">
        <f>_xlfn.XLOOKUP(MasterData[[#This Row],[Customer_ID]],Feedback[Customer_ID],Feedback[Feedback_ID])</f>
        <v>F1166</v>
      </c>
      <c r="M100" s="26" t="str">
        <f>_xlfn.XLOOKUP(MasterData[[#This Row],[Customer_ID]],Feedback[Customer_ID],Feedback[Sentiment])</f>
        <v>Neutral</v>
      </c>
      <c r="N100" s="26" t="str">
        <f>_xlfn.XLOOKUP(MasterData[[#This Row],[Customer_ID]],Feedback[Customer_ID],Feedback[Comment])</f>
        <v>Could be better</v>
      </c>
      <c r="O100" s="26">
        <f>_xlfn.XLOOKUP(MasterData[[#This Row],[Customer_ID]],Feedback[Customer_ID],Feedback[Rating])</f>
        <v>4</v>
      </c>
    </row>
    <row r="101" spans="1:15" x14ac:dyDescent="0.3">
      <c r="A101" s="4" t="s">
        <v>155</v>
      </c>
      <c r="B101" s="2" t="s">
        <v>1425</v>
      </c>
      <c r="C101" s="2" t="s">
        <v>1012</v>
      </c>
      <c r="D101" s="2">
        <v>5</v>
      </c>
      <c r="E101" s="30">
        <v>5.97</v>
      </c>
      <c r="F101" s="2" t="s">
        <v>1016</v>
      </c>
      <c r="G101" s="3">
        <v>45440</v>
      </c>
      <c r="H101" s="34">
        <v>29.85</v>
      </c>
      <c r="I101" s="2">
        <f>_xlfn.XLOOKUP(MasterData[[#This Row],[Customer_ID]],Customer[Customer_ID],Customer[Age])</f>
        <v>28</v>
      </c>
      <c r="J101" s="2" t="str">
        <f>_xlfn.XLOOKUP(MasterData[[#This Row],[Customer_ID]],Customer[Customer_ID],Customer[Age Range])</f>
        <v>[18-30]</v>
      </c>
      <c r="K101" s="2" t="str">
        <f>_xlfn.XLOOKUP(MasterData[[#This Row],[Customer_ID]],Customer[Customer_ID],Customer[Gender])</f>
        <v>Male</v>
      </c>
      <c r="L101" s="26" t="str">
        <f>_xlfn.XLOOKUP(MasterData[[#This Row],[Customer_ID]],Feedback[Customer_ID],Feedback[Feedback_ID])</f>
        <v>F1780</v>
      </c>
      <c r="M101" s="26" t="str">
        <f>_xlfn.XLOOKUP(MasterData[[#This Row],[Customer_ID]],Feedback[Customer_ID],Feedback[Sentiment])</f>
        <v>Negative</v>
      </c>
      <c r="N101" s="26" t="str">
        <f>_xlfn.XLOOKUP(MasterData[[#This Row],[Customer_ID]],Feedback[Customer_ID],Feedback[Comment])</f>
        <v>Could be better</v>
      </c>
      <c r="O101" s="26">
        <f>_xlfn.XLOOKUP(MasterData[[#This Row],[Customer_ID]],Feedback[Customer_ID],Feedback[Rating])</f>
        <v>5</v>
      </c>
    </row>
    <row r="102" spans="1:15" x14ac:dyDescent="0.3">
      <c r="A102" s="4" t="s">
        <v>156</v>
      </c>
      <c r="B102" s="2" t="s">
        <v>1302</v>
      </c>
      <c r="C102" s="2" t="s">
        <v>1008</v>
      </c>
      <c r="D102" s="2">
        <v>5</v>
      </c>
      <c r="E102" s="30">
        <v>5.54</v>
      </c>
      <c r="F102" s="2" t="s">
        <v>1013</v>
      </c>
      <c r="G102" s="3">
        <v>45441</v>
      </c>
      <c r="H102" s="34">
        <v>27.7</v>
      </c>
      <c r="I102" s="2">
        <f>_xlfn.XLOOKUP(MasterData[[#This Row],[Customer_ID]],Customer[Customer_ID],Customer[Age])</f>
        <v>59</v>
      </c>
      <c r="J102" s="2" t="str">
        <f>_xlfn.XLOOKUP(MasterData[[#This Row],[Customer_ID]],Customer[Customer_ID],Customer[Age Range])</f>
        <v>[57 Above]</v>
      </c>
      <c r="K102" s="2" t="str">
        <f>_xlfn.XLOOKUP(MasterData[[#This Row],[Customer_ID]],Customer[Customer_ID],Customer[Gender])</f>
        <v>Male</v>
      </c>
      <c r="L102" s="26" t="str">
        <f>_xlfn.XLOOKUP(MasterData[[#This Row],[Customer_ID]],Feedback[Customer_ID],Feedback[Feedback_ID])</f>
        <v>F1754</v>
      </c>
      <c r="M102" s="26" t="str">
        <f>_xlfn.XLOOKUP(MasterData[[#This Row],[Customer_ID]],Feedback[Customer_ID],Feedback[Sentiment])</f>
        <v>Negative</v>
      </c>
      <c r="N102" s="26" t="str">
        <f>_xlfn.XLOOKUP(MasterData[[#This Row],[Customer_ID]],Feedback[Customer_ID],Feedback[Comment])</f>
        <v>Could be better</v>
      </c>
      <c r="O102" s="26">
        <f>_xlfn.XLOOKUP(MasterData[[#This Row],[Customer_ID]],Feedback[Customer_ID],Feedback[Rating])</f>
        <v>5</v>
      </c>
    </row>
    <row r="103" spans="1:15" x14ac:dyDescent="0.3">
      <c r="A103" s="4" t="s">
        <v>157</v>
      </c>
      <c r="B103" s="2" t="s">
        <v>1595</v>
      </c>
      <c r="C103" s="2" t="s">
        <v>1011</v>
      </c>
      <c r="D103" s="2">
        <v>5</v>
      </c>
      <c r="E103" s="30">
        <v>3.1</v>
      </c>
      <c r="F103" s="2" t="s">
        <v>1016</v>
      </c>
      <c r="G103" s="3">
        <v>45442</v>
      </c>
      <c r="H103" s="34">
        <v>15.5</v>
      </c>
      <c r="I103" s="2">
        <f>_xlfn.XLOOKUP(MasterData[[#This Row],[Customer_ID]],Customer[Customer_ID],Customer[Age])</f>
        <v>38</v>
      </c>
      <c r="J103" s="2" t="str">
        <f>_xlfn.XLOOKUP(MasterData[[#This Row],[Customer_ID]],Customer[Customer_ID],Customer[Age Range])</f>
        <v>[31-43]</v>
      </c>
      <c r="K103" s="2" t="str">
        <f>_xlfn.XLOOKUP(MasterData[[#This Row],[Customer_ID]],Customer[Customer_ID],Customer[Gender])</f>
        <v>Male</v>
      </c>
      <c r="L103" s="26" t="str">
        <f>_xlfn.XLOOKUP(MasterData[[#This Row],[Customer_ID]],Feedback[Customer_ID],Feedback[Feedback_ID])</f>
        <v>F1317</v>
      </c>
      <c r="M103" s="26" t="str">
        <f>_xlfn.XLOOKUP(MasterData[[#This Row],[Customer_ID]],Feedback[Customer_ID],Feedback[Sentiment])</f>
        <v>Neutral</v>
      </c>
      <c r="N103" s="26" t="str">
        <f>_xlfn.XLOOKUP(MasterData[[#This Row],[Customer_ID]],Feedback[Customer_ID],Feedback[Comment])</f>
        <v>Great product!</v>
      </c>
      <c r="O103" s="26">
        <f>_xlfn.XLOOKUP(MasterData[[#This Row],[Customer_ID]],Feedback[Customer_ID],Feedback[Rating])</f>
        <v>4</v>
      </c>
    </row>
    <row r="104" spans="1:15" x14ac:dyDescent="0.3">
      <c r="A104" s="4" t="s">
        <v>158</v>
      </c>
      <c r="B104" s="2" t="s">
        <v>1656</v>
      </c>
      <c r="C104" s="2" t="s">
        <v>1008</v>
      </c>
      <c r="D104" s="2">
        <v>4</v>
      </c>
      <c r="E104" s="30">
        <v>5.41</v>
      </c>
      <c r="F104" s="2" t="s">
        <v>1013</v>
      </c>
      <c r="G104" s="3">
        <v>45443</v>
      </c>
      <c r="H104" s="34">
        <v>21.64</v>
      </c>
      <c r="I104" s="2">
        <f>_xlfn.XLOOKUP(MasterData[[#This Row],[Customer_ID]],Customer[Customer_ID],Customer[Age])</f>
        <v>30</v>
      </c>
      <c r="J104" s="2" t="str">
        <f>_xlfn.XLOOKUP(MasterData[[#This Row],[Customer_ID]],Customer[Customer_ID],Customer[Age Range])</f>
        <v>[18-30]</v>
      </c>
      <c r="K104" s="2" t="str">
        <f>_xlfn.XLOOKUP(MasterData[[#This Row],[Customer_ID]],Customer[Customer_ID],Customer[Gender])</f>
        <v>Male</v>
      </c>
      <c r="L104" s="26" t="str">
        <f>_xlfn.XLOOKUP(MasterData[[#This Row],[Customer_ID]],Feedback[Customer_ID],Feedback[Feedback_ID])</f>
        <v>F1163</v>
      </c>
      <c r="M104" s="26" t="str">
        <f>_xlfn.XLOOKUP(MasterData[[#This Row],[Customer_ID]],Feedback[Customer_ID],Feedback[Sentiment])</f>
        <v>Neutral</v>
      </c>
      <c r="N104" s="26" t="str">
        <f>_xlfn.XLOOKUP(MasterData[[#This Row],[Customer_ID]],Feedback[Customer_ID],Feedback[Comment])</f>
        <v>Could be better</v>
      </c>
      <c r="O104" s="26">
        <f>_xlfn.XLOOKUP(MasterData[[#This Row],[Customer_ID]],Feedback[Customer_ID],Feedback[Rating])</f>
        <v>1</v>
      </c>
    </row>
    <row r="105" spans="1:15" x14ac:dyDescent="0.3">
      <c r="A105" s="4" t="s">
        <v>159</v>
      </c>
      <c r="B105" s="2" t="s">
        <v>1248</v>
      </c>
      <c r="C105" s="2" t="s">
        <v>1010</v>
      </c>
      <c r="D105" s="2">
        <v>1</v>
      </c>
      <c r="E105" s="30">
        <v>4.5999999999999996</v>
      </c>
      <c r="F105" s="2" t="s">
        <v>1014</v>
      </c>
      <c r="G105" s="3">
        <v>45444</v>
      </c>
      <c r="H105" s="34">
        <v>4.5999999999999996</v>
      </c>
      <c r="I105" s="2">
        <f>_xlfn.XLOOKUP(MasterData[[#This Row],[Customer_ID]],Customer[Customer_ID],Customer[Age])</f>
        <v>60</v>
      </c>
      <c r="J105" s="2" t="str">
        <f>_xlfn.XLOOKUP(MasterData[[#This Row],[Customer_ID]],Customer[Customer_ID],Customer[Age Range])</f>
        <v>[57 Above]</v>
      </c>
      <c r="K105" s="2" t="str">
        <f>_xlfn.XLOOKUP(MasterData[[#This Row],[Customer_ID]],Customer[Customer_ID],Customer[Gender])</f>
        <v>Female</v>
      </c>
      <c r="L105" s="26" t="str">
        <f>_xlfn.XLOOKUP(MasterData[[#This Row],[Customer_ID]],Feedback[Customer_ID],Feedback[Feedback_ID])</f>
        <v>F1036</v>
      </c>
      <c r="M105" s="26" t="str">
        <f>_xlfn.XLOOKUP(MasterData[[#This Row],[Customer_ID]],Feedback[Customer_ID],Feedback[Sentiment])</f>
        <v>Positive</v>
      </c>
      <c r="N105" s="26" t="str">
        <f>_xlfn.XLOOKUP(MasterData[[#This Row],[Customer_ID]],Feedback[Customer_ID],Feedback[Comment])</f>
        <v>Great product!</v>
      </c>
      <c r="O105" s="26">
        <f>_xlfn.XLOOKUP(MasterData[[#This Row],[Customer_ID]],Feedback[Customer_ID],Feedback[Rating])</f>
        <v>1</v>
      </c>
    </row>
    <row r="106" spans="1:15" x14ac:dyDescent="0.3">
      <c r="A106" s="4" t="s">
        <v>160</v>
      </c>
      <c r="B106" s="2" t="s">
        <v>1936</v>
      </c>
      <c r="C106" s="2" t="s">
        <v>1009</v>
      </c>
      <c r="D106" s="2">
        <v>4</v>
      </c>
      <c r="E106" s="30">
        <v>5.28</v>
      </c>
      <c r="F106" s="2" t="s">
        <v>1016</v>
      </c>
      <c r="G106" s="3">
        <v>45445</v>
      </c>
      <c r="H106" s="34">
        <v>21.12</v>
      </c>
      <c r="I106" s="2">
        <f>_xlfn.XLOOKUP(MasterData[[#This Row],[Customer_ID]],Customer[Customer_ID],Customer[Age])</f>
        <v>60</v>
      </c>
      <c r="J106" s="2" t="str">
        <f>_xlfn.XLOOKUP(MasterData[[#This Row],[Customer_ID]],Customer[Customer_ID],Customer[Age Range])</f>
        <v>[57 Above]</v>
      </c>
      <c r="K106" s="2" t="str">
        <f>_xlfn.XLOOKUP(MasterData[[#This Row],[Customer_ID]],Customer[Customer_ID],Customer[Gender])</f>
        <v>Female</v>
      </c>
      <c r="L106" s="26" t="str">
        <f>_xlfn.XLOOKUP(MasterData[[#This Row],[Customer_ID]],Feedback[Customer_ID],Feedback[Feedback_ID])</f>
        <v>F1248</v>
      </c>
      <c r="M106" s="26" t="str">
        <f>_xlfn.XLOOKUP(MasterData[[#This Row],[Customer_ID]],Feedback[Customer_ID],Feedback[Sentiment])</f>
        <v>Positive</v>
      </c>
      <c r="N106" s="26" t="str">
        <f>_xlfn.XLOOKUP(MasterData[[#This Row],[Customer_ID]],Feedback[Customer_ID],Feedback[Comment])</f>
        <v>Great product!</v>
      </c>
      <c r="O106" s="26">
        <f>_xlfn.XLOOKUP(MasterData[[#This Row],[Customer_ID]],Feedback[Customer_ID],Feedback[Rating])</f>
        <v>1</v>
      </c>
    </row>
    <row r="107" spans="1:15" x14ac:dyDescent="0.3">
      <c r="A107" s="4" t="s">
        <v>161</v>
      </c>
      <c r="B107" s="2" t="s">
        <v>1969</v>
      </c>
      <c r="C107" s="2" t="s">
        <v>1008</v>
      </c>
      <c r="D107" s="2">
        <v>2</v>
      </c>
      <c r="E107" s="30">
        <v>5.37</v>
      </c>
      <c r="F107" s="2" t="s">
        <v>1015</v>
      </c>
      <c r="G107" s="3">
        <v>45446</v>
      </c>
      <c r="H107" s="34">
        <v>10.74</v>
      </c>
      <c r="I107" s="2">
        <f>_xlfn.XLOOKUP(MasterData[[#This Row],[Customer_ID]],Customer[Customer_ID],Customer[Age])</f>
        <v>55</v>
      </c>
      <c r="J107" s="2" t="str">
        <f>_xlfn.XLOOKUP(MasterData[[#This Row],[Customer_ID]],Customer[Customer_ID],Customer[Age Range])</f>
        <v>[44-56]</v>
      </c>
      <c r="K107" s="2" t="str">
        <f>_xlfn.XLOOKUP(MasterData[[#This Row],[Customer_ID]],Customer[Customer_ID],Customer[Gender])</f>
        <v>Female</v>
      </c>
      <c r="L107" s="26" t="str">
        <f>_xlfn.XLOOKUP(MasterData[[#This Row],[Customer_ID]],Feedback[Customer_ID],Feedback[Feedback_ID])</f>
        <v>F1497</v>
      </c>
      <c r="M107" s="26" t="str">
        <f>_xlfn.XLOOKUP(MasterData[[#This Row],[Customer_ID]],Feedback[Customer_ID],Feedback[Sentiment])</f>
        <v>Positive</v>
      </c>
      <c r="N107" s="26" t="str">
        <f>_xlfn.XLOOKUP(MasterData[[#This Row],[Customer_ID]],Feedback[Customer_ID],Feedback[Comment])</f>
        <v>Great product!</v>
      </c>
      <c r="O107" s="26">
        <f>_xlfn.XLOOKUP(MasterData[[#This Row],[Customer_ID]],Feedback[Customer_ID],Feedback[Rating])</f>
        <v>3</v>
      </c>
    </row>
    <row r="108" spans="1:15" x14ac:dyDescent="0.3">
      <c r="A108" s="4" t="s">
        <v>165</v>
      </c>
      <c r="B108" s="2" t="s">
        <v>1411</v>
      </c>
      <c r="C108" s="2" t="s">
        <v>1011</v>
      </c>
      <c r="D108" s="2">
        <v>5</v>
      </c>
      <c r="E108" s="30">
        <v>5.03</v>
      </c>
      <c r="F108" s="2" t="s">
        <v>1016</v>
      </c>
      <c r="G108" s="3">
        <v>45450</v>
      </c>
      <c r="H108" s="34">
        <v>25.15</v>
      </c>
      <c r="I108" s="2">
        <f>_xlfn.XLOOKUP(MasterData[[#This Row],[Customer_ID]],Customer[Customer_ID],Customer[Age])</f>
        <v>57</v>
      </c>
      <c r="J108" s="2" t="str">
        <f>_xlfn.XLOOKUP(MasterData[[#This Row],[Customer_ID]],Customer[Customer_ID],Customer[Age Range])</f>
        <v>[57 Above]</v>
      </c>
      <c r="K108" s="2" t="str">
        <f>_xlfn.XLOOKUP(MasterData[[#This Row],[Customer_ID]],Customer[Customer_ID],Customer[Gender])</f>
        <v>Male</v>
      </c>
      <c r="L108" s="26" t="str">
        <f>_xlfn.XLOOKUP(MasterData[[#This Row],[Customer_ID]],Feedback[Customer_ID],Feedback[Feedback_ID])</f>
        <v>F1985</v>
      </c>
      <c r="M108" s="26" t="str">
        <f>_xlfn.XLOOKUP(MasterData[[#This Row],[Customer_ID]],Feedback[Customer_ID],Feedback[Sentiment])</f>
        <v>Positive</v>
      </c>
      <c r="N108" s="26" t="str">
        <f>_xlfn.XLOOKUP(MasterData[[#This Row],[Customer_ID]],Feedback[Customer_ID],Feedback[Comment])</f>
        <v>Could be better</v>
      </c>
      <c r="O108" s="26">
        <f>_xlfn.XLOOKUP(MasterData[[#This Row],[Customer_ID]],Feedback[Customer_ID],Feedback[Rating])</f>
        <v>4</v>
      </c>
    </row>
    <row r="109" spans="1:15" x14ac:dyDescent="0.3">
      <c r="A109" s="4" t="s">
        <v>166</v>
      </c>
      <c r="B109" s="2" t="s">
        <v>1844</v>
      </c>
      <c r="C109" s="2" t="s">
        <v>1007</v>
      </c>
      <c r="D109" s="2">
        <v>1</v>
      </c>
      <c r="E109" s="30">
        <v>3.7</v>
      </c>
      <c r="F109" s="2" t="s">
        <v>1015</v>
      </c>
      <c r="G109" s="3">
        <v>45451</v>
      </c>
      <c r="H109" s="34">
        <v>3.7</v>
      </c>
      <c r="I109" s="2">
        <f>_xlfn.XLOOKUP(MasterData[[#This Row],[Customer_ID]],Customer[Customer_ID],Customer[Age])</f>
        <v>33</v>
      </c>
      <c r="J109" s="2" t="str">
        <f>_xlfn.XLOOKUP(MasterData[[#This Row],[Customer_ID]],Customer[Customer_ID],Customer[Age Range])</f>
        <v>[31-43]</v>
      </c>
      <c r="K109" s="2" t="str">
        <f>_xlfn.XLOOKUP(MasterData[[#This Row],[Customer_ID]],Customer[Customer_ID],Customer[Gender])</f>
        <v>Male</v>
      </c>
      <c r="L109" s="26" t="str">
        <f>_xlfn.XLOOKUP(MasterData[[#This Row],[Customer_ID]],Feedback[Customer_ID],Feedback[Feedback_ID])</f>
        <v>F1566</v>
      </c>
      <c r="M109" s="26" t="str">
        <f>_xlfn.XLOOKUP(MasterData[[#This Row],[Customer_ID]],Feedback[Customer_ID],Feedback[Sentiment])</f>
        <v>Neutral</v>
      </c>
      <c r="N109" s="26" t="str">
        <f>_xlfn.XLOOKUP(MasterData[[#This Row],[Customer_ID]],Feedback[Customer_ID],Feedback[Comment])</f>
        <v>Could be better</v>
      </c>
      <c r="O109" s="26">
        <f>_xlfn.XLOOKUP(MasterData[[#This Row],[Customer_ID]],Feedback[Customer_ID],Feedback[Rating])</f>
        <v>2</v>
      </c>
    </row>
    <row r="110" spans="1:15" x14ac:dyDescent="0.3">
      <c r="A110" s="4" t="s">
        <v>167</v>
      </c>
      <c r="B110" s="2" t="s">
        <v>1861</v>
      </c>
      <c r="C110" s="2" t="s">
        <v>1009</v>
      </c>
      <c r="D110" s="2">
        <v>1</v>
      </c>
      <c r="E110" s="30">
        <v>4.09</v>
      </c>
      <c r="F110" s="2" t="s">
        <v>1015</v>
      </c>
      <c r="G110" s="3">
        <v>45452</v>
      </c>
      <c r="H110" s="34">
        <v>4.09</v>
      </c>
      <c r="I110" s="2">
        <f>_xlfn.XLOOKUP(MasterData[[#This Row],[Customer_ID]],Customer[Customer_ID],Customer[Age])</f>
        <v>39</v>
      </c>
      <c r="J110" s="2" t="str">
        <f>_xlfn.XLOOKUP(MasterData[[#This Row],[Customer_ID]],Customer[Customer_ID],Customer[Age Range])</f>
        <v>[31-43]</v>
      </c>
      <c r="K110" s="2" t="str">
        <f>_xlfn.XLOOKUP(MasterData[[#This Row],[Customer_ID]],Customer[Customer_ID],Customer[Gender])</f>
        <v>Female</v>
      </c>
      <c r="L110" s="26" t="str">
        <f>_xlfn.XLOOKUP(MasterData[[#This Row],[Customer_ID]],Feedback[Customer_ID],Feedback[Feedback_ID])</f>
        <v>F1117</v>
      </c>
      <c r="M110" s="26" t="str">
        <f>_xlfn.XLOOKUP(MasterData[[#This Row],[Customer_ID]],Feedback[Customer_ID],Feedback[Sentiment])</f>
        <v>Negative</v>
      </c>
      <c r="N110" s="26" t="str">
        <f>_xlfn.XLOOKUP(MasterData[[#This Row],[Customer_ID]],Feedback[Customer_ID],Feedback[Comment])</f>
        <v>Could be better</v>
      </c>
      <c r="O110" s="26">
        <f>_xlfn.XLOOKUP(MasterData[[#This Row],[Customer_ID]],Feedback[Customer_ID],Feedback[Rating])</f>
        <v>3</v>
      </c>
    </row>
    <row r="111" spans="1:15" x14ac:dyDescent="0.3">
      <c r="A111" s="4" t="s">
        <v>169</v>
      </c>
      <c r="B111" s="2" t="s">
        <v>1122</v>
      </c>
      <c r="C111" s="2" t="s">
        <v>1010</v>
      </c>
      <c r="D111" s="2">
        <v>1</v>
      </c>
      <c r="E111" s="30">
        <v>3.3</v>
      </c>
      <c r="F111" s="2" t="s">
        <v>1013</v>
      </c>
      <c r="G111" s="3">
        <v>45454</v>
      </c>
      <c r="H111" s="34">
        <v>3.3</v>
      </c>
      <c r="I111" s="2">
        <f>_xlfn.XLOOKUP(MasterData[[#This Row],[Customer_ID]],Customer[Customer_ID],Customer[Age])</f>
        <v>62</v>
      </c>
      <c r="J111" s="2" t="str">
        <f>_xlfn.XLOOKUP(MasterData[[#This Row],[Customer_ID]],Customer[Customer_ID],Customer[Age Range])</f>
        <v>[57 Above]</v>
      </c>
      <c r="K111" s="2" t="str">
        <f>_xlfn.XLOOKUP(MasterData[[#This Row],[Customer_ID]],Customer[Customer_ID],Customer[Gender])</f>
        <v>Female</v>
      </c>
      <c r="L111" s="26" t="str">
        <f>_xlfn.XLOOKUP(MasterData[[#This Row],[Customer_ID]],Feedback[Customer_ID],Feedback[Feedback_ID])</f>
        <v>F1679</v>
      </c>
      <c r="M111" s="26" t="str">
        <f>_xlfn.XLOOKUP(MasterData[[#This Row],[Customer_ID]],Feedback[Customer_ID],Feedback[Sentiment])</f>
        <v>Positive</v>
      </c>
      <c r="N111" s="26" t="str">
        <f>_xlfn.XLOOKUP(MasterData[[#This Row],[Customer_ID]],Feedback[Customer_ID],Feedback[Comment])</f>
        <v>Great product!</v>
      </c>
      <c r="O111" s="26">
        <f>_xlfn.XLOOKUP(MasterData[[#This Row],[Customer_ID]],Feedback[Customer_ID],Feedback[Rating])</f>
        <v>3</v>
      </c>
    </row>
    <row r="112" spans="1:15" x14ac:dyDescent="0.3">
      <c r="A112" s="4" t="s">
        <v>173</v>
      </c>
      <c r="B112" s="2" t="s">
        <v>1027</v>
      </c>
      <c r="C112" s="2" t="s">
        <v>1011</v>
      </c>
      <c r="D112" s="2">
        <v>4</v>
      </c>
      <c r="E112" s="30">
        <v>5.51</v>
      </c>
      <c r="F112" s="2" t="s">
        <v>1016</v>
      </c>
      <c r="G112" s="3">
        <v>45458</v>
      </c>
      <c r="H112" s="34">
        <v>22.04</v>
      </c>
      <c r="I112" s="2">
        <f>_xlfn.XLOOKUP(MasterData[[#This Row],[Customer_ID]],Customer[Customer_ID],Customer[Age])</f>
        <v>32</v>
      </c>
      <c r="J112" s="2" t="str">
        <f>_xlfn.XLOOKUP(MasterData[[#This Row],[Customer_ID]],Customer[Customer_ID],Customer[Age Range])</f>
        <v>[31-43]</v>
      </c>
      <c r="K112" s="2" t="str">
        <f>_xlfn.XLOOKUP(MasterData[[#This Row],[Customer_ID]],Customer[Customer_ID],Customer[Gender])</f>
        <v>Female</v>
      </c>
      <c r="L112" s="26" t="str">
        <f>_xlfn.XLOOKUP(MasterData[[#This Row],[Customer_ID]],Feedback[Customer_ID],Feedback[Feedback_ID])</f>
        <v>F1899</v>
      </c>
      <c r="M112" s="26" t="str">
        <f>_xlfn.XLOOKUP(MasterData[[#This Row],[Customer_ID]],Feedback[Customer_ID],Feedback[Sentiment])</f>
        <v>Negative</v>
      </c>
      <c r="N112" s="26" t="str">
        <f>_xlfn.XLOOKUP(MasterData[[#This Row],[Customer_ID]],Feedback[Customer_ID],Feedback[Comment])</f>
        <v>Could be better</v>
      </c>
      <c r="O112" s="26">
        <f>_xlfn.XLOOKUP(MasterData[[#This Row],[Customer_ID]],Feedback[Customer_ID],Feedback[Rating])</f>
        <v>3</v>
      </c>
    </row>
    <row r="113" spans="1:15" x14ac:dyDescent="0.3">
      <c r="A113" s="4" t="s">
        <v>176</v>
      </c>
      <c r="B113" s="2" t="s">
        <v>1446</v>
      </c>
      <c r="C113" s="2" t="s">
        <v>1010</v>
      </c>
      <c r="D113" s="2">
        <v>4</v>
      </c>
      <c r="E113" s="30">
        <v>3.02</v>
      </c>
      <c r="F113" s="2" t="s">
        <v>1014</v>
      </c>
      <c r="G113" s="3">
        <v>45461</v>
      </c>
      <c r="H113" s="34">
        <v>12.08</v>
      </c>
      <c r="I113" s="2">
        <f>_xlfn.XLOOKUP(MasterData[[#This Row],[Customer_ID]],Customer[Customer_ID],Customer[Age])</f>
        <v>35</v>
      </c>
      <c r="J113" s="2" t="str">
        <f>_xlfn.XLOOKUP(MasterData[[#This Row],[Customer_ID]],Customer[Customer_ID],Customer[Age Range])</f>
        <v>[31-43]</v>
      </c>
      <c r="K113" s="2" t="str">
        <f>_xlfn.XLOOKUP(MasterData[[#This Row],[Customer_ID]],Customer[Customer_ID],Customer[Gender])</f>
        <v>Male</v>
      </c>
      <c r="L113" s="26" t="str">
        <f>_xlfn.XLOOKUP(MasterData[[#This Row],[Customer_ID]],Feedback[Customer_ID],Feedback[Feedback_ID])</f>
        <v>F1554</v>
      </c>
      <c r="M113" s="26" t="str">
        <f>_xlfn.XLOOKUP(MasterData[[#This Row],[Customer_ID]],Feedback[Customer_ID],Feedback[Sentiment])</f>
        <v>Neutral</v>
      </c>
      <c r="N113" s="26" t="str">
        <f>_xlfn.XLOOKUP(MasterData[[#This Row],[Customer_ID]],Feedback[Customer_ID],Feedback[Comment])</f>
        <v>Could be better</v>
      </c>
      <c r="O113" s="26">
        <f>_xlfn.XLOOKUP(MasterData[[#This Row],[Customer_ID]],Feedback[Customer_ID],Feedback[Rating])</f>
        <v>1</v>
      </c>
    </row>
    <row r="114" spans="1:15" x14ac:dyDescent="0.3">
      <c r="A114" s="4" t="s">
        <v>177</v>
      </c>
      <c r="B114" s="2" t="s">
        <v>1648</v>
      </c>
      <c r="C114" s="2" t="s">
        <v>1010</v>
      </c>
      <c r="D114" s="2">
        <v>5</v>
      </c>
      <c r="E114" s="30">
        <v>2.84</v>
      </c>
      <c r="F114" s="2" t="s">
        <v>1015</v>
      </c>
      <c r="G114" s="3">
        <v>45462</v>
      </c>
      <c r="H114" s="34">
        <v>14.2</v>
      </c>
      <c r="I114" s="2">
        <f>_xlfn.XLOOKUP(MasterData[[#This Row],[Customer_ID]],Customer[Customer_ID],Customer[Age])</f>
        <v>33</v>
      </c>
      <c r="J114" s="2" t="str">
        <f>_xlfn.XLOOKUP(MasterData[[#This Row],[Customer_ID]],Customer[Customer_ID],Customer[Age Range])</f>
        <v>[31-43]</v>
      </c>
      <c r="K114" s="2" t="str">
        <f>_xlfn.XLOOKUP(MasterData[[#This Row],[Customer_ID]],Customer[Customer_ID],Customer[Gender])</f>
        <v>Male</v>
      </c>
      <c r="L114" s="26" t="str">
        <f>_xlfn.XLOOKUP(MasterData[[#This Row],[Customer_ID]],Feedback[Customer_ID],Feedback[Feedback_ID])</f>
        <v>F1314</v>
      </c>
      <c r="M114" s="26" t="str">
        <f>_xlfn.XLOOKUP(MasterData[[#This Row],[Customer_ID]],Feedback[Customer_ID],Feedback[Sentiment])</f>
        <v>Neutral</v>
      </c>
      <c r="N114" s="26" t="str">
        <f>_xlfn.XLOOKUP(MasterData[[#This Row],[Customer_ID]],Feedback[Customer_ID],Feedback[Comment])</f>
        <v>Could be better</v>
      </c>
      <c r="O114" s="26">
        <f>_xlfn.XLOOKUP(MasterData[[#This Row],[Customer_ID]],Feedback[Customer_ID],Feedback[Rating])</f>
        <v>4</v>
      </c>
    </row>
    <row r="115" spans="1:15" x14ac:dyDescent="0.3">
      <c r="A115" s="4" t="s">
        <v>178</v>
      </c>
      <c r="B115" s="2" t="s">
        <v>1260</v>
      </c>
      <c r="C115" s="2" t="s">
        <v>1012</v>
      </c>
      <c r="D115" s="2">
        <v>5</v>
      </c>
      <c r="E115" s="30">
        <v>4.17</v>
      </c>
      <c r="F115" s="2" t="s">
        <v>1016</v>
      </c>
      <c r="G115" s="3">
        <v>45463</v>
      </c>
      <c r="H115" s="34">
        <v>20.85</v>
      </c>
      <c r="I115" s="2">
        <f>_xlfn.XLOOKUP(MasterData[[#This Row],[Customer_ID]],Customer[Customer_ID],Customer[Age])</f>
        <v>55</v>
      </c>
      <c r="J115" s="2" t="str">
        <f>_xlfn.XLOOKUP(MasterData[[#This Row],[Customer_ID]],Customer[Customer_ID],Customer[Age Range])</f>
        <v>[44-56]</v>
      </c>
      <c r="K115" s="2" t="str">
        <f>_xlfn.XLOOKUP(MasterData[[#This Row],[Customer_ID]],Customer[Customer_ID],Customer[Gender])</f>
        <v>Female</v>
      </c>
      <c r="L115" s="26" t="str">
        <f>_xlfn.XLOOKUP(MasterData[[#This Row],[Customer_ID]],Feedback[Customer_ID],Feedback[Feedback_ID])</f>
        <v>F1404</v>
      </c>
      <c r="M115" s="26" t="str">
        <f>_xlfn.XLOOKUP(MasterData[[#This Row],[Customer_ID]],Feedback[Customer_ID],Feedback[Sentiment])</f>
        <v>Positive</v>
      </c>
      <c r="N115" s="26" t="str">
        <f>_xlfn.XLOOKUP(MasterData[[#This Row],[Customer_ID]],Feedback[Customer_ID],Feedback[Comment])</f>
        <v>Great product!</v>
      </c>
      <c r="O115" s="26">
        <f>_xlfn.XLOOKUP(MasterData[[#This Row],[Customer_ID]],Feedback[Customer_ID],Feedback[Rating])</f>
        <v>5</v>
      </c>
    </row>
    <row r="116" spans="1:15" x14ac:dyDescent="0.3">
      <c r="A116" s="4" t="s">
        <v>179</v>
      </c>
      <c r="B116" s="2" t="s">
        <v>1866</v>
      </c>
      <c r="C116" s="2" t="s">
        <v>1010</v>
      </c>
      <c r="D116" s="2">
        <v>4</v>
      </c>
      <c r="E116" s="30">
        <v>4.6500000000000004</v>
      </c>
      <c r="F116" s="2" t="s">
        <v>1016</v>
      </c>
      <c r="G116" s="3">
        <v>45464</v>
      </c>
      <c r="H116" s="34">
        <v>18.600000000000001</v>
      </c>
      <c r="I116" s="2">
        <f>_xlfn.XLOOKUP(MasterData[[#This Row],[Customer_ID]],Customer[Customer_ID],Customer[Age])</f>
        <v>45</v>
      </c>
      <c r="J116" s="2" t="str">
        <f>_xlfn.XLOOKUP(MasterData[[#This Row],[Customer_ID]],Customer[Customer_ID],Customer[Age Range])</f>
        <v>[44-56]</v>
      </c>
      <c r="K116" s="2" t="str">
        <f>_xlfn.XLOOKUP(MasterData[[#This Row],[Customer_ID]],Customer[Customer_ID],Customer[Gender])</f>
        <v>Female</v>
      </c>
      <c r="L116" s="26" t="str">
        <f>_xlfn.XLOOKUP(MasterData[[#This Row],[Customer_ID]],Feedback[Customer_ID],Feedback[Feedback_ID])</f>
        <v>F1249</v>
      </c>
      <c r="M116" s="26" t="str">
        <f>_xlfn.XLOOKUP(MasterData[[#This Row],[Customer_ID]],Feedback[Customer_ID],Feedback[Sentiment])</f>
        <v>Negative</v>
      </c>
      <c r="N116" s="26" t="str">
        <f>_xlfn.XLOOKUP(MasterData[[#This Row],[Customer_ID]],Feedback[Customer_ID],Feedback[Comment])</f>
        <v>Could be better</v>
      </c>
      <c r="O116" s="26">
        <f>_xlfn.XLOOKUP(MasterData[[#This Row],[Customer_ID]],Feedback[Customer_ID],Feedback[Rating])</f>
        <v>1</v>
      </c>
    </row>
    <row r="117" spans="1:15" x14ac:dyDescent="0.3">
      <c r="A117" s="4" t="s">
        <v>181</v>
      </c>
      <c r="B117" s="2" t="s">
        <v>1824</v>
      </c>
      <c r="C117" s="2" t="s">
        <v>1012</v>
      </c>
      <c r="D117" s="2">
        <v>2</v>
      </c>
      <c r="E117" s="30">
        <v>5.24</v>
      </c>
      <c r="F117" s="2" t="s">
        <v>1015</v>
      </c>
      <c r="G117" s="3">
        <v>45466</v>
      </c>
      <c r="H117" s="34">
        <v>10.48</v>
      </c>
      <c r="I117" s="2">
        <f>_xlfn.XLOOKUP(MasterData[[#This Row],[Customer_ID]],Customer[Customer_ID],Customer[Age])</f>
        <v>56</v>
      </c>
      <c r="J117" s="2" t="str">
        <f>_xlfn.XLOOKUP(MasterData[[#This Row],[Customer_ID]],Customer[Customer_ID],Customer[Age Range])</f>
        <v>[44-56]</v>
      </c>
      <c r="K117" s="2" t="str">
        <f>_xlfn.XLOOKUP(MasterData[[#This Row],[Customer_ID]],Customer[Customer_ID],Customer[Gender])</f>
        <v>Female</v>
      </c>
      <c r="L117" s="26" t="str">
        <f>_xlfn.XLOOKUP(MasterData[[#This Row],[Customer_ID]],Feedback[Customer_ID],Feedback[Feedback_ID])</f>
        <v>F1635</v>
      </c>
      <c r="M117" s="26" t="str">
        <f>_xlfn.XLOOKUP(MasterData[[#This Row],[Customer_ID]],Feedback[Customer_ID],Feedback[Sentiment])</f>
        <v>Negative</v>
      </c>
      <c r="N117" s="26" t="str">
        <f>_xlfn.XLOOKUP(MasterData[[#This Row],[Customer_ID]],Feedback[Customer_ID],Feedback[Comment])</f>
        <v>Great product!</v>
      </c>
      <c r="O117" s="26">
        <f>_xlfn.XLOOKUP(MasterData[[#This Row],[Customer_ID]],Feedback[Customer_ID],Feedback[Rating])</f>
        <v>1</v>
      </c>
    </row>
    <row r="118" spans="1:15" x14ac:dyDescent="0.3">
      <c r="A118" s="4" t="s">
        <v>182</v>
      </c>
      <c r="B118" s="2" t="s">
        <v>1248</v>
      </c>
      <c r="C118" s="2" t="s">
        <v>1010</v>
      </c>
      <c r="D118" s="2">
        <v>3</v>
      </c>
      <c r="E118" s="30">
        <v>4.26</v>
      </c>
      <c r="F118" s="2" t="s">
        <v>1015</v>
      </c>
      <c r="G118" s="3">
        <v>45467</v>
      </c>
      <c r="H118" s="34">
        <v>12.78</v>
      </c>
      <c r="I118" s="2">
        <f>_xlfn.XLOOKUP(MasterData[[#This Row],[Customer_ID]],Customer[Customer_ID],Customer[Age])</f>
        <v>60</v>
      </c>
      <c r="J118" s="2" t="str">
        <f>_xlfn.XLOOKUP(MasterData[[#This Row],[Customer_ID]],Customer[Customer_ID],Customer[Age Range])</f>
        <v>[57 Above]</v>
      </c>
      <c r="K118" s="2" t="str">
        <f>_xlfn.XLOOKUP(MasterData[[#This Row],[Customer_ID]],Customer[Customer_ID],Customer[Gender])</f>
        <v>Female</v>
      </c>
      <c r="L118" s="26" t="str">
        <f>_xlfn.XLOOKUP(MasterData[[#This Row],[Customer_ID]],Feedback[Customer_ID],Feedback[Feedback_ID])</f>
        <v>F1036</v>
      </c>
      <c r="M118" s="26" t="str">
        <f>_xlfn.XLOOKUP(MasterData[[#This Row],[Customer_ID]],Feedback[Customer_ID],Feedback[Sentiment])</f>
        <v>Positive</v>
      </c>
      <c r="N118" s="26" t="str">
        <f>_xlfn.XLOOKUP(MasterData[[#This Row],[Customer_ID]],Feedback[Customer_ID],Feedback[Comment])</f>
        <v>Great product!</v>
      </c>
      <c r="O118" s="26">
        <f>_xlfn.XLOOKUP(MasterData[[#This Row],[Customer_ID]],Feedback[Customer_ID],Feedback[Rating])</f>
        <v>1</v>
      </c>
    </row>
    <row r="119" spans="1:15" x14ac:dyDescent="0.3">
      <c r="A119" s="4" t="s">
        <v>183</v>
      </c>
      <c r="B119" s="2" t="s">
        <v>1346</v>
      </c>
      <c r="C119" s="2" t="s">
        <v>1010</v>
      </c>
      <c r="D119" s="2">
        <v>4</v>
      </c>
      <c r="E119" s="30">
        <v>2.91</v>
      </c>
      <c r="F119" s="2" t="s">
        <v>1014</v>
      </c>
      <c r="G119" s="3">
        <v>45468</v>
      </c>
      <c r="H119" s="34">
        <v>11.64</v>
      </c>
      <c r="I119" s="2">
        <f>_xlfn.XLOOKUP(MasterData[[#This Row],[Customer_ID]],Customer[Customer_ID],Customer[Age])</f>
        <v>62</v>
      </c>
      <c r="J119" s="2" t="str">
        <f>_xlfn.XLOOKUP(MasterData[[#This Row],[Customer_ID]],Customer[Customer_ID],Customer[Age Range])</f>
        <v>[57 Above]</v>
      </c>
      <c r="K119" s="2" t="str">
        <f>_xlfn.XLOOKUP(MasterData[[#This Row],[Customer_ID]],Customer[Customer_ID],Customer[Gender])</f>
        <v>Female</v>
      </c>
      <c r="L119" s="26" t="str">
        <f>_xlfn.XLOOKUP(MasterData[[#This Row],[Customer_ID]],Feedback[Customer_ID],Feedback[Feedback_ID])</f>
        <v>F1112</v>
      </c>
      <c r="M119" s="26" t="str">
        <f>_xlfn.XLOOKUP(MasterData[[#This Row],[Customer_ID]],Feedback[Customer_ID],Feedback[Sentiment])</f>
        <v>Neutral</v>
      </c>
      <c r="N119" s="26" t="str">
        <f>_xlfn.XLOOKUP(MasterData[[#This Row],[Customer_ID]],Feedback[Customer_ID],Feedback[Comment])</f>
        <v>Could be better</v>
      </c>
      <c r="O119" s="26">
        <f>_xlfn.XLOOKUP(MasterData[[#This Row],[Customer_ID]],Feedback[Customer_ID],Feedback[Rating])</f>
        <v>1</v>
      </c>
    </row>
    <row r="120" spans="1:15" x14ac:dyDescent="0.3">
      <c r="A120" s="4" t="s">
        <v>184</v>
      </c>
      <c r="B120" s="2" t="s">
        <v>1329</v>
      </c>
      <c r="C120" s="2" t="s">
        <v>1008</v>
      </c>
      <c r="D120" s="2">
        <v>2</v>
      </c>
      <c r="E120" s="30">
        <v>4.1900000000000004</v>
      </c>
      <c r="F120" s="2" t="s">
        <v>1015</v>
      </c>
      <c r="G120" s="3">
        <v>45469</v>
      </c>
      <c r="H120" s="34">
        <v>8.3800000000000008</v>
      </c>
      <c r="I120" s="2">
        <f>_xlfn.XLOOKUP(MasterData[[#This Row],[Customer_ID]],Customer[Customer_ID],Customer[Age])</f>
        <v>23</v>
      </c>
      <c r="J120" s="2" t="str">
        <f>_xlfn.XLOOKUP(MasterData[[#This Row],[Customer_ID]],Customer[Customer_ID],Customer[Age Range])</f>
        <v>[18-30]</v>
      </c>
      <c r="K120" s="2" t="str">
        <f>_xlfn.XLOOKUP(MasterData[[#This Row],[Customer_ID]],Customer[Customer_ID],Customer[Gender])</f>
        <v>Male</v>
      </c>
      <c r="L120" s="26" t="str">
        <f>_xlfn.XLOOKUP(MasterData[[#This Row],[Customer_ID]],Feedback[Customer_ID],Feedback[Feedback_ID])</f>
        <v>F1099</v>
      </c>
      <c r="M120" s="26" t="str">
        <f>_xlfn.XLOOKUP(MasterData[[#This Row],[Customer_ID]],Feedback[Customer_ID],Feedback[Sentiment])</f>
        <v>Positive</v>
      </c>
      <c r="N120" s="26" t="str">
        <f>_xlfn.XLOOKUP(MasterData[[#This Row],[Customer_ID]],Feedback[Customer_ID],Feedback[Comment])</f>
        <v>Great product!</v>
      </c>
      <c r="O120" s="26">
        <f>_xlfn.XLOOKUP(MasterData[[#This Row],[Customer_ID]],Feedback[Customer_ID],Feedback[Rating])</f>
        <v>4</v>
      </c>
    </row>
    <row r="121" spans="1:15" x14ac:dyDescent="0.3">
      <c r="A121" s="4" t="s">
        <v>185</v>
      </c>
      <c r="B121" s="2" t="s">
        <v>1719</v>
      </c>
      <c r="C121" s="2" t="s">
        <v>1007</v>
      </c>
      <c r="D121" s="2">
        <v>5</v>
      </c>
      <c r="E121" s="30">
        <v>2.96</v>
      </c>
      <c r="F121" s="2" t="s">
        <v>1013</v>
      </c>
      <c r="G121" s="3">
        <v>45470</v>
      </c>
      <c r="H121" s="34">
        <v>14.8</v>
      </c>
      <c r="I121" s="2">
        <f>_xlfn.XLOOKUP(MasterData[[#This Row],[Customer_ID]],Customer[Customer_ID],Customer[Age])</f>
        <v>42</v>
      </c>
      <c r="J121" s="2" t="str">
        <f>_xlfn.XLOOKUP(MasterData[[#This Row],[Customer_ID]],Customer[Customer_ID],Customer[Age Range])</f>
        <v>[31-43]</v>
      </c>
      <c r="K121" s="2" t="str">
        <f>_xlfn.XLOOKUP(MasterData[[#This Row],[Customer_ID]],Customer[Customer_ID],Customer[Gender])</f>
        <v>Male</v>
      </c>
      <c r="L121" s="26" t="str">
        <f>_xlfn.XLOOKUP(MasterData[[#This Row],[Customer_ID]],Feedback[Customer_ID],Feedback[Feedback_ID])</f>
        <v>F1268</v>
      </c>
      <c r="M121" s="26" t="str">
        <f>_xlfn.XLOOKUP(MasterData[[#This Row],[Customer_ID]],Feedback[Customer_ID],Feedback[Sentiment])</f>
        <v>Positive</v>
      </c>
      <c r="N121" s="26" t="str">
        <f>_xlfn.XLOOKUP(MasterData[[#This Row],[Customer_ID]],Feedback[Customer_ID],Feedback[Comment])</f>
        <v>Could be better</v>
      </c>
      <c r="O121" s="26">
        <f>_xlfn.XLOOKUP(MasterData[[#This Row],[Customer_ID]],Feedback[Customer_ID],Feedback[Rating])</f>
        <v>3</v>
      </c>
    </row>
    <row r="122" spans="1:15" x14ac:dyDescent="0.3">
      <c r="A122" s="4" t="s">
        <v>186</v>
      </c>
      <c r="B122" s="2" t="s">
        <v>1397</v>
      </c>
      <c r="C122" s="2" t="s">
        <v>1011</v>
      </c>
      <c r="D122" s="2">
        <v>5</v>
      </c>
      <c r="E122" s="30">
        <v>4.6100000000000003</v>
      </c>
      <c r="F122" s="2" t="s">
        <v>1013</v>
      </c>
      <c r="G122" s="3">
        <v>45471</v>
      </c>
      <c r="H122" s="34">
        <v>23.05</v>
      </c>
      <c r="I122" s="2">
        <f>_xlfn.XLOOKUP(MasterData[[#This Row],[Customer_ID]],Customer[Customer_ID],Customer[Age])</f>
        <v>63</v>
      </c>
      <c r="J122" s="2" t="str">
        <f>_xlfn.XLOOKUP(MasterData[[#This Row],[Customer_ID]],Customer[Customer_ID],Customer[Age Range])</f>
        <v>[57 Above]</v>
      </c>
      <c r="K122" s="2" t="str">
        <f>_xlfn.XLOOKUP(MasterData[[#This Row],[Customer_ID]],Customer[Customer_ID],Customer[Gender])</f>
        <v>Male</v>
      </c>
      <c r="L122" s="26" t="str">
        <f>_xlfn.XLOOKUP(MasterData[[#This Row],[Customer_ID]],Feedback[Customer_ID],Feedback[Feedback_ID])</f>
        <v>F1474</v>
      </c>
      <c r="M122" s="26" t="str">
        <f>_xlfn.XLOOKUP(MasterData[[#This Row],[Customer_ID]],Feedback[Customer_ID],Feedback[Sentiment])</f>
        <v>Negative</v>
      </c>
      <c r="N122" s="26" t="str">
        <f>_xlfn.XLOOKUP(MasterData[[#This Row],[Customer_ID]],Feedback[Customer_ID],Feedback[Comment])</f>
        <v>Great product!</v>
      </c>
      <c r="O122" s="26">
        <f>_xlfn.XLOOKUP(MasterData[[#This Row],[Customer_ID]],Feedback[Customer_ID],Feedback[Rating])</f>
        <v>5</v>
      </c>
    </row>
    <row r="123" spans="1:15" x14ac:dyDescent="0.3">
      <c r="A123" s="4" t="s">
        <v>187</v>
      </c>
      <c r="B123" s="2" t="s">
        <v>1998</v>
      </c>
      <c r="C123" s="2" t="s">
        <v>1007</v>
      </c>
      <c r="D123" s="2">
        <v>4</v>
      </c>
      <c r="E123" s="30">
        <v>5.4</v>
      </c>
      <c r="F123" s="2" t="s">
        <v>1013</v>
      </c>
      <c r="G123" s="3">
        <v>45472</v>
      </c>
      <c r="H123" s="34">
        <v>21.6</v>
      </c>
      <c r="I123" s="2">
        <f>_xlfn.XLOOKUP(MasterData[[#This Row],[Customer_ID]],Customer[Customer_ID],Customer[Age])</f>
        <v>48</v>
      </c>
      <c r="J123" s="2" t="str">
        <f>_xlfn.XLOOKUP(MasterData[[#This Row],[Customer_ID]],Customer[Customer_ID],Customer[Age Range])</f>
        <v>[44-56]</v>
      </c>
      <c r="K123" s="2" t="str">
        <f>_xlfn.XLOOKUP(MasterData[[#This Row],[Customer_ID]],Customer[Customer_ID],Customer[Gender])</f>
        <v>Female</v>
      </c>
      <c r="L123" s="26" t="str">
        <f>_xlfn.XLOOKUP(MasterData[[#This Row],[Customer_ID]],Feedback[Customer_ID],Feedback[Feedback_ID])</f>
        <v>F1134</v>
      </c>
      <c r="M123" s="26" t="str">
        <f>_xlfn.XLOOKUP(MasterData[[#This Row],[Customer_ID]],Feedback[Customer_ID],Feedback[Sentiment])</f>
        <v>Positive</v>
      </c>
      <c r="N123" s="26" t="str">
        <f>_xlfn.XLOOKUP(MasterData[[#This Row],[Customer_ID]],Feedback[Customer_ID],Feedback[Comment])</f>
        <v>Great product!</v>
      </c>
      <c r="O123" s="26">
        <f>_xlfn.XLOOKUP(MasterData[[#This Row],[Customer_ID]],Feedback[Customer_ID],Feedback[Rating])</f>
        <v>1</v>
      </c>
    </row>
    <row r="124" spans="1:15" x14ac:dyDescent="0.3">
      <c r="A124" s="4" t="s">
        <v>190</v>
      </c>
      <c r="B124" s="2" t="s">
        <v>1583</v>
      </c>
      <c r="C124" s="2" t="s">
        <v>1007</v>
      </c>
      <c r="D124" s="2">
        <v>3</v>
      </c>
      <c r="E124" s="30">
        <v>4.7699999999999996</v>
      </c>
      <c r="F124" s="2" t="s">
        <v>1015</v>
      </c>
      <c r="G124" s="3">
        <v>45475</v>
      </c>
      <c r="H124" s="34">
        <v>14.31</v>
      </c>
      <c r="I124" s="2">
        <f>_xlfn.XLOOKUP(MasterData[[#This Row],[Customer_ID]],Customer[Customer_ID],Customer[Age])</f>
        <v>60</v>
      </c>
      <c r="J124" s="2" t="str">
        <f>_xlfn.XLOOKUP(MasterData[[#This Row],[Customer_ID]],Customer[Customer_ID],Customer[Age Range])</f>
        <v>[57 Above]</v>
      </c>
      <c r="K124" s="2" t="str">
        <f>_xlfn.XLOOKUP(MasterData[[#This Row],[Customer_ID]],Customer[Customer_ID],Customer[Gender])</f>
        <v>Female</v>
      </c>
      <c r="L124" s="26" t="str">
        <f>_xlfn.XLOOKUP(MasterData[[#This Row],[Customer_ID]],Feedback[Customer_ID],Feedback[Feedback_ID])</f>
        <v>F1445</v>
      </c>
      <c r="M124" s="26" t="str">
        <f>_xlfn.XLOOKUP(MasterData[[#This Row],[Customer_ID]],Feedback[Customer_ID],Feedback[Sentiment])</f>
        <v>Positive</v>
      </c>
      <c r="N124" s="26" t="str">
        <f>_xlfn.XLOOKUP(MasterData[[#This Row],[Customer_ID]],Feedback[Customer_ID],Feedback[Comment])</f>
        <v>Great product!</v>
      </c>
      <c r="O124" s="26">
        <f>_xlfn.XLOOKUP(MasterData[[#This Row],[Customer_ID]],Feedback[Customer_ID],Feedback[Rating])</f>
        <v>3</v>
      </c>
    </row>
    <row r="125" spans="1:15" x14ac:dyDescent="0.3">
      <c r="A125" s="4" t="s">
        <v>192</v>
      </c>
      <c r="B125" s="2" t="s">
        <v>1511</v>
      </c>
      <c r="C125" s="2" t="s">
        <v>1008</v>
      </c>
      <c r="D125" s="2">
        <v>1</v>
      </c>
      <c r="E125" s="30">
        <v>3.8</v>
      </c>
      <c r="F125" s="2" t="s">
        <v>1016</v>
      </c>
      <c r="G125" s="3">
        <v>45477</v>
      </c>
      <c r="H125" s="34">
        <v>3.8</v>
      </c>
      <c r="I125" s="2">
        <f>_xlfn.XLOOKUP(MasterData[[#This Row],[Customer_ID]],Customer[Customer_ID],Customer[Age])</f>
        <v>29</v>
      </c>
      <c r="J125" s="2" t="str">
        <f>_xlfn.XLOOKUP(MasterData[[#This Row],[Customer_ID]],Customer[Customer_ID],Customer[Age Range])</f>
        <v>[18-30]</v>
      </c>
      <c r="K125" s="2" t="str">
        <f>_xlfn.XLOOKUP(MasterData[[#This Row],[Customer_ID]],Customer[Customer_ID],Customer[Gender])</f>
        <v>Male</v>
      </c>
      <c r="L125" s="26" t="str">
        <f>_xlfn.XLOOKUP(MasterData[[#This Row],[Customer_ID]],Feedback[Customer_ID],Feedback[Feedback_ID])</f>
        <v>F1695</v>
      </c>
      <c r="M125" s="26" t="str">
        <f>_xlfn.XLOOKUP(MasterData[[#This Row],[Customer_ID]],Feedback[Customer_ID],Feedback[Sentiment])</f>
        <v>Positive</v>
      </c>
      <c r="N125" s="26" t="str">
        <f>_xlfn.XLOOKUP(MasterData[[#This Row],[Customer_ID]],Feedback[Customer_ID],Feedback[Comment])</f>
        <v>Could be better</v>
      </c>
      <c r="O125" s="26">
        <f>_xlfn.XLOOKUP(MasterData[[#This Row],[Customer_ID]],Feedback[Customer_ID],Feedback[Rating])</f>
        <v>5</v>
      </c>
    </row>
    <row r="126" spans="1:15" x14ac:dyDescent="0.3">
      <c r="A126" s="4" t="s">
        <v>196</v>
      </c>
      <c r="B126" s="2" t="s">
        <v>1381</v>
      </c>
      <c r="C126" s="2" t="s">
        <v>1010</v>
      </c>
      <c r="D126" s="2">
        <v>1</v>
      </c>
      <c r="E126" s="30">
        <v>5.31</v>
      </c>
      <c r="F126" s="2" t="s">
        <v>1015</v>
      </c>
      <c r="G126" s="3">
        <v>45481</v>
      </c>
      <c r="H126" s="34">
        <v>5.31</v>
      </c>
      <c r="I126" s="2">
        <f>_xlfn.XLOOKUP(MasterData[[#This Row],[Customer_ID]],Customer[Customer_ID],Customer[Age])</f>
        <v>54</v>
      </c>
      <c r="J126" s="2" t="str">
        <f>_xlfn.XLOOKUP(MasterData[[#This Row],[Customer_ID]],Customer[Customer_ID],Customer[Age Range])</f>
        <v>[44-56]</v>
      </c>
      <c r="K126" s="2" t="str">
        <f>_xlfn.XLOOKUP(MasterData[[#This Row],[Customer_ID]],Customer[Customer_ID],Customer[Gender])</f>
        <v>Male</v>
      </c>
      <c r="L126" s="26" t="str">
        <f>_xlfn.XLOOKUP(MasterData[[#This Row],[Customer_ID]],Feedback[Customer_ID],Feedback[Feedback_ID])</f>
        <v>F1900</v>
      </c>
      <c r="M126" s="26" t="str">
        <f>_xlfn.XLOOKUP(MasterData[[#This Row],[Customer_ID]],Feedback[Customer_ID],Feedback[Sentiment])</f>
        <v>Neutral</v>
      </c>
      <c r="N126" s="26" t="str">
        <f>_xlfn.XLOOKUP(MasterData[[#This Row],[Customer_ID]],Feedback[Customer_ID],Feedback[Comment])</f>
        <v>Could be better</v>
      </c>
      <c r="O126" s="26">
        <f>_xlfn.XLOOKUP(MasterData[[#This Row],[Customer_ID]],Feedback[Customer_ID],Feedback[Rating])</f>
        <v>4</v>
      </c>
    </row>
    <row r="127" spans="1:15" x14ac:dyDescent="0.3">
      <c r="A127" s="4" t="s">
        <v>197</v>
      </c>
      <c r="B127" s="2" t="s">
        <v>1050</v>
      </c>
      <c r="C127" s="2" t="s">
        <v>1011</v>
      </c>
      <c r="D127" s="2">
        <v>3</v>
      </c>
      <c r="E127" s="30">
        <v>5.26</v>
      </c>
      <c r="F127" s="2" t="s">
        <v>1013</v>
      </c>
      <c r="G127" s="3">
        <v>45482</v>
      </c>
      <c r="H127" s="34">
        <v>15.78</v>
      </c>
      <c r="I127" s="2">
        <f>_xlfn.XLOOKUP(MasterData[[#This Row],[Customer_ID]],Customer[Customer_ID],Customer[Age])</f>
        <v>52</v>
      </c>
      <c r="J127" s="2" t="str">
        <f>_xlfn.XLOOKUP(MasterData[[#This Row],[Customer_ID]],Customer[Customer_ID],Customer[Age Range])</f>
        <v>[44-56]</v>
      </c>
      <c r="K127" s="2" t="str">
        <f>_xlfn.XLOOKUP(MasterData[[#This Row],[Customer_ID]],Customer[Customer_ID],Customer[Gender])</f>
        <v>Male</v>
      </c>
      <c r="L127" s="26" t="str">
        <f>_xlfn.XLOOKUP(MasterData[[#This Row],[Customer_ID]],Feedback[Customer_ID],Feedback[Feedback_ID])</f>
        <v>F1576</v>
      </c>
      <c r="M127" s="26" t="str">
        <f>_xlfn.XLOOKUP(MasterData[[#This Row],[Customer_ID]],Feedback[Customer_ID],Feedback[Sentiment])</f>
        <v>Neutral</v>
      </c>
      <c r="N127" s="26" t="str">
        <f>_xlfn.XLOOKUP(MasterData[[#This Row],[Customer_ID]],Feedback[Customer_ID],Feedback[Comment])</f>
        <v>Could be better</v>
      </c>
      <c r="O127" s="26">
        <f>_xlfn.XLOOKUP(MasterData[[#This Row],[Customer_ID]],Feedback[Customer_ID],Feedback[Rating])</f>
        <v>2</v>
      </c>
    </row>
    <row r="128" spans="1:15" x14ac:dyDescent="0.3">
      <c r="A128" s="4" t="s">
        <v>199</v>
      </c>
      <c r="B128" s="2" t="s">
        <v>1271</v>
      </c>
      <c r="C128" s="2" t="s">
        <v>1010</v>
      </c>
      <c r="D128" s="2">
        <v>3</v>
      </c>
      <c r="E128" s="30">
        <v>4.5599999999999996</v>
      </c>
      <c r="F128" s="2" t="s">
        <v>1014</v>
      </c>
      <c r="G128" s="3">
        <v>45484</v>
      </c>
      <c r="H128" s="34">
        <v>13.68</v>
      </c>
      <c r="I128" s="2">
        <f>_xlfn.XLOOKUP(MasterData[[#This Row],[Customer_ID]],Customer[Customer_ID],Customer[Age])</f>
        <v>22</v>
      </c>
      <c r="J128" s="2" t="str">
        <f>_xlfn.XLOOKUP(MasterData[[#This Row],[Customer_ID]],Customer[Customer_ID],Customer[Age Range])</f>
        <v>[18-30]</v>
      </c>
      <c r="K128" s="2" t="str">
        <f>_xlfn.XLOOKUP(MasterData[[#This Row],[Customer_ID]],Customer[Customer_ID],Customer[Gender])</f>
        <v>Male</v>
      </c>
      <c r="L128" s="26" t="str">
        <f>_xlfn.XLOOKUP(MasterData[[#This Row],[Customer_ID]],Feedback[Customer_ID],Feedback[Feedback_ID])</f>
        <v>F1137</v>
      </c>
      <c r="M128" s="26" t="str">
        <f>_xlfn.XLOOKUP(MasterData[[#This Row],[Customer_ID]],Feedback[Customer_ID],Feedback[Sentiment])</f>
        <v>Neutral</v>
      </c>
      <c r="N128" s="26" t="str">
        <f>_xlfn.XLOOKUP(MasterData[[#This Row],[Customer_ID]],Feedback[Customer_ID],Feedback[Comment])</f>
        <v>Could be better</v>
      </c>
      <c r="O128" s="26">
        <f>_xlfn.XLOOKUP(MasterData[[#This Row],[Customer_ID]],Feedback[Customer_ID],Feedback[Rating])</f>
        <v>1</v>
      </c>
    </row>
    <row r="129" spans="1:15" x14ac:dyDescent="0.3">
      <c r="A129" s="4" t="s">
        <v>200</v>
      </c>
      <c r="B129" s="2" t="s">
        <v>1380</v>
      </c>
      <c r="C129" s="2" t="s">
        <v>1011</v>
      </c>
      <c r="D129" s="2">
        <v>3</v>
      </c>
      <c r="E129" s="30">
        <v>5.09</v>
      </c>
      <c r="F129" s="2" t="s">
        <v>1014</v>
      </c>
      <c r="G129" s="3">
        <v>45485</v>
      </c>
      <c r="H129" s="34">
        <v>15.27</v>
      </c>
      <c r="I129" s="2">
        <f>_xlfn.XLOOKUP(MasterData[[#This Row],[Customer_ID]],Customer[Customer_ID],Customer[Age])</f>
        <v>25</v>
      </c>
      <c r="J129" s="2" t="str">
        <f>_xlfn.XLOOKUP(MasterData[[#This Row],[Customer_ID]],Customer[Customer_ID],Customer[Age Range])</f>
        <v>[18-30]</v>
      </c>
      <c r="K129" s="2" t="str">
        <f>_xlfn.XLOOKUP(MasterData[[#This Row],[Customer_ID]],Customer[Customer_ID],Customer[Gender])</f>
        <v>Female</v>
      </c>
      <c r="L129" s="26" t="str">
        <f>_xlfn.XLOOKUP(MasterData[[#This Row],[Customer_ID]],Feedback[Customer_ID],Feedback[Feedback_ID])</f>
        <v>F1121</v>
      </c>
      <c r="M129" s="26" t="str">
        <f>_xlfn.XLOOKUP(MasterData[[#This Row],[Customer_ID]],Feedback[Customer_ID],Feedback[Sentiment])</f>
        <v>Positive</v>
      </c>
      <c r="N129" s="26" t="str">
        <f>_xlfn.XLOOKUP(MasterData[[#This Row],[Customer_ID]],Feedback[Customer_ID],Feedback[Comment])</f>
        <v>Could be better</v>
      </c>
      <c r="O129" s="26">
        <f>_xlfn.XLOOKUP(MasterData[[#This Row],[Customer_ID]],Feedback[Customer_ID],Feedback[Rating])</f>
        <v>2</v>
      </c>
    </row>
    <row r="130" spans="1:15" x14ac:dyDescent="0.3">
      <c r="A130" s="4" t="s">
        <v>204</v>
      </c>
      <c r="B130" s="2" t="s">
        <v>1541</v>
      </c>
      <c r="C130" s="2" t="s">
        <v>1007</v>
      </c>
      <c r="D130" s="2">
        <v>2</v>
      </c>
      <c r="E130" s="30">
        <v>2.97</v>
      </c>
      <c r="F130" s="2" t="s">
        <v>1014</v>
      </c>
      <c r="G130" s="3">
        <v>45489</v>
      </c>
      <c r="H130" s="34">
        <v>5.94</v>
      </c>
      <c r="I130" s="2">
        <f>_xlfn.XLOOKUP(MasterData[[#This Row],[Customer_ID]],Customer[Customer_ID],Customer[Age])</f>
        <v>59</v>
      </c>
      <c r="J130" s="2" t="str">
        <f>_xlfn.XLOOKUP(MasterData[[#This Row],[Customer_ID]],Customer[Customer_ID],Customer[Age Range])</f>
        <v>[57 Above]</v>
      </c>
      <c r="K130" s="2" t="str">
        <f>_xlfn.XLOOKUP(MasterData[[#This Row],[Customer_ID]],Customer[Customer_ID],Customer[Gender])</f>
        <v>Female</v>
      </c>
      <c r="L130" s="26" t="str">
        <f>_xlfn.XLOOKUP(MasterData[[#This Row],[Customer_ID]],Feedback[Customer_ID],Feedback[Feedback_ID])</f>
        <v>F1003</v>
      </c>
      <c r="M130" s="26" t="str">
        <f>_xlfn.XLOOKUP(MasterData[[#This Row],[Customer_ID]],Feedback[Customer_ID],Feedback[Sentiment])</f>
        <v>Negative</v>
      </c>
      <c r="N130" s="26" t="str">
        <f>_xlfn.XLOOKUP(MasterData[[#This Row],[Customer_ID]],Feedback[Customer_ID],Feedback[Comment])</f>
        <v>Could be better</v>
      </c>
      <c r="O130" s="26">
        <f>_xlfn.XLOOKUP(MasterData[[#This Row],[Customer_ID]],Feedback[Customer_ID],Feedback[Rating])</f>
        <v>1</v>
      </c>
    </row>
    <row r="131" spans="1:15" x14ac:dyDescent="0.3">
      <c r="A131" s="4" t="s">
        <v>205</v>
      </c>
      <c r="B131" s="2" t="s">
        <v>1661</v>
      </c>
      <c r="C131" s="2" t="s">
        <v>1009</v>
      </c>
      <c r="D131" s="2">
        <v>3</v>
      </c>
      <c r="E131" s="30">
        <v>4.17</v>
      </c>
      <c r="F131" s="2" t="s">
        <v>1013</v>
      </c>
      <c r="G131" s="3">
        <v>45490</v>
      </c>
      <c r="H131" s="34">
        <v>12.51</v>
      </c>
      <c r="I131" s="2">
        <f>_xlfn.XLOOKUP(MasterData[[#This Row],[Customer_ID]],Customer[Customer_ID],Customer[Age])</f>
        <v>43</v>
      </c>
      <c r="J131" s="2" t="str">
        <f>_xlfn.XLOOKUP(MasterData[[#This Row],[Customer_ID]],Customer[Customer_ID],Customer[Age Range])</f>
        <v>[31-43]</v>
      </c>
      <c r="K131" s="2" t="str">
        <f>_xlfn.XLOOKUP(MasterData[[#This Row],[Customer_ID]],Customer[Customer_ID],Customer[Gender])</f>
        <v>Female</v>
      </c>
      <c r="L131" s="26" t="str">
        <f>_xlfn.XLOOKUP(MasterData[[#This Row],[Customer_ID]],Feedback[Customer_ID],Feedback[Feedback_ID])</f>
        <v>F1232</v>
      </c>
      <c r="M131" s="26" t="str">
        <f>_xlfn.XLOOKUP(MasterData[[#This Row],[Customer_ID]],Feedback[Customer_ID],Feedback[Sentiment])</f>
        <v>Neutral</v>
      </c>
      <c r="N131" s="26" t="str">
        <f>_xlfn.XLOOKUP(MasterData[[#This Row],[Customer_ID]],Feedback[Customer_ID],Feedback[Comment])</f>
        <v>Could be better</v>
      </c>
      <c r="O131" s="26">
        <f>_xlfn.XLOOKUP(MasterData[[#This Row],[Customer_ID]],Feedback[Customer_ID],Feedback[Rating])</f>
        <v>4</v>
      </c>
    </row>
    <row r="132" spans="1:15" x14ac:dyDescent="0.3">
      <c r="A132" s="4" t="s">
        <v>207</v>
      </c>
      <c r="B132" s="2" t="s">
        <v>1822</v>
      </c>
      <c r="C132" s="2" t="s">
        <v>1009</v>
      </c>
      <c r="D132" s="2">
        <v>3</v>
      </c>
      <c r="E132" s="30">
        <v>5.51</v>
      </c>
      <c r="F132" s="2" t="s">
        <v>1014</v>
      </c>
      <c r="G132" s="3">
        <v>45492</v>
      </c>
      <c r="H132" s="34">
        <v>16.53</v>
      </c>
      <c r="I132" s="2">
        <f>_xlfn.XLOOKUP(MasterData[[#This Row],[Customer_ID]],Customer[Customer_ID],Customer[Age])</f>
        <v>28</v>
      </c>
      <c r="J132" s="2" t="str">
        <f>_xlfn.XLOOKUP(MasterData[[#This Row],[Customer_ID]],Customer[Customer_ID],Customer[Age Range])</f>
        <v>[18-30]</v>
      </c>
      <c r="K132" s="2" t="str">
        <f>_xlfn.XLOOKUP(MasterData[[#This Row],[Customer_ID]],Customer[Customer_ID],Customer[Gender])</f>
        <v>Female</v>
      </c>
      <c r="L132" s="26" t="str">
        <f>_xlfn.XLOOKUP(MasterData[[#This Row],[Customer_ID]],Feedback[Customer_ID],Feedback[Feedback_ID])</f>
        <v>F1565</v>
      </c>
      <c r="M132" s="26" t="str">
        <f>_xlfn.XLOOKUP(MasterData[[#This Row],[Customer_ID]],Feedback[Customer_ID],Feedback[Sentiment])</f>
        <v>Neutral</v>
      </c>
      <c r="N132" s="26" t="str">
        <f>_xlfn.XLOOKUP(MasterData[[#This Row],[Customer_ID]],Feedback[Customer_ID],Feedback[Comment])</f>
        <v>Could be better</v>
      </c>
      <c r="O132" s="26">
        <f>_xlfn.XLOOKUP(MasterData[[#This Row],[Customer_ID]],Feedback[Customer_ID],Feedback[Rating])</f>
        <v>4</v>
      </c>
    </row>
    <row r="133" spans="1:15" x14ac:dyDescent="0.3">
      <c r="A133" s="4" t="s">
        <v>209</v>
      </c>
      <c r="B133" s="2" t="s">
        <v>1468</v>
      </c>
      <c r="C133" s="2" t="s">
        <v>1007</v>
      </c>
      <c r="D133" s="2">
        <v>4</v>
      </c>
      <c r="E133" s="30">
        <v>5.57</v>
      </c>
      <c r="F133" s="2" t="s">
        <v>1016</v>
      </c>
      <c r="G133" s="3">
        <v>45494</v>
      </c>
      <c r="H133" s="34">
        <v>22.28</v>
      </c>
      <c r="I133" s="2">
        <f>_xlfn.XLOOKUP(MasterData[[#This Row],[Customer_ID]],Customer[Customer_ID],Customer[Age])</f>
        <v>58</v>
      </c>
      <c r="J133" s="2" t="str">
        <f>_xlfn.XLOOKUP(MasterData[[#This Row],[Customer_ID]],Customer[Customer_ID],Customer[Age Range])</f>
        <v>[57 Above]</v>
      </c>
      <c r="K133" s="2" t="str">
        <f>_xlfn.XLOOKUP(MasterData[[#This Row],[Customer_ID]],Customer[Customer_ID],Customer[Gender])</f>
        <v>Female</v>
      </c>
      <c r="L133" s="26" t="str">
        <f>_xlfn.XLOOKUP(MasterData[[#This Row],[Customer_ID]],Feedback[Customer_ID],Feedback[Feedback_ID])</f>
        <v>F1849</v>
      </c>
      <c r="M133" s="26" t="str">
        <f>_xlfn.XLOOKUP(MasterData[[#This Row],[Customer_ID]],Feedback[Customer_ID],Feedback[Sentiment])</f>
        <v>Positive</v>
      </c>
      <c r="N133" s="26" t="str">
        <f>_xlfn.XLOOKUP(MasterData[[#This Row],[Customer_ID]],Feedback[Customer_ID],Feedback[Comment])</f>
        <v>Could be better</v>
      </c>
      <c r="O133" s="26">
        <f>_xlfn.XLOOKUP(MasterData[[#This Row],[Customer_ID]],Feedback[Customer_ID],Feedback[Rating])</f>
        <v>4</v>
      </c>
    </row>
    <row r="134" spans="1:15" x14ac:dyDescent="0.3">
      <c r="A134" s="4" t="s">
        <v>211</v>
      </c>
      <c r="B134" s="2" t="s">
        <v>1202</v>
      </c>
      <c r="C134" s="2" t="s">
        <v>1010</v>
      </c>
      <c r="D134" s="2">
        <v>1</v>
      </c>
      <c r="E134" s="30">
        <v>3.16</v>
      </c>
      <c r="F134" s="2" t="s">
        <v>1015</v>
      </c>
      <c r="G134" s="3">
        <v>45496</v>
      </c>
      <c r="H134" s="34">
        <v>3.16</v>
      </c>
      <c r="I134" s="2">
        <f>_xlfn.XLOOKUP(MasterData[[#This Row],[Customer_ID]],Customer[Customer_ID],Customer[Age])</f>
        <v>37</v>
      </c>
      <c r="J134" s="2" t="str">
        <f>_xlfn.XLOOKUP(MasterData[[#This Row],[Customer_ID]],Customer[Customer_ID],Customer[Age Range])</f>
        <v>[31-43]</v>
      </c>
      <c r="K134" s="2" t="str">
        <f>_xlfn.XLOOKUP(MasterData[[#This Row],[Customer_ID]],Customer[Customer_ID],Customer[Gender])</f>
        <v>Male</v>
      </c>
      <c r="L134" s="26" t="str">
        <f>_xlfn.XLOOKUP(MasterData[[#This Row],[Customer_ID]],Feedback[Customer_ID],Feedback[Feedback_ID])</f>
        <v>F1676</v>
      </c>
      <c r="M134" s="26" t="str">
        <f>_xlfn.XLOOKUP(MasterData[[#This Row],[Customer_ID]],Feedback[Customer_ID],Feedback[Sentiment])</f>
        <v>Negative</v>
      </c>
      <c r="N134" s="26" t="str">
        <f>_xlfn.XLOOKUP(MasterData[[#This Row],[Customer_ID]],Feedback[Customer_ID],Feedback[Comment])</f>
        <v>Could be better</v>
      </c>
      <c r="O134" s="26">
        <f>_xlfn.XLOOKUP(MasterData[[#This Row],[Customer_ID]],Feedback[Customer_ID],Feedback[Rating])</f>
        <v>5</v>
      </c>
    </row>
    <row r="135" spans="1:15" x14ac:dyDescent="0.3">
      <c r="A135" s="4" t="s">
        <v>212</v>
      </c>
      <c r="B135" s="2" t="s">
        <v>1389</v>
      </c>
      <c r="C135" s="2" t="s">
        <v>1011</v>
      </c>
      <c r="D135" s="2">
        <v>2</v>
      </c>
      <c r="E135" s="30">
        <v>4.9800000000000004</v>
      </c>
      <c r="F135" s="2" t="s">
        <v>1015</v>
      </c>
      <c r="G135" s="3">
        <v>45497</v>
      </c>
      <c r="H135" s="34">
        <v>9.9600000000000009</v>
      </c>
      <c r="I135" s="2">
        <f>_xlfn.XLOOKUP(MasterData[[#This Row],[Customer_ID]],Customer[Customer_ID],Customer[Age])</f>
        <v>60</v>
      </c>
      <c r="J135" s="2" t="str">
        <f>_xlfn.XLOOKUP(MasterData[[#This Row],[Customer_ID]],Customer[Customer_ID],Customer[Age Range])</f>
        <v>[57 Above]</v>
      </c>
      <c r="K135" s="2" t="str">
        <f>_xlfn.XLOOKUP(MasterData[[#This Row],[Customer_ID]],Customer[Customer_ID],Customer[Gender])</f>
        <v>Male</v>
      </c>
      <c r="L135" s="26" t="str">
        <f>_xlfn.XLOOKUP(MasterData[[#This Row],[Customer_ID]],Feedback[Customer_ID],Feedback[Feedback_ID])</f>
        <v>F1265</v>
      </c>
      <c r="M135" s="26" t="str">
        <f>_xlfn.XLOOKUP(MasterData[[#This Row],[Customer_ID]],Feedback[Customer_ID],Feedback[Sentiment])</f>
        <v>Negative</v>
      </c>
      <c r="N135" s="26" t="str">
        <f>_xlfn.XLOOKUP(MasterData[[#This Row],[Customer_ID]],Feedback[Customer_ID],Feedback[Comment])</f>
        <v>Could be better</v>
      </c>
      <c r="O135" s="26">
        <f>_xlfn.XLOOKUP(MasterData[[#This Row],[Customer_ID]],Feedback[Customer_ID],Feedback[Rating])</f>
        <v>3</v>
      </c>
    </row>
    <row r="136" spans="1:15" x14ac:dyDescent="0.3">
      <c r="A136" s="4" t="s">
        <v>213</v>
      </c>
      <c r="B136" s="2" t="s">
        <v>1790</v>
      </c>
      <c r="C136" s="2" t="s">
        <v>1008</v>
      </c>
      <c r="D136" s="2">
        <v>4</v>
      </c>
      <c r="E136" s="30">
        <v>5.26</v>
      </c>
      <c r="F136" s="2" t="s">
        <v>1014</v>
      </c>
      <c r="G136" s="3">
        <v>45498</v>
      </c>
      <c r="H136" s="34">
        <v>21.04</v>
      </c>
      <c r="I136" s="2">
        <f>_xlfn.XLOOKUP(MasterData[[#This Row],[Customer_ID]],Customer[Customer_ID],Customer[Age])</f>
        <v>35</v>
      </c>
      <c r="J136" s="2" t="str">
        <f>_xlfn.XLOOKUP(MasterData[[#This Row],[Customer_ID]],Customer[Customer_ID],Customer[Age Range])</f>
        <v>[31-43]</v>
      </c>
      <c r="K136" s="2" t="str">
        <f>_xlfn.XLOOKUP(MasterData[[#This Row],[Customer_ID]],Customer[Customer_ID],Customer[Gender])</f>
        <v>Female</v>
      </c>
      <c r="L136" s="26" t="str">
        <f>_xlfn.XLOOKUP(MasterData[[#This Row],[Customer_ID]],Feedback[Customer_ID],Feedback[Feedback_ID])</f>
        <v>F1129</v>
      </c>
      <c r="M136" s="26" t="str">
        <f>_xlfn.XLOOKUP(MasterData[[#This Row],[Customer_ID]],Feedback[Customer_ID],Feedback[Sentiment])</f>
        <v>Neutral</v>
      </c>
      <c r="N136" s="26" t="str">
        <f>_xlfn.XLOOKUP(MasterData[[#This Row],[Customer_ID]],Feedback[Customer_ID],Feedback[Comment])</f>
        <v>Great product!</v>
      </c>
      <c r="O136" s="26">
        <f>_xlfn.XLOOKUP(MasterData[[#This Row],[Customer_ID]],Feedback[Customer_ID],Feedback[Rating])</f>
        <v>2</v>
      </c>
    </row>
    <row r="137" spans="1:15" x14ac:dyDescent="0.3">
      <c r="A137" s="4" t="s">
        <v>214</v>
      </c>
      <c r="B137" s="2" t="s">
        <v>1128</v>
      </c>
      <c r="C137" s="2" t="s">
        <v>1010</v>
      </c>
      <c r="D137" s="2">
        <v>2</v>
      </c>
      <c r="E137" s="30">
        <v>4.5199999999999996</v>
      </c>
      <c r="F137" s="2" t="s">
        <v>1014</v>
      </c>
      <c r="G137" s="3">
        <v>45499</v>
      </c>
      <c r="H137" s="34">
        <v>9.0399999999999991</v>
      </c>
      <c r="I137" s="2">
        <f>_xlfn.XLOOKUP(MasterData[[#This Row],[Customer_ID]],Customer[Customer_ID],Customer[Age])</f>
        <v>32</v>
      </c>
      <c r="J137" s="2" t="str">
        <f>_xlfn.XLOOKUP(MasterData[[#This Row],[Customer_ID]],Customer[Customer_ID],Customer[Age Range])</f>
        <v>[31-43]</v>
      </c>
      <c r="K137" s="2" t="str">
        <f>_xlfn.XLOOKUP(MasterData[[#This Row],[Customer_ID]],Customer[Customer_ID],Customer[Gender])</f>
        <v>Male</v>
      </c>
      <c r="L137" s="26" t="str">
        <f>_xlfn.XLOOKUP(MasterData[[#This Row],[Customer_ID]],Feedback[Customer_ID],Feedback[Feedback_ID])</f>
        <v>F1562</v>
      </c>
      <c r="M137" s="26" t="str">
        <f>_xlfn.XLOOKUP(MasterData[[#This Row],[Customer_ID]],Feedback[Customer_ID],Feedback[Sentiment])</f>
        <v>Positive</v>
      </c>
      <c r="N137" s="26" t="str">
        <f>_xlfn.XLOOKUP(MasterData[[#This Row],[Customer_ID]],Feedback[Customer_ID],Feedback[Comment])</f>
        <v>Could be better</v>
      </c>
      <c r="O137" s="26">
        <f>_xlfn.XLOOKUP(MasterData[[#This Row],[Customer_ID]],Feedback[Customer_ID],Feedback[Rating])</f>
        <v>5</v>
      </c>
    </row>
    <row r="138" spans="1:15" x14ac:dyDescent="0.3">
      <c r="A138" s="4" t="s">
        <v>217</v>
      </c>
      <c r="B138" s="2" t="s">
        <v>1701</v>
      </c>
      <c r="C138" s="2" t="s">
        <v>1012</v>
      </c>
      <c r="D138" s="2">
        <v>5</v>
      </c>
      <c r="E138" s="30">
        <v>4.79</v>
      </c>
      <c r="F138" s="2" t="s">
        <v>1013</v>
      </c>
      <c r="G138" s="3">
        <v>45502</v>
      </c>
      <c r="H138" s="34">
        <v>23.95</v>
      </c>
      <c r="I138" s="2">
        <f>_xlfn.XLOOKUP(MasterData[[#This Row],[Customer_ID]],Customer[Customer_ID],Customer[Age])</f>
        <v>51</v>
      </c>
      <c r="J138" s="2" t="str">
        <f>_xlfn.XLOOKUP(MasterData[[#This Row],[Customer_ID]],Customer[Customer_ID],Customer[Age Range])</f>
        <v>[44-56]</v>
      </c>
      <c r="K138" s="2" t="str">
        <f>_xlfn.XLOOKUP(MasterData[[#This Row],[Customer_ID]],Customer[Customer_ID],Customer[Gender])</f>
        <v>Male</v>
      </c>
      <c r="L138" s="26" t="str">
        <f>_xlfn.XLOOKUP(MasterData[[#This Row],[Customer_ID]],Feedback[Customer_ID],Feedback[Feedback_ID])</f>
        <v>F1363</v>
      </c>
      <c r="M138" s="26" t="str">
        <f>_xlfn.XLOOKUP(MasterData[[#This Row],[Customer_ID]],Feedback[Customer_ID],Feedback[Sentiment])</f>
        <v>Positive</v>
      </c>
      <c r="N138" s="26" t="str">
        <f>_xlfn.XLOOKUP(MasterData[[#This Row],[Customer_ID]],Feedback[Customer_ID],Feedback[Comment])</f>
        <v>Could be better</v>
      </c>
      <c r="O138" s="26">
        <f>_xlfn.XLOOKUP(MasterData[[#This Row],[Customer_ID]],Feedback[Customer_ID],Feedback[Rating])</f>
        <v>1</v>
      </c>
    </row>
    <row r="139" spans="1:15" x14ac:dyDescent="0.3">
      <c r="A139" s="4" t="s">
        <v>218</v>
      </c>
      <c r="B139" s="2" t="s">
        <v>1912</v>
      </c>
      <c r="C139" s="2" t="s">
        <v>1008</v>
      </c>
      <c r="D139" s="2">
        <v>3</v>
      </c>
      <c r="E139" s="30">
        <v>4.91</v>
      </c>
      <c r="F139" s="2" t="s">
        <v>1015</v>
      </c>
      <c r="G139" s="3">
        <v>45503</v>
      </c>
      <c r="H139" s="34">
        <v>14.73</v>
      </c>
      <c r="I139" s="2">
        <f>_xlfn.XLOOKUP(MasterData[[#This Row],[Customer_ID]],Customer[Customer_ID],Customer[Age])</f>
        <v>18</v>
      </c>
      <c r="J139" s="2" t="str">
        <f>_xlfn.XLOOKUP(MasterData[[#This Row],[Customer_ID]],Customer[Customer_ID],Customer[Age Range])</f>
        <v>[18-30]</v>
      </c>
      <c r="K139" s="2" t="str">
        <f>_xlfn.XLOOKUP(MasterData[[#This Row],[Customer_ID]],Customer[Customer_ID],Customer[Gender])</f>
        <v>Female</v>
      </c>
      <c r="L139" s="26" t="str">
        <f>_xlfn.XLOOKUP(MasterData[[#This Row],[Customer_ID]],Feedback[Customer_ID],Feedback[Feedback_ID])</f>
        <v>F1713</v>
      </c>
      <c r="M139" s="26" t="str">
        <f>_xlfn.XLOOKUP(MasterData[[#This Row],[Customer_ID]],Feedback[Customer_ID],Feedback[Sentiment])</f>
        <v>Negative</v>
      </c>
      <c r="N139" s="26" t="str">
        <f>_xlfn.XLOOKUP(MasterData[[#This Row],[Customer_ID]],Feedback[Customer_ID],Feedback[Comment])</f>
        <v>Could be better</v>
      </c>
      <c r="O139" s="26">
        <f>_xlfn.XLOOKUP(MasterData[[#This Row],[Customer_ID]],Feedback[Customer_ID],Feedback[Rating])</f>
        <v>2</v>
      </c>
    </row>
    <row r="140" spans="1:15" x14ac:dyDescent="0.3">
      <c r="A140" s="4" t="s">
        <v>219</v>
      </c>
      <c r="B140" s="2" t="s">
        <v>1718</v>
      </c>
      <c r="C140" s="2" t="s">
        <v>1009</v>
      </c>
      <c r="D140" s="2">
        <v>1</v>
      </c>
      <c r="E140" s="30">
        <v>3.61</v>
      </c>
      <c r="F140" s="2" t="s">
        <v>1016</v>
      </c>
      <c r="G140" s="3">
        <v>45504</v>
      </c>
      <c r="H140" s="34">
        <v>3.61</v>
      </c>
      <c r="I140" s="2">
        <f>_xlfn.XLOOKUP(MasterData[[#This Row],[Customer_ID]],Customer[Customer_ID],Customer[Age])</f>
        <v>32</v>
      </c>
      <c r="J140" s="2" t="str">
        <f>_xlfn.XLOOKUP(MasterData[[#This Row],[Customer_ID]],Customer[Customer_ID],Customer[Age Range])</f>
        <v>[31-43]</v>
      </c>
      <c r="K140" s="2" t="str">
        <f>_xlfn.XLOOKUP(MasterData[[#This Row],[Customer_ID]],Customer[Customer_ID],Customer[Gender])</f>
        <v>Female</v>
      </c>
      <c r="L140" s="26" t="str">
        <f>_xlfn.XLOOKUP(MasterData[[#This Row],[Customer_ID]],Feedback[Customer_ID],Feedback[Feedback_ID])</f>
        <v>F1107</v>
      </c>
      <c r="M140" s="26" t="str">
        <f>_xlfn.XLOOKUP(MasterData[[#This Row],[Customer_ID]],Feedback[Customer_ID],Feedback[Sentiment])</f>
        <v>Negative</v>
      </c>
      <c r="N140" s="26" t="str">
        <f>_xlfn.XLOOKUP(MasterData[[#This Row],[Customer_ID]],Feedback[Customer_ID],Feedback[Comment])</f>
        <v>Could be better</v>
      </c>
      <c r="O140" s="26">
        <f>_xlfn.XLOOKUP(MasterData[[#This Row],[Customer_ID]],Feedback[Customer_ID],Feedback[Rating])</f>
        <v>5</v>
      </c>
    </row>
    <row r="141" spans="1:15" x14ac:dyDescent="0.3">
      <c r="A141" s="4" t="s">
        <v>221</v>
      </c>
      <c r="B141" s="2" t="s">
        <v>1943</v>
      </c>
      <c r="C141" s="2" t="s">
        <v>1010</v>
      </c>
      <c r="D141" s="2">
        <v>2</v>
      </c>
      <c r="E141" s="30">
        <v>3.04</v>
      </c>
      <c r="F141" s="2" t="s">
        <v>1016</v>
      </c>
      <c r="G141" s="3">
        <v>45506</v>
      </c>
      <c r="H141" s="34">
        <v>6.08</v>
      </c>
      <c r="I141" s="2">
        <f>_xlfn.XLOOKUP(MasterData[[#This Row],[Customer_ID]],Customer[Customer_ID],Customer[Age])</f>
        <v>45</v>
      </c>
      <c r="J141" s="2" t="str">
        <f>_xlfn.XLOOKUP(MasterData[[#This Row],[Customer_ID]],Customer[Customer_ID],Customer[Age Range])</f>
        <v>[44-56]</v>
      </c>
      <c r="K141" s="2" t="str">
        <f>_xlfn.XLOOKUP(MasterData[[#This Row],[Customer_ID]],Customer[Customer_ID],Customer[Gender])</f>
        <v>Male</v>
      </c>
      <c r="L141" s="26" t="str">
        <f>_xlfn.XLOOKUP(MasterData[[#This Row],[Customer_ID]],Feedback[Customer_ID],Feedback[Feedback_ID])</f>
        <v>F1351</v>
      </c>
      <c r="M141" s="26" t="str">
        <f>_xlfn.XLOOKUP(MasterData[[#This Row],[Customer_ID]],Feedback[Customer_ID],Feedback[Sentiment])</f>
        <v>Positive</v>
      </c>
      <c r="N141" s="26" t="str">
        <f>_xlfn.XLOOKUP(MasterData[[#This Row],[Customer_ID]],Feedback[Customer_ID],Feedback[Comment])</f>
        <v>Could be better</v>
      </c>
      <c r="O141" s="26">
        <f>_xlfn.XLOOKUP(MasterData[[#This Row],[Customer_ID]],Feedback[Customer_ID],Feedback[Rating])</f>
        <v>4</v>
      </c>
    </row>
    <row r="142" spans="1:15" x14ac:dyDescent="0.3">
      <c r="A142" s="4" t="s">
        <v>223</v>
      </c>
      <c r="B142" s="2" t="s">
        <v>1190</v>
      </c>
      <c r="C142" s="2" t="s">
        <v>1009</v>
      </c>
      <c r="D142" s="2">
        <v>3</v>
      </c>
      <c r="E142" s="30">
        <v>3.39</v>
      </c>
      <c r="F142" s="2" t="s">
        <v>1016</v>
      </c>
      <c r="G142" s="3">
        <v>45508</v>
      </c>
      <c r="H142" s="34">
        <v>10.17</v>
      </c>
      <c r="I142" s="2">
        <f>_xlfn.XLOOKUP(MasterData[[#This Row],[Customer_ID]],Customer[Customer_ID],Customer[Age])</f>
        <v>45</v>
      </c>
      <c r="J142" s="2" t="str">
        <f>_xlfn.XLOOKUP(MasterData[[#This Row],[Customer_ID]],Customer[Customer_ID],Customer[Age Range])</f>
        <v>[44-56]</v>
      </c>
      <c r="K142" s="2" t="str">
        <f>_xlfn.XLOOKUP(MasterData[[#This Row],[Customer_ID]],Customer[Customer_ID],Customer[Gender])</f>
        <v>Female</v>
      </c>
      <c r="L142" s="26" t="str">
        <f>_xlfn.XLOOKUP(MasterData[[#This Row],[Customer_ID]],Feedback[Customer_ID],Feedback[Feedback_ID])</f>
        <v>F1179</v>
      </c>
      <c r="M142" s="26" t="str">
        <f>_xlfn.XLOOKUP(MasterData[[#This Row],[Customer_ID]],Feedback[Customer_ID],Feedback[Sentiment])</f>
        <v>Positive</v>
      </c>
      <c r="N142" s="26" t="str">
        <f>_xlfn.XLOOKUP(MasterData[[#This Row],[Customer_ID]],Feedback[Customer_ID],Feedback[Comment])</f>
        <v>Could be better</v>
      </c>
      <c r="O142" s="26">
        <f>_xlfn.XLOOKUP(MasterData[[#This Row],[Customer_ID]],Feedback[Customer_ID],Feedback[Rating])</f>
        <v>3</v>
      </c>
    </row>
    <row r="143" spans="1:15" x14ac:dyDescent="0.3">
      <c r="A143" s="4" t="s">
        <v>224</v>
      </c>
      <c r="B143" s="2" t="s">
        <v>1712</v>
      </c>
      <c r="C143" s="2" t="s">
        <v>1007</v>
      </c>
      <c r="D143" s="2">
        <v>5</v>
      </c>
      <c r="E143" s="30">
        <v>5.49</v>
      </c>
      <c r="F143" s="2" t="s">
        <v>1016</v>
      </c>
      <c r="G143" s="3">
        <v>45509</v>
      </c>
      <c r="H143" s="34">
        <v>27.45</v>
      </c>
      <c r="I143" s="2">
        <f>_xlfn.XLOOKUP(MasterData[[#This Row],[Customer_ID]],Customer[Customer_ID],Customer[Age])</f>
        <v>39</v>
      </c>
      <c r="J143" s="2" t="str">
        <f>_xlfn.XLOOKUP(MasterData[[#This Row],[Customer_ID]],Customer[Customer_ID],Customer[Age Range])</f>
        <v>[31-43]</v>
      </c>
      <c r="K143" s="2" t="str">
        <f>_xlfn.XLOOKUP(MasterData[[#This Row],[Customer_ID]],Customer[Customer_ID],Customer[Gender])</f>
        <v>Female</v>
      </c>
      <c r="L143" s="26" t="str">
        <f>_xlfn.XLOOKUP(MasterData[[#This Row],[Customer_ID]],Feedback[Customer_ID],Feedback[Feedback_ID])</f>
        <v>F1526</v>
      </c>
      <c r="M143" s="26" t="str">
        <f>_xlfn.XLOOKUP(MasterData[[#This Row],[Customer_ID]],Feedback[Customer_ID],Feedback[Sentiment])</f>
        <v>Neutral</v>
      </c>
      <c r="N143" s="26" t="str">
        <f>_xlfn.XLOOKUP(MasterData[[#This Row],[Customer_ID]],Feedback[Customer_ID],Feedback[Comment])</f>
        <v>Could be better</v>
      </c>
      <c r="O143" s="26">
        <f>_xlfn.XLOOKUP(MasterData[[#This Row],[Customer_ID]],Feedback[Customer_ID],Feedback[Rating])</f>
        <v>2</v>
      </c>
    </row>
    <row r="144" spans="1:15" x14ac:dyDescent="0.3">
      <c r="A144" s="4" t="s">
        <v>226</v>
      </c>
      <c r="B144" s="2" t="s">
        <v>1046</v>
      </c>
      <c r="C144" s="2" t="s">
        <v>1007</v>
      </c>
      <c r="D144" s="2">
        <v>2</v>
      </c>
      <c r="E144" s="30">
        <v>3.78</v>
      </c>
      <c r="F144" s="2" t="s">
        <v>1014</v>
      </c>
      <c r="G144" s="3">
        <v>45511</v>
      </c>
      <c r="H144" s="34">
        <v>7.56</v>
      </c>
      <c r="I144" s="2">
        <f>_xlfn.XLOOKUP(MasterData[[#This Row],[Customer_ID]],Customer[Customer_ID],Customer[Age])</f>
        <v>30</v>
      </c>
      <c r="J144" s="2" t="str">
        <f>_xlfn.XLOOKUP(MasterData[[#This Row],[Customer_ID]],Customer[Customer_ID],Customer[Age Range])</f>
        <v>[18-30]</v>
      </c>
      <c r="K144" s="2" t="str">
        <f>_xlfn.XLOOKUP(MasterData[[#This Row],[Customer_ID]],Customer[Customer_ID],Customer[Gender])</f>
        <v>Male</v>
      </c>
      <c r="L144" s="26" t="str">
        <f>_xlfn.XLOOKUP(MasterData[[#This Row],[Customer_ID]],Feedback[Customer_ID],Feedback[Feedback_ID])</f>
        <v>F1293</v>
      </c>
      <c r="M144" s="26" t="str">
        <f>_xlfn.XLOOKUP(MasterData[[#This Row],[Customer_ID]],Feedback[Customer_ID],Feedback[Sentiment])</f>
        <v>Neutral</v>
      </c>
      <c r="N144" s="26" t="str">
        <f>_xlfn.XLOOKUP(MasterData[[#This Row],[Customer_ID]],Feedback[Customer_ID],Feedback[Comment])</f>
        <v>Great product!</v>
      </c>
      <c r="O144" s="26">
        <f>_xlfn.XLOOKUP(MasterData[[#This Row],[Customer_ID]],Feedback[Customer_ID],Feedback[Rating])</f>
        <v>4</v>
      </c>
    </row>
    <row r="145" spans="1:15" x14ac:dyDescent="0.3">
      <c r="A145" s="4" t="s">
        <v>228</v>
      </c>
      <c r="B145" s="2" t="s">
        <v>1302</v>
      </c>
      <c r="C145" s="2" t="s">
        <v>1008</v>
      </c>
      <c r="D145" s="2">
        <v>5</v>
      </c>
      <c r="E145" s="30">
        <v>4.88</v>
      </c>
      <c r="F145" s="2" t="s">
        <v>1013</v>
      </c>
      <c r="G145" s="3">
        <v>45513</v>
      </c>
      <c r="H145" s="34">
        <v>24.4</v>
      </c>
      <c r="I145" s="2">
        <f>_xlfn.XLOOKUP(MasterData[[#This Row],[Customer_ID]],Customer[Customer_ID],Customer[Age])</f>
        <v>59</v>
      </c>
      <c r="J145" s="2" t="str">
        <f>_xlfn.XLOOKUP(MasterData[[#This Row],[Customer_ID]],Customer[Customer_ID],Customer[Age Range])</f>
        <v>[57 Above]</v>
      </c>
      <c r="K145" s="2" t="str">
        <f>_xlfn.XLOOKUP(MasterData[[#This Row],[Customer_ID]],Customer[Customer_ID],Customer[Gender])</f>
        <v>Male</v>
      </c>
      <c r="L145" s="26" t="str">
        <f>_xlfn.XLOOKUP(MasterData[[#This Row],[Customer_ID]],Feedback[Customer_ID],Feedback[Feedback_ID])</f>
        <v>F1754</v>
      </c>
      <c r="M145" s="26" t="str">
        <f>_xlfn.XLOOKUP(MasterData[[#This Row],[Customer_ID]],Feedback[Customer_ID],Feedback[Sentiment])</f>
        <v>Negative</v>
      </c>
      <c r="N145" s="26" t="str">
        <f>_xlfn.XLOOKUP(MasterData[[#This Row],[Customer_ID]],Feedback[Customer_ID],Feedback[Comment])</f>
        <v>Could be better</v>
      </c>
      <c r="O145" s="26">
        <f>_xlfn.XLOOKUP(MasterData[[#This Row],[Customer_ID]],Feedback[Customer_ID],Feedback[Rating])</f>
        <v>5</v>
      </c>
    </row>
    <row r="146" spans="1:15" x14ac:dyDescent="0.3">
      <c r="A146" s="4" t="s">
        <v>230</v>
      </c>
      <c r="B146" s="2" t="s">
        <v>1079</v>
      </c>
      <c r="C146" s="2" t="s">
        <v>1011</v>
      </c>
      <c r="D146" s="2">
        <v>2</v>
      </c>
      <c r="E146" s="30">
        <v>3.95</v>
      </c>
      <c r="F146" s="2" t="s">
        <v>1014</v>
      </c>
      <c r="G146" s="3">
        <v>45515</v>
      </c>
      <c r="H146" s="34">
        <v>7.9</v>
      </c>
      <c r="I146" s="2">
        <f>_xlfn.XLOOKUP(MasterData[[#This Row],[Customer_ID]],Customer[Customer_ID],Customer[Age])</f>
        <v>23</v>
      </c>
      <c r="J146" s="2" t="str">
        <f>_xlfn.XLOOKUP(MasterData[[#This Row],[Customer_ID]],Customer[Customer_ID],Customer[Age Range])</f>
        <v>[18-30]</v>
      </c>
      <c r="K146" s="2" t="str">
        <f>_xlfn.XLOOKUP(MasterData[[#This Row],[Customer_ID]],Customer[Customer_ID],Customer[Gender])</f>
        <v>Male</v>
      </c>
      <c r="L146" s="26" t="str">
        <f>_xlfn.XLOOKUP(MasterData[[#This Row],[Customer_ID]],Feedback[Customer_ID],Feedback[Feedback_ID])</f>
        <v>F1149</v>
      </c>
      <c r="M146" s="26" t="str">
        <f>_xlfn.XLOOKUP(MasterData[[#This Row],[Customer_ID]],Feedback[Customer_ID],Feedback[Sentiment])</f>
        <v>Positive</v>
      </c>
      <c r="N146" s="26" t="str">
        <f>_xlfn.XLOOKUP(MasterData[[#This Row],[Customer_ID]],Feedback[Customer_ID],Feedback[Comment])</f>
        <v>Great product!</v>
      </c>
      <c r="O146" s="26">
        <f>_xlfn.XLOOKUP(MasterData[[#This Row],[Customer_ID]],Feedback[Customer_ID],Feedback[Rating])</f>
        <v>5</v>
      </c>
    </row>
    <row r="147" spans="1:15" x14ac:dyDescent="0.3">
      <c r="A147" s="4" t="s">
        <v>231</v>
      </c>
      <c r="B147" s="2" t="s">
        <v>1231</v>
      </c>
      <c r="C147" s="2" t="s">
        <v>1012</v>
      </c>
      <c r="D147" s="2">
        <v>2</v>
      </c>
      <c r="E147" s="30">
        <v>5.24</v>
      </c>
      <c r="F147" s="2" t="s">
        <v>1014</v>
      </c>
      <c r="G147" s="3">
        <v>45516</v>
      </c>
      <c r="H147" s="34">
        <v>10.48</v>
      </c>
      <c r="I147" s="2">
        <f>_xlfn.XLOOKUP(MasterData[[#This Row],[Customer_ID]],Customer[Customer_ID],Customer[Age])</f>
        <v>26</v>
      </c>
      <c r="J147" s="2" t="str">
        <f>_xlfn.XLOOKUP(MasterData[[#This Row],[Customer_ID]],Customer[Customer_ID],Customer[Age Range])</f>
        <v>[18-30]</v>
      </c>
      <c r="K147" s="2" t="str">
        <f>_xlfn.XLOOKUP(MasterData[[#This Row],[Customer_ID]],Customer[Customer_ID],Customer[Gender])</f>
        <v>Female</v>
      </c>
      <c r="L147" s="26" t="str">
        <f>_xlfn.XLOOKUP(MasterData[[#This Row],[Customer_ID]],Feedback[Customer_ID],Feedback[Feedback_ID])</f>
        <v>F1716</v>
      </c>
      <c r="M147" s="26" t="str">
        <f>_xlfn.XLOOKUP(MasterData[[#This Row],[Customer_ID]],Feedback[Customer_ID],Feedback[Sentiment])</f>
        <v>Neutral</v>
      </c>
      <c r="N147" s="26" t="str">
        <f>_xlfn.XLOOKUP(MasterData[[#This Row],[Customer_ID]],Feedback[Customer_ID],Feedback[Comment])</f>
        <v>Could be better</v>
      </c>
      <c r="O147" s="26">
        <f>_xlfn.XLOOKUP(MasterData[[#This Row],[Customer_ID]],Feedback[Customer_ID],Feedback[Rating])</f>
        <v>3</v>
      </c>
    </row>
    <row r="148" spans="1:15" x14ac:dyDescent="0.3">
      <c r="A148" s="4" t="s">
        <v>232</v>
      </c>
      <c r="B148" s="2" t="s">
        <v>1523</v>
      </c>
      <c r="C148" s="2" t="s">
        <v>1009</v>
      </c>
      <c r="D148" s="2">
        <v>2</v>
      </c>
      <c r="E148" s="30">
        <v>4.1900000000000004</v>
      </c>
      <c r="F148" s="2" t="s">
        <v>1013</v>
      </c>
      <c r="G148" s="3">
        <v>45517</v>
      </c>
      <c r="H148" s="34">
        <v>8.3800000000000008</v>
      </c>
      <c r="I148" s="2">
        <f>_xlfn.XLOOKUP(MasterData[[#This Row],[Customer_ID]],Customer[Customer_ID],Customer[Age])</f>
        <v>20</v>
      </c>
      <c r="J148" s="2" t="str">
        <f>_xlfn.XLOOKUP(MasterData[[#This Row],[Customer_ID]],Customer[Customer_ID],Customer[Age Range])</f>
        <v>[18-30]</v>
      </c>
      <c r="K148" s="2" t="str">
        <f>_xlfn.XLOOKUP(MasterData[[#This Row],[Customer_ID]],Customer[Customer_ID],Customer[Gender])</f>
        <v>Male</v>
      </c>
      <c r="L148" s="26" t="str">
        <f>_xlfn.XLOOKUP(MasterData[[#This Row],[Customer_ID]],Feedback[Customer_ID],Feedback[Feedback_ID])</f>
        <v>F1455</v>
      </c>
      <c r="M148" s="26" t="str">
        <f>_xlfn.XLOOKUP(MasterData[[#This Row],[Customer_ID]],Feedback[Customer_ID],Feedback[Sentiment])</f>
        <v>Positive</v>
      </c>
      <c r="N148" s="26" t="str">
        <f>_xlfn.XLOOKUP(MasterData[[#This Row],[Customer_ID]],Feedback[Customer_ID],Feedback[Comment])</f>
        <v>Could be better</v>
      </c>
      <c r="O148" s="26">
        <f>_xlfn.XLOOKUP(MasterData[[#This Row],[Customer_ID]],Feedback[Customer_ID],Feedback[Rating])</f>
        <v>2</v>
      </c>
    </row>
    <row r="149" spans="1:15" x14ac:dyDescent="0.3">
      <c r="A149" s="4" t="s">
        <v>233</v>
      </c>
      <c r="B149" s="2" t="s">
        <v>1674</v>
      </c>
      <c r="C149" s="2" t="s">
        <v>1012</v>
      </c>
      <c r="D149" s="2">
        <v>1</v>
      </c>
      <c r="E149" s="30">
        <v>3.8</v>
      </c>
      <c r="F149" s="2" t="s">
        <v>1015</v>
      </c>
      <c r="G149" s="3">
        <v>45518</v>
      </c>
      <c r="H149" s="34">
        <v>3.8</v>
      </c>
      <c r="I149" s="2">
        <f>_xlfn.XLOOKUP(MasterData[[#This Row],[Customer_ID]],Customer[Customer_ID],Customer[Age])</f>
        <v>21</v>
      </c>
      <c r="J149" s="2" t="str">
        <f>_xlfn.XLOOKUP(MasterData[[#This Row],[Customer_ID]],Customer[Customer_ID],Customer[Age Range])</f>
        <v>[18-30]</v>
      </c>
      <c r="K149" s="2" t="str">
        <f>_xlfn.XLOOKUP(MasterData[[#This Row],[Customer_ID]],Customer[Customer_ID],Customer[Gender])</f>
        <v>Male</v>
      </c>
      <c r="L149" s="26" t="str">
        <f>_xlfn.XLOOKUP(MasterData[[#This Row],[Customer_ID]],Feedback[Customer_ID],Feedback[Feedback_ID])</f>
        <v>F1200</v>
      </c>
      <c r="M149" s="26" t="str">
        <f>_xlfn.XLOOKUP(MasterData[[#This Row],[Customer_ID]],Feedback[Customer_ID],Feedback[Sentiment])</f>
        <v>Positive</v>
      </c>
      <c r="N149" s="26" t="str">
        <f>_xlfn.XLOOKUP(MasterData[[#This Row],[Customer_ID]],Feedback[Customer_ID],Feedback[Comment])</f>
        <v>Great product!</v>
      </c>
      <c r="O149" s="26">
        <f>_xlfn.XLOOKUP(MasterData[[#This Row],[Customer_ID]],Feedback[Customer_ID],Feedback[Rating])</f>
        <v>4</v>
      </c>
    </row>
    <row r="150" spans="1:15" x14ac:dyDescent="0.3">
      <c r="A150" s="4" t="s">
        <v>237</v>
      </c>
      <c r="B150" s="2" t="s">
        <v>1302</v>
      </c>
      <c r="C150" s="2" t="s">
        <v>1008</v>
      </c>
      <c r="D150" s="2">
        <v>1</v>
      </c>
      <c r="E150" s="30">
        <v>3.71</v>
      </c>
      <c r="F150" s="2" t="s">
        <v>1016</v>
      </c>
      <c r="G150" s="3">
        <v>45522</v>
      </c>
      <c r="H150" s="34">
        <v>3.71</v>
      </c>
      <c r="I150" s="2">
        <f>_xlfn.XLOOKUP(MasterData[[#This Row],[Customer_ID]],Customer[Customer_ID],Customer[Age])</f>
        <v>59</v>
      </c>
      <c r="J150" s="2" t="str">
        <f>_xlfn.XLOOKUP(MasterData[[#This Row],[Customer_ID]],Customer[Customer_ID],Customer[Age Range])</f>
        <v>[57 Above]</v>
      </c>
      <c r="K150" s="2" t="str">
        <f>_xlfn.XLOOKUP(MasterData[[#This Row],[Customer_ID]],Customer[Customer_ID],Customer[Gender])</f>
        <v>Male</v>
      </c>
      <c r="L150" s="26" t="str">
        <f>_xlfn.XLOOKUP(MasterData[[#This Row],[Customer_ID]],Feedback[Customer_ID],Feedback[Feedback_ID])</f>
        <v>F1754</v>
      </c>
      <c r="M150" s="26" t="str">
        <f>_xlfn.XLOOKUP(MasterData[[#This Row],[Customer_ID]],Feedback[Customer_ID],Feedback[Sentiment])</f>
        <v>Negative</v>
      </c>
      <c r="N150" s="26" t="str">
        <f>_xlfn.XLOOKUP(MasterData[[#This Row],[Customer_ID]],Feedback[Customer_ID],Feedback[Comment])</f>
        <v>Could be better</v>
      </c>
      <c r="O150" s="26">
        <f>_xlfn.XLOOKUP(MasterData[[#This Row],[Customer_ID]],Feedback[Customer_ID],Feedback[Rating])</f>
        <v>5</v>
      </c>
    </row>
    <row r="151" spans="1:15" x14ac:dyDescent="0.3">
      <c r="A151" s="4" t="s">
        <v>239</v>
      </c>
      <c r="B151" s="2" t="s">
        <v>1478</v>
      </c>
      <c r="C151" s="2" t="s">
        <v>1008</v>
      </c>
      <c r="D151" s="2">
        <v>2</v>
      </c>
      <c r="E151" s="30">
        <v>5.08</v>
      </c>
      <c r="F151" s="2" t="s">
        <v>1016</v>
      </c>
      <c r="G151" s="3">
        <v>45524</v>
      </c>
      <c r="H151" s="34">
        <v>10.16</v>
      </c>
      <c r="I151" s="2">
        <f>_xlfn.XLOOKUP(MasterData[[#This Row],[Customer_ID]],Customer[Customer_ID],Customer[Age])</f>
        <v>25</v>
      </c>
      <c r="J151" s="2" t="str">
        <f>_xlfn.XLOOKUP(MasterData[[#This Row],[Customer_ID]],Customer[Customer_ID],Customer[Age Range])</f>
        <v>[18-30]</v>
      </c>
      <c r="K151" s="2" t="str">
        <f>_xlfn.XLOOKUP(MasterData[[#This Row],[Customer_ID]],Customer[Customer_ID],Customer[Gender])</f>
        <v>Male</v>
      </c>
      <c r="L151" s="26" t="str">
        <f>_xlfn.XLOOKUP(MasterData[[#This Row],[Customer_ID]],Feedback[Customer_ID],Feedback[Feedback_ID])</f>
        <v>F1515</v>
      </c>
      <c r="M151" s="26" t="str">
        <f>_xlfn.XLOOKUP(MasterData[[#This Row],[Customer_ID]],Feedback[Customer_ID],Feedback[Sentiment])</f>
        <v>Neutral</v>
      </c>
      <c r="N151" s="26" t="str">
        <f>_xlfn.XLOOKUP(MasterData[[#This Row],[Customer_ID]],Feedback[Customer_ID],Feedback[Comment])</f>
        <v>Could be better</v>
      </c>
      <c r="O151" s="26">
        <f>_xlfn.XLOOKUP(MasterData[[#This Row],[Customer_ID]],Feedback[Customer_ID],Feedback[Rating])</f>
        <v>2</v>
      </c>
    </row>
    <row r="152" spans="1:15" x14ac:dyDescent="0.3">
      <c r="A152" s="4" t="s">
        <v>240</v>
      </c>
      <c r="B152" s="2" t="s">
        <v>1591</v>
      </c>
      <c r="C152" s="2" t="s">
        <v>1008</v>
      </c>
      <c r="D152" s="2">
        <v>3</v>
      </c>
      <c r="E152" s="30">
        <v>5.49</v>
      </c>
      <c r="F152" s="2" t="s">
        <v>1015</v>
      </c>
      <c r="G152" s="3">
        <v>45525</v>
      </c>
      <c r="H152" s="34">
        <v>16.47</v>
      </c>
      <c r="I152" s="2">
        <f>_xlfn.XLOOKUP(MasterData[[#This Row],[Customer_ID]],Customer[Customer_ID],Customer[Age])</f>
        <v>50</v>
      </c>
      <c r="J152" s="2" t="str">
        <f>_xlfn.XLOOKUP(MasterData[[#This Row],[Customer_ID]],Customer[Customer_ID],Customer[Age Range])</f>
        <v>[44-56]</v>
      </c>
      <c r="K152" s="2" t="str">
        <f>_xlfn.XLOOKUP(MasterData[[#This Row],[Customer_ID]],Customer[Customer_ID],Customer[Gender])</f>
        <v>Female</v>
      </c>
      <c r="L152" s="26" t="str">
        <f>_xlfn.XLOOKUP(MasterData[[#This Row],[Customer_ID]],Feedback[Customer_ID],Feedback[Feedback_ID])</f>
        <v>F1407</v>
      </c>
      <c r="M152" s="26" t="str">
        <f>_xlfn.XLOOKUP(MasterData[[#This Row],[Customer_ID]],Feedback[Customer_ID],Feedback[Sentiment])</f>
        <v>Neutral</v>
      </c>
      <c r="N152" s="26" t="str">
        <f>_xlfn.XLOOKUP(MasterData[[#This Row],[Customer_ID]],Feedback[Customer_ID],Feedback[Comment])</f>
        <v>Could be better</v>
      </c>
      <c r="O152" s="26">
        <f>_xlfn.XLOOKUP(MasterData[[#This Row],[Customer_ID]],Feedback[Customer_ID],Feedback[Rating])</f>
        <v>2</v>
      </c>
    </row>
    <row r="153" spans="1:15" x14ac:dyDescent="0.3">
      <c r="A153" s="4" t="s">
        <v>241</v>
      </c>
      <c r="B153" s="2" t="s">
        <v>1669</v>
      </c>
      <c r="C153" s="2" t="s">
        <v>1008</v>
      </c>
      <c r="D153" s="2">
        <v>3</v>
      </c>
      <c r="E153" s="30">
        <v>4.8099999999999996</v>
      </c>
      <c r="F153" s="2" t="s">
        <v>1013</v>
      </c>
      <c r="G153" s="3">
        <v>45526</v>
      </c>
      <c r="H153" s="34">
        <v>14.43</v>
      </c>
      <c r="I153" s="2">
        <f>_xlfn.XLOOKUP(MasterData[[#This Row],[Customer_ID]],Customer[Customer_ID],Customer[Age])</f>
        <v>32</v>
      </c>
      <c r="J153" s="2" t="str">
        <f>_xlfn.XLOOKUP(MasterData[[#This Row],[Customer_ID]],Customer[Customer_ID],Customer[Age Range])</f>
        <v>[31-43]</v>
      </c>
      <c r="K153" s="2" t="str">
        <f>_xlfn.XLOOKUP(MasterData[[#This Row],[Customer_ID]],Customer[Customer_ID],Customer[Gender])</f>
        <v>Male</v>
      </c>
      <c r="L153" s="26" t="str">
        <f>_xlfn.XLOOKUP(MasterData[[#This Row],[Customer_ID]],Feedback[Customer_ID],Feedback[Feedback_ID])</f>
        <v>F1480</v>
      </c>
      <c r="M153" s="26" t="str">
        <f>_xlfn.XLOOKUP(MasterData[[#This Row],[Customer_ID]],Feedback[Customer_ID],Feedback[Sentiment])</f>
        <v>Neutral</v>
      </c>
      <c r="N153" s="26" t="str">
        <f>_xlfn.XLOOKUP(MasterData[[#This Row],[Customer_ID]],Feedback[Customer_ID],Feedback[Comment])</f>
        <v>Great product!</v>
      </c>
      <c r="O153" s="26">
        <f>_xlfn.XLOOKUP(MasterData[[#This Row],[Customer_ID]],Feedback[Customer_ID],Feedback[Rating])</f>
        <v>4</v>
      </c>
    </row>
    <row r="154" spans="1:15" x14ac:dyDescent="0.3">
      <c r="A154" s="4" t="s">
        <v>243</v>
      </c>
      <c r="B154" s="2" t="s">
        <v>1068</v>
      </c>
      <c r="C154" s="2" t="s">
        <v>1011</v>
      </c>
      <c r="D154" s="2">
        <v>5</v>
      </c>
      <c r="E154" s="30">
        <v>4.0599999999999996</v>
      </c>
      <c r="F154" s="2" t="s">
        <v>1014</v>
      </c>
      <c r="G154" s="3">
        <v>45528</v>
      </c>
      <c r="H154" s="34">
        <v>20.3</v>
      </c>
      <c r="I154" s="2">
        <f>_xlfn.XLOOKUP(MasterData[[#This Row],[Customer_ID]],Customer[Customer_ID],Customer[Age])</f>
        <v>24</v>
      </c>
      <c r="J154" s="2" t="str">
        <f>_xlfn.XLOOKUP(MasterData[[#This Row],[Customer_ID]],Customer[Customer_ID],Customer[Age Range])</f>
        <v>[18-30]</v>
      </c>
      <c r="K154" s="2" t="str">
        <f>_xlfn.XLOOKUP(MasterData[[#This Row],[Customer_ID]],Customer[Customer_ID],Customer[Gender])</f>
        <v>Female</v>
      </c>
      <c r="L154" s="26" t="str">
        <f>_xlfn.XLOOKUP(MasterData[[#This Row],[Customer_ID]],Feedback[Customer_ID],Feedback[Feedback_ID])</f>
        <v>F1355</v>
      </c>
      <c r="M154" s="26" t="str">
        <f>_xlfn.XLOOKUP(MasterData[[#This Row],[Customer_ID]],Feedback[Customer_ID],Feedback[Sentiment])</f>
        <v>Neutral</v>
      </c>
      <c r="N154" s="26" t="str">
        <f>_xlfn.XLOOKUP(MasterData[[#This Row],[Customer_ID]],Feedback[Customer_ID],Feedback[Comment])</f>
        <v>Could be better</v>
      </c>
      <c r="O154" s="26">
        <f>_xlfn.XLOOKUP(MasterData[[#This Row],[Customer_ID]],Feedback[Customer_ID],Feedback[Rating])</f>
        <v>5</v>
      </c>
    </row>
    <row r="155" spans="1:15" x14ac:dyDescent="0.3">
      <c r="A155" s="4" t="s">
        <v>244</v>
      </c>
      <c r="B155" s="2" t="s">
        <v>1458</v>
      </c>
      <c r="C155" s="2" t="s">
        <v>1009</v>
      </c>
      <c r="D155" s="2">
        <v>4</v>
      </c>
      <c r="E155" s="30">
        <v>4.95</v>
      </c>
      <c r="F155" s="2" t="s">
        <v>1013</v>
      </c>
      <c r="G155" s="3">
        <v>45529</v>
      </c>
      <c r="H155" s="34">
        <v>19.8</v>
      </c>
      <c r="I155" s="2">
        <f>_xlfn.XLOOKUP(MasterData[[#This Row],[Customer_ID]],Customer[Customer_ID],Customer[Age])</f>
        <v>34</v>
      </c>
      <c r="J155" s="2" t="str">
        <f>_xlfn.XLOOKUP(MasterData[[#This Row],[Customer_ID]],Customer[Customer_ID],Customer[Age Range])</f>
        <v>[31-43]</v>
      </c>
      <c r="K155" s="2" t="str">
        <f>_xlfn.XLOOKUP(MasterData[[#This Row],[Customer_ID]],Customer[Customer_ID],Customer[Gender])</f>
        <v>Male</v>
      </c>
      <c r="L155" s="26" t="str">
        <f>_xlfn.XLOOKUP(MasterData[[#This Row],[Customer_ID]],Feedback[Customer_ID],Feedback[Feedback_ID])</f>
        <v>F1083</v>
      </c>
      <c r="M155" s="26" t="str">
        <f>_xlfn.XLOOKUP(MasterData[[#This Row],[Customer_ID]],Feedback[Customer_ID],Feedback[Sentiment])</f>
        <v>Positive</v>
      </c>
      <c r="N155" s="26" t="str">
        <f>_xlfn.XLOOKUP(MasterData[[#This Row],[Customer_ID]],Feedback[Customer_ID],Feedback[Comment])</f>
        <v>Great product!</v>
      </c>
      <c r="O155" s="26">
        <f>_xlfn.XLOOKUP(MasterData[[#This Row],[Customer_ID]],Feedback[Customer_ID],Feedback[Rating])</f>
        <v>1</v>
      </c>
    </row>
    <row r="156" spans="1:15" x14ac:dyDescent="0.3">
      <c r="A156" s="4" t="s">
        <v>245</v>
      </c>
      <c r="B156" s="2" t="s">
        <v>1397</v>
      </c>
      <c r="C156" s="2" t="s">
        <v>1011</v>
      </c>
      <c r="D156" s="2">
        <v>1</v>
      </c>
      <c r="E156" s="30">
        <v>3.07</v>
      </c>
      <c r="F156" s="2" t="s">
        <v>1014</v>
      </c>
      <c r="G156" s="3">
        <v>45530</v>
      </c>
      <c r="H156" s="34">
        <v>3.07</v>
      </c>
      <c r="I156" s="2">
        <f>_xlfn.XLOOKUP(MasterData[[#This Row],[Customer_ID]],Customer[Customer_ID],Customer[Age])</f>
        <v>63</v>
      </c>
      <c r="J156" s="2" t="str">
        <f>_xlfn.XLOOKUP(MasterData[[#This Row],[Customer_ID]],Customer[Customer_ID],Customer[Age Range])</f>
        <v>[57 Above]</v>
      </c>
      <c r="K156" s="2" t="str">
        <f>_xlfn.XLOOKUP(MasterData[[#This Row],[Customer_ID]],Customer[Customer_ID],Customer[Gender])</f>
        <v>Male</v>
      </c>
      <c r="L156" s="26" t="str">
        <f>_xlfn.XLOOKUP(MasterData[[#This Row],[Customer_ID]],Feedback[Customer_ID],Feedback[Feedback_ID])</f>
        <v>F1474</v>
      </c>
      <c r="M156" s="26" t="str">
        <f>_xlfn.XLOOKUP(MasterData[[#This Row],[Customer_ID]],Feedback[Customer_ID],Feedback[Sentiment])</f>
        <v>Negative</v>
      </c>
      <c r="N156" s="26" t="str">
        <f>_xlfn.XLOOKUP(MasterData[[#This Row],[Customer_ID]],Feedback[Customer_ID],Feedback[Comment])</f>
        <v>Great product!</v>
      </c>
      <c r="O156" s="26">
        <f>_xlfn.XLOOKUP(MasterData[[#This Row],[Customer_ID]],Feedback[Customer_ID],Feedback[Rating])</f>
        <v>5</v>
      </c>
    </row>
    <row r="157" spans="1:15" x14ac:dyDescent="0.3">
      <c r="A157" s="4" t="s">
        <v>246</v>
      </c>
      <c r="B157" s="2" t="s">
        <v>1875</v>
      </c>
      <c r="C157" s="2" t="s">
        <v>1009</v>
      </c>
      <c r="D157" s="2">
        <v>1</v>
      </c>
      <c r="E157" s="30">
        <v>3.25</v>
      </c>
      <c r="F157" s="2" t="s">
        <v>1016</v>
      </c>
      <c r="G157" s="3">
        <v>45531</v>
      </c>
      <c r="H157" s="34">
        <v>3.25</v>
      </c>
      <c r="I157" s="2">
        <f>_xlfn.XLOOKUP(MasterData[[#This Row],[Customer_ID]],Customer[Customer_ID],Customer[Age])</f>
        <v>51</v>
      </c>
      <c r="J157" s="2" t="str">
        <f>_xlfn.XLOOKUP(MasterData[[#This Row],[Customer_ID]],Customer[Customer_ID],Customer[Age Range])</f>
        <v>[44-56]</v>
      </c>
      <c r="K157" s="2" t="str">
        <f>_xlfn.XLOOKUP(MasterData[[#This Row],[Customer_ID]],Customer[Customer_ID],Customer[Gender])</f>
        <v>Male</v>
      </c>
      <c r="L157" s="26" t="str">
        <f>_xlfn.XLOOKUP(MasterData[[#This Row],[Customer_ID]],Feedback[Customer_ID],Feedback[Feedback_ID])</f>
        <v>F1328</v>
      </c>
      <c r="M157" s="26" t="str">
        <f>_xlfn.XLOOKUP(MasterData[[#This Row],[Customer_ID]],Feedback[Customer_ID],Feedback[Sentiment])</f>
        <v>Negative</v>
      </c>
      <c r="N157" s="26" t="str">
        <f>_xlfn.XLOOKUP(MasterData[[#This Row],[Customer_ID]],Feedback[Customer_ID],Feedback[Comment])</f>
        <v>Could be better</v>
      </c>
      <c r="O157" s="26">
        <f>_xlfn.XLOOKUP(MasterData[[#This Row],[Customer_ID]],Feedback[Customer_ID],Feedback[Rating])</f>
        <v>2</v>
      </c>
    </row>
    <row r="158" spans="1:15" x14ac:dyDescent="0.3">
      <c r="A158" s="4" t="s">
        <v>247</v>
      </c>
      <c r="B158" s="2" t="s">
        <v>1933</v>
      </c>
      <c r="C158" s="2" t="s">
        <v>1011</v>
      </c>
      <c r="D158" s="2">
        <v>2</v>
      </c>
      <c r="E158" s="30">
        <v>3.9</v>
      </c>
      <c r="F158" s="2" t="s">
        <v>1013</v>
      </c>
      <c r="G158" s="3">
        <v>45532</v>
      </c>
      <c r="H158" s="34">
        <v>7.8</v>
      </c>
      <c r="I158" s="2">
        <f>_xlfn.XLOOKUP(MasterData[[#This Row],[Customer_ID]],Customer[Customer_ID],Customer[Age])</f>
        <v>62</v>
      </c>
      <c r="J158" s="2" t="str">
        <f>_xlfn.XLOOKUP(MasterData[[#This Row],[Customer_ID]],Customer[Customer_ID],Customer[Age Range])</f>
        <v>[57 Above]</v>
      </c>
      <c r="K158" s="2" t="str">
        <f>_xlfn.XLOOKUP(MasterData[[#This Row],[Customer_ID]],Customer[Customer_ID],Customer[Gender])</f>
        <v>Male</v>
      </c>
      <c r="L158" s="26" t="str">
        <f>_xlfn.XLOOKUP(MasterData[[#This Row],[Customer_ID]],Feedback[Customer_ID],Feedback[Feedback_ID])</f>
        <v>F1016</v>
      </c>
      <c r="M158" s="26" t="str">
        <f>_xlfn.XLOOKUP(MasterData[[#This Row],[Customer_ID]],Feedback[Customer_ID],Feedback[Sentiment])</f>
        <v>Negative</v>
      </c>
      <c r="N158" s="26" t="str">
        <f>_xlfn.XLOOKUP(MasterData[[#This Row],[Customer_ID]],Feedback[Customer_ID],Feedback[Comment])</f>
        <v>Could be better</v>
      </c>
      <c r="O158" s="26">
        <f>_xlfn.XLOOKUP(MasterData[[#This Row],[Customer_ID]],Feedback[Customer_ID],Feedback[Rating])</f>
        <v>2</v>
      </c>
    </row>
    <row r="159" spans="1:15" x14ac:dyDescent="0.3">
      <c r="A159" s="4" t="s">
        <v>249</v>
      </c>
      <c r="B159" s="2" t="s">
        <v>1828</v>
      </c>
      <c r="C159" s="2" t="s">
        <v>1008</v>
      </c>
      <c r="D159" s="2">
        <v>4</v>
      </c>
      <c r="E159" s="30">
        <v>4.43</v>
      </c>
      <c r="F159" s="2" t="s">
        <v>1015</v>
      </c>
      <c r="G159" s="3">
        <v>45534</v>
      </c>
      <c r="H159" s="34">
        <v>17.72</v>
      </c>
      <c r="I159" s="2">
        <f>_xlfn.XLOOKUP(MasterData[[#This Row],[Customer_ID]],Customer[Customer_ID],Customer[Age])</f>
        <v>28</v>
      </c>
      <c r="J159" s="2" t="str">
        <f>_xlfn.XLOOKUP(MasterData[[#This Row],[Customer_ID]],Customer[Customer_ID],Customer[Age Range])</f>
        <v>[18-30]</v>
      </c>
      <c r="K159" s="2" t="str">
        <f>_xlfn.XLOOKUP(MasterData[[#This Row],[Customer_ID]],Customer[Customer_ID],Customer[Gender])</f>
        <v>Male</v>
      </c>
      <c r="L159" s="26" t="str">
        <f>_xlfn.XLOOKUP(MasterData[[#This Row],[Customer_ID]],Feedback[Customer_ID],Feedback[Feedback_ID])</f>
        <v>F1656</v>
      </c>
      <c r="M159" s="26" t="str">
        <f>_xlfn.XLOOKUP(MasterData[[#This Row],[Customer_ID]],Feedback[Customer_ID],Feedback[Sentiment])</f>
        <v>Positive</v>
      </c>
      <c r="N159" s="26" t="str">
        <f>_xlfn.XLOOKUP(MasterData[[#This Row],[Customer_ID]],Feedback[Customer_ID],Feedback[Comment])</f>
        <v>Great product!</v>
      </c>
      <c r="O159" s="26">
        <f>_xlfn.XLOOKUP(MasterData[[#This Row],[Customer_ID]],Feedback[Customer_ID],Feedback[Rating])</f>
        <v>3</v>
      </c>
    </row>
    <row r="160" spans="1:15" x14ac:dyDescent="0.3">
      <c r="A160" s="4" t="s">
        <v>250</v>
      </c>
      <c r="B160" s="2" t="s">
        <v>1292</v>
      </c>
      <c r="C160" s="2" t="s">
        <v>1009</v>
      </c>
      <c r="D160" s="2">
        <v>5</v>
      </c>
      <c r="E160" s="30">
        <v>4.9400000000000004</v>
      </c>
      <c r="F160" s="2" t="s">
        <v>1014</v>
      </c>
      <c r="G160" s="3">
        <v>45535</v>
      </c>
      <c r="H160" s="34">
        <v>24.7</v>
      </c>
      <c r="I160" s="2">
        <f>_xlfn.XLOOKUP(MasterData[[#This Row],[Customer_ID]],Customer[Customer_ID],Customer[Age])</f>
        <v>24</v>
      </c>
      <c r="J160" s="2" t="str">
        <f>_xlfn.XLOOKUP(MasterData[[#This Row],[Customer_ID]],Customer[Customer_ID],Customer[Age Range])</f>
        <v>[18-30]</v>
      </c>
      <c r="K160" s="2" t="str">
        <f>_xlfn.XLOOKUP(MasterData[[#This Row],[Customer_ID]],Customer[Customer_ID],Customer[Gender])</f>
        <v>Female</v>
      </c>
      <c r="L160" s="26" t="str">
        <f>_xlfn.XLOOKUP(MasterData[[#This Row],[Customer_ID]],Feedback[Customer_ID],Feedback[Feedback_ID])</f>
        <v>F1517</v>
      </c>
      <c r="M160" s="26" t="str">
        <f>_xlfn.XLOOKUP(MasterData[[#This Row],[Customer_ID]],Feedback[Customer_ID],Feedback[Sentiment])</f>
        <v>Negative</v>
      </c>
      <c r="N160" s="26" t="str">
        <f>_xlfn.XLOOKUP(MasterData[[#This Row],[Customer_ID]],Feedback[Customer_ID],Feedback[Comment])</f>
        <v>Great product!</v>
      </c>
      <c r="O160" s="26">
        <f>_xlfn.XLOOKUP(MasterData[[#This Row],[Customer_ID]],Feedback[Customer_ID],Feedback[Rating])</f>
        <v>2</v>
      </c>
    </row>
    <row r="161" spans="1:15" x14ac:dyDescent="0.3">
      <c r="A161" s="4" t="s">
        <v>251</v>
      </c>
      <c r="B161" s="2" t="s">
        <v>1948</v>
      </c>
      <c r="C161" s="2" t="s">
        <v>1012</v>
      </c>
      <c r="D161" s="2">
        <v>4</v>
      </c>
      <c r="E161" s="30">
        <v>4.97</v>
      </c>
      <c r="F161" s="2" t="s">
        <v>1016</v>
      </c>
      <c r="G161" s="3">
        <v>45536</v>
      </c>
      <c r="H161" s="34">
        <v>19.88</v>
      </c>
      <c r="I161" s="2">
        <f>_xlfn.XLOOKUP(MasterData[[#This Row],[Customer_ID]],Customer[Customer_ID],Customer[Age])</f>
        <v>62</v>
      </c>
      <c r="J161" s="2" t="str">
        <f>_xlfn.XLOOKUP(MasterData[[#This Row],[Customer_ID]],Customer[Customer_ID],Customer[Age Range])</f>
        <v>[57 Above]</v>
      </c>
      <c r="K161" s="2" t="str">
        <f>_xlfn.XLOOKUP(MasterData[[#This Row],[Customer_ID]],Customer[Customer_ID],Customer[Gender])</f>
        <v>Female</v>
      </c>
      <c r="L161" s="26" t="str">
        <f>_xlfn.XLOOKUP(MasterData[[#This Row],[Customer_ID]],Feedback[Customer_ID],Feedback[Feedback_ID])</f>
        <v>F1057</v>
      </c>
      <c r="M161" s="26" t="str">
        <f>_xlfn.XLOOKUP(MasterData[[#This Row],[Customer_ID]],Feedback[Customer_ID],Feedback[Sentiment])</f>
        <v>Negative</v>
      </c>
      <c r="N161" s="26" t="str">
        <f>_xlfn.XLOOKUP(MasterData[[#This Row],[Customer_ID]],Feedback[Customer_ID],Feedback[Comment])</f>
        <v>Could be better</v>
      </c>
      <c r="O161" s="26">
        <f>_xlfn.XLOOKUP(MasterData[[#This Row],[Customer_ID]],Feedback[Customer_ID],Feedback[Rating])</f>
        <v>3</v>
      </c>
    </row>
    <row r="162" spans="1:15" x14ac:dyDescent="0.3">
      <c r="A162" s="4" t="s">
        <v>252</v>
      </c>
      <c r="B162" s="2" t="s">
        <v>1278</v>
      </c>
      <c r="C162" s="2" t="s">
        <v>1009</v>
      </c>
      <c r="D162" s="2">
        <v>2</v>
      </c>
      <c r="E162" s="30">
        <v>3.06</v>
      </c>
      <c r="F162" s="2" t="s">
        <v>1014</v>
      </c>
      <c r="G162" s="3">
        <v>45537</v>
      </c>
      <c r="H162" s="34">
        <v>6.12</v>
      </c>
      <c r="I162" s="2">
        <f>_xlfn.XLOOKUP(MasterData[[#This Row],[Customer_ID]],Customer[Customer_ID],Customer[Age])</f>
        <v>60</v>
      </c>
      <c r="J162" s="2" t="str">
        <f>_xlfn.XLOOKUP(MasterData[[#This Row],[Customer_ID]],Customer[Customer_ID],Customer[Age Range])</f>
        <v>[57 Above]</v>
      </c>
      <c r="K162" s="2" t="str">
        <f>_xlfn.XLOOKUP(MasterData[[#This Row],[Customer_ID]],Customer[Customer_ID],Customer[Gender])</f>
        <v>Male</v>
      </c>
      <c r="L162" s="26" t="str">
        <f>_xlfn.XLOOKUP(MasterData[[#This Row],[Customer_ID]],Feedback[Customer_ID],Feedback[Feedback_ID])</f>
        <v>F1046</v>
      </c>
      <c r="M162" s="26" t="str">
        <f>_xlfn.XLOOKUP(MasterData[[#This Row],[Customer_ID]],Feedback[Customer_ID],Feedback[Sentiment])</f>
        <v>Negative</v>
      </c>
      <c r="N162" s="26" t="str">
        <f>_xlfn.XLOOKUP(MasterData[[#This Row],[Customer_ID]],Feedback[Customer_ID],Feedback[Comment])</f>
        <v>Could be better</v>
      </c>
      <c r="O162" s="26">
        <f>_xlfn.XLOOKUP(MasterData[[#This Row],[Customer_ID]],Feedback[Customer_ID],Feedback[Rating])</f>
        <v>5</v>
      </c>
    </row>
    <row r="163" spans="1:15" x14ac:dyDescent="0.3">
      <c r="A163" s="4" t="s">
        <v>253</v>
      </c>
      <c r="B163" s="2" t="s">
        <v>1168</v>
      </c>
      <c r="C163" s="2" t="s">
        <v>1009</v>
      </c>
      <c r="D163" s="2">
        <v>4</v>
      </c>
      <c r="E163" s="30">
        <v>5.88</v>
      </c>
      <c r="F163" s="2" t="s">
        <v>1015</v>
      </c>
      <c r="G163" s="3">
        <v>45538</v>
      </c>
      <c r="H163" s="34">
        <v>23.52</v>
      </c>
      <c r="I163" s="2">
        <f>_xlfn.XLOOKUP(MasterData[[#This Row],[Customer_ID]],Customer[Customer_ID],Customer[Age])</f>
        <v>61</v>
      </c>
      <c r="J163" s="2" t="str">
        <f>_xlfn.XLOOKUP(MasterData[[#This Row],[Customer_ID]],Customer[Customer_ID],Customer[Age Range])</f>
        <v>[57 Above]</v>
      </c>
      <c r="K163" s="2" t="str">
        <f>_xlfn.XLOOKUP(MasterData[[#This Row],[Customer_ID]],Customer[Customer_ID],Customer[Gender])</f>
        <v>Female</v>
      </c>
      <c r="L163" s="26" t="str">
        <f>_xlfn.XLOOKUP(MasterData[[#This Row],[Customer_ID]],Feedback[Customer_ID],Feedback[Feedback_ID])</f>
        <v>F1246</v>
      </c>
      <c r="M163" s="26" t="str">
        <f>_xlfn.XLOOKUP(MasterData[[#This Row],[Customer_ID]],Feedback[Customer_ID],Feedback[Sentiment])</f>
        <v>Neutral</v>
      </c>
      <c r="N163" s="26" t="str">
        <f>_xlfn.XLOOKUP(MasterData[[#This Row],[Customer_ID]],Feedback[Customer_ID],Feedback[Comment])</f>
        <v>Could be better</v>
      </c>
      <c r="O163" s="26">
        <f>_xlfn.XLOOKUP(MasterData[[#This Row],[Customer_ID]],Feedback[Customer_ID],Feedback[Rating])</f>
        <v>4</v>
      </c>
    </row>
    <row r="164" spans="1:15" x14ac:dyDescent="0.3">
      <c r="A164" s="4" t="s">
        <v>254</v>
      </c>
      <c r="B164" s="2" t="s">
        <v>1870</v>
      </c>
      <c r="C164" s="2" t="s">
        <v>1011</v>
      </c>
      <c r="D164" s="2">
        <v>5</v>
      </c>
      <c r="E164" s="30">
        <v>2.52</v>
      </c>
      <c r="F164" s="2" t="s">
        <v>1014</v>
      </c>
      <c r="G164" s="3">
        <v>45539</v>
      </c>
      <c r="H164" s="34">
        <v>12.6</v>
      </c>
      <c r="I164" s="2">
        <f>_xlfn.XLOOKUP(MasterData[[#This Row],[Customer_ID]],Customer[Customer_ID],Customer[Age])</f>
        <v>63</v>
      </c>
      <c r="J164" s="2" t="str">
        <f>_xlfn.XLOOKUP(MasterData[[#This Row],[Customer_ID]],Customer[Customer_ID],Customer[Age Range])</f>
        <v>[57 Above]</v>
      </c>
      <c r="K164" s="2" t="str">
        <f>_xlfn.XLOOKUP(MasterData[[#This Row],[Customer_ID]],Customer[Customer_ID],Customer[Gender])</f>
        <v>Male</v>
      </c>
      <c r="L164" s="26" t="str">
        <f>_xlfn.XLOOKUP(MasterData[[#This Row],[Customer_ID]],Feedback[Customer_ID],Feedback[Feedback_ID])</f>
        <v>F1168</v>
      </c>
      <c r="M164" s="26" t="str">
        <f>_xlfn.XLOOKUP(MasterData[[#This Row],[Customer_ID]],Feedback[Customer_ID],Feedback[Sentiment])</f>
        <v>Neutral</v>
      </c>
      <c r="N164" s="26" t="str">
        <f>_xlfn.XLOOKUP(MasterData[[#This Row],[Customer_ID]],Feedback[Customer_ID],Feedback[Comment])</f>
        <v>Great product!</v>
      </c>
      <c r="O164" s="26">
        <f>_xlfn.XLOOKUP(MasterData[[#This Row],[Customer_ID]],Feedback[Customer_ID],Feedback[Rating])</f>
        <v>2</v>
      </c>
    </row>
    <row r="165" spans="1:15" x14ac:dyDescent="0.3">
      <c r="A165" s="4" t="s">
        <v>255</v>
      </c>
      <c r="B165" s="2" t="s">
        <v>1254</v>
      </c>
      <c r="C165" s="2" t="s">
        <v>1009</v>
      </c>
      <c r="D165" s="2">
        <v>5</v>
      </c>
      <c r="E165" s="30">
        <v>2.82</v>
      </c>
      <c r="F165" s="2" t="s">
        <v>1015</v>
      </c>
      <c r="G165" s="3">
        <v>45540</v>
      </c>
      <c r="H165" s="34">
        <v>14.1</v>
      </c>
      <c r="I165" s="2">
        <f>_xlfn.XLOOKUP(MasterData[[#This Row],[Customer_ID]],Customer[Customer_ID],Customer[Age])</f>
        <v>25</v>
      </c>
      <c r="J165" s="2" t="str">
        <f>_xlfn.XLOOKUP(MasterData[[#This Row],[Customer_ID]],Customer[Customer_ID],Customer[Age Range])</f>
        <v>[18-30]</v>
      </c>
      <c r="K165" s="2" t="str">
        <f>_xlfn.XLOOKUP(MasterData[[#This Row],[Customer_ID]],Customer[Customer_ID],Customer[Gender])</f>
        <v>Male</v>
      </c>
      <c r="L165" s="26" t="str">
        <f>_xlfn.XLOOKUP(MasterData[[#This Row],[Customer_ID]],Feedback[Customer_ID],Feedback[Feedback_ID])</f>
        <v>F1384</v>
      </c>
      <c r="M165" s="26" t="str">
        <f>_xlfn.XLOOKUP(MasterData[[#This Row],[Customer_ID]],Feedback[Customer_ID],Feedback[Sentiment])</f>
        <v>Neutral</v>
      </c>
      <c r="N165" s="26" t="str">
        <f>_xlfn.XLOOKUP(MasterData[[#This Row],[Customer_ID]],Feedback[Customer_ID],Feedback[Comment])</f>
        <v>Could be better</v>
      </c>
      <c r="O165" s="26">
        <f>_xlfn.XLOOKUP(MasterData[[#This Row],[Customer_ID]],Feedback[Customer_ID],Feedback[Rating])</f>
        <v>4</v>
      </c>
    </row>
    <row r="166" spans="1:15" x14ac:dyDescent="0.3">
      <c r="A166" s="4" t="s">
        <v>257</v>
      </c>
      <c r="B166" s="2" t="s">
        <v>1471</v>
      </c>
      <c r="C166" s="2" t="s">
        <v>1012</v>
      </c>
      <c r="D166" s="2">
        <v>3</v>
      </c>
      <c r="E166" s="30">
        <v>5.74</v>
      </c>
      <c r="F166" s="2" t="s">
        <v>1014</v>
      </c>
      <c r="G166" s="3">
        <v>45542</v>
      </c>
      <c r="H166" s="34">
        <v>17.22</v>
      </c>
      <c r="I166" s="2">
        <f>_xlfn.XLOOKUP(MasterData[[#This Row],[Customer_ID]],Customer[Customer_ID],Customer[Age])</f>
        <v>65</v>
      </c>
      <c r="J166" s="2" t="str">
        <f>_xlfn.XLOOKUP(MasterData[[#This Row],[Customer_ID]],Customer[Customer_ID],Customer[Age Range])</f>
        <v>[57 Above]</v>
      </c>
      <c r="K166" s="2" t="str">
        <f>_xlfn.XLOOKUP(MasterData[[#This Row],[Customer_ID]],Customer[Customer_ID],Customer[Gender])</f>
        <v>Male</v>
      </c>
      <c r="L166" s="26" t="str">
        <f>_xlfn.XLOOKUP(MasterData[[#This Row],[Customer_ID]],Feedback[Customer_ID],Feedback[Feedback_ID])</f>
        <v>F1563</v>
      </c>
      <c r="M166" s="26" t="str">
        <f>_xlfn.XLOOKUP(MasterData[[#This Row],[Customer_ID]],Feedback[Customer_ID],Feedback[Sentiment])</f>
        <v>Positive</v>
      </c>
      <c r="N166" s="26" t="str">
        <f>_xlfn.XLOOKUP(MasterData[[#This Row],[Customer_ID]],Feedback[Customer_ID],Feedback[Comment])</f>
        <v>Could be better</v>
      </c>
      <c r="O166" s="26">
        <f>_xlfn.XLOOKUP(MasterData[[#This Row],[Customer_ID]],Feedback[Customer_ID],Feedback[Rating])</f>
        <v>3</v>
      </c>
    </row>
    <row r="167" spans="1:15" x14ac:dyDescent="0.3">
      <c r="A167" s="4" t="s">
        <v>258</v>
      </c>
      <c r="B167" s="2" t="s">
        <v>1601</v>
      </c>
      <c r="C167" s="2" t="s">
        <v>1007</v>
      </c>
      <c r="D167" s="2">
        <v>2</v>
      </c>
      <c r="E167" s="30">
        <v>4.0199999999999996</v>
      </c>
      <c r="F167" s="2" t="s">
        <v>1013</v>
      </c>
      <c r="G167" s="3">
        <v>45543</v>
      </c>
      <c r="H167" s="34">
        <v>8.0399999999999991</v>
      </c>
      <c r="I167" s="2">
        <f>_xlfn.XLOOKUP(MasterData[[#This Row],[Customer_ID]],Customer[Customer_ID],Customer[Age])</f>
        <v>30</v>
      </c>
      <c r="J167" s="2" t="str">
        <f>_xlfn.XLOOKUP(MasterData[[#This Row],[Customer_ID]],Customer[Customer_ID],Customer[Age Range])</f>
        <v>[18-30]</v>
      </c>
      <c r="K167" s="2" t="str">
        <f>_xlfn.XLOOKUP(MasterData[[#This Row],[Customer_ID]],Customer[Customer_ID],Customer[Gender])</f>
        <v>Male</v>
      </c>
      <c r="L167" s="26" t="str">
        <f>_xlfn.XLOOKUP(MasterData[[#This Row],[Customer_ID]],Feedback[Customer_ID],Feedback[Feedback_ID])</f>
        <v>F1880</v>
      </c>
      <c r="M167" s="26" t="str">
        <f>_xlfn.XLOOKUP(MasterData[[#This Row],[Customer_ID]],Feedback[Customer_ID],Feedback[Sentiment])</f>
        <v>Negative</v>
      </c>
      <c r="N167" s="26" t="str">
        <f>_xlfn.XLOOKUP(MasterData[[#This Row],[Customer_ID]],Feedback[Customer_ID],Feedback[Comment])</f>
        <v>Could be better</v>
      </c>
      <c r="O167" s="26">
        <f>_xlfn.XLOOKUP(MasterData[[#This Row],[Customer_ID]],Feedback[Customer_ID],Feedback[Rating])</f>
        <v>4</v>
      </c>
    </row>
    <row r="168" spans="1:15" x14ac:dyDescent="0.3">
      <c r="A168" s="4" t="s">
        <v>259</v>
      </c>
      <c r="B168" s="2" t="s">
        <v>1511</v>
      </c>
      <c r="C168" s="2" t="s">
        <v>1008</v>
      </c>
      <c r="D168" s="2">
        <v>3</v>
      </c>
      <c r="E168" s="30">
        <v>2.72</v>
      </c>
      <c r="F168" s="2" t="s">
        <v>1015</v>
      </c>
      <c r="G168" s="3">
        <v>45544</v>
      </c>
      <c r="H168" s="34">
        <v>8.16</v>
      </c>
      <c r="I168" s="2">
        <f>_xlfn.XLOOKUP(MasterData[[#This Row],[Customer_ID]],Customer[Customer_ID],Customer[Age])</f>
        <v>29</v>
      </c>
      <c r="J168" s="2" t="str">
        <f>_xlfn.XLOOKUP(MasterData[[#This Row],[Customer_ID]],Customer[Customer_ID],Customer[Age Range])</f>
        <v>[18-30]</v>
      </c>
      <c r="K168" s="2" t="str">
        <f>_xlfn.XLOOKUP(MasterData[[#This Row],[Customer_ID]],Customer[Customer_ID],Customer[Gender])</f>
        <v>Male</v>
      </c>
      <c r="L168" s="26" t="str">
        <f>_xlfn.XLOOKUP(MasterData[[#This Row],[Customer_ID]],Feedback[Customer_ID],Feedback[Feedback_ID])</f>
        <v>F1695</v>
      </c>
      <c r="M168" s="26" t="str">
        <f>_xlfn.XLOOKUP(MasterData[[#This Row],[Customer_ID]],Feedback[Customer_ID],Feedback[Sentiment])</f>
        <v>Positive</v>
      </c>
      <c r="N168" s="26" t="str">
        <f>_xlfn.XLOOKUP(MasterData[[#This Row],[Customer_ID]],Feedback[Customer_ID],Feedback[Comment])</f>
        <v>Could be better</v>
      </c>
      <c r="O168" s="26">
        <f>_xlfn.XLOOKUP(MasterData[[#This Row],[Customer_ID]],Feedback[Customer_ID],Feedback[Rating])</f>
        <v>5</v>
      </c>
    </row>
    <row r="169" spans="1:15" x14ac:dyDescent="0.3">
      <c r="A169" s="4" t="s">
        <v>260</v>
      </c>
      <c r="B169" s="2" t="s">
        <v>1446</v>
      </c>
      <c r="C169" s="2" t="s">
        <v>1010</v>
      </c>
      <c r="D169" s="2">
        <v>1</v>
      </c>
      <c r="E169" s="30">
        <v>3.28</v>
      </c>
      <c r="F169" s="2" t="s">
        <v>1013</v>
      </c>
      <c r="G169" s="3">
        <v>45545</v>
      </c>
      <c r="H169" s="34">
        <v>3.28</v>
      </c>
      <c r="I169" s="2">
        <f>_xlfn.XLOOKUP(MasterData[[#This Row],[Customer_ID]],Customer[Customer_ID],Customer[Age])</f>
        <v>35</v>
      </c>
      <c r="J169" s="2" t="str">
        <f>_xlfn.XLOOKUP(MasterData[[#This Row],[Customer_ID]],Customer[Customer_ID],Customer[Age Range])</f>
        <v>[31-43]</v>
      </c>
      <c r="K169" s="2" t="str">
        <f>_xlfn.XLOOKUP(MasterData[[#This Row],[Customer_ID]],Customer[Customer_ID],Customer[Gender])</f>
        <v>Male</v>
      </c>
      <c r="L169" s="26" t="str">
        <f>_xlfn.XLOOKUP(MasterData[[#This Row],[Customer_ID]],Feedback[Customer_ID],Feedback[Feedback_ID])</f>
        <v>F1554</v>
      </c>
      <c r="M169" s="26" t="str">
        <f>_xlfn.XLOOKUP(MasterData[[#This Row],[Customer_ID]],Feedback[Customer_ID],Feedback[Sentiment])</f>
        <v>Neutral</v>
      </c>
      <c r="N169" s="26" t="str">
        <f>_xlfn.XLOOKUP(MasterData[[#This Row],[Customer_ID]],Feedback[Customer_ID],Feedback[Comment])</f>
        <v>Could be better</v>
      </c>
      <c r="O169" s="26">
        <f>_xlfn.XLOOKUP(MasterData[[#This Row],[Customer_ID]],Feedback[Customer_ID],Feedback[Rating])</f>
        <v>1</v>
      </c>
    </row>
    <row r="170" spans="1:15" x14ac:dyDescent="0.3">
      <c r="A170" s="4" t="s">
        <v>262</v>
      </c>
      <c r="B170" s="2" t="s">
        <v>1168</v>
      </c>
      <c r="C170" s="2" t="s">
        <v>1009</v>
      </c>
      <c r="D170" s="2">
        <v>1</v>
      </c>
      <c r="E170" s="30">
        <v>2.63</v>
      </c>
      <c r="F170" s="2" t="s">
        <v>1013</v>
      </c>
      <c r="G170" s="3">
        <v>45547</v>
      </c>
      <c r="H170" s="34">
        <v>2.63</v>
      </c>
      <c r="I170" s="2">
        <f>_xlfn.XLOOKUP(MasterData[[#This Row],[Customer_ID]],Customer[Customer_ID],Customer[Age])</f>
        <v>61</v>
      </c>
      <c r="J170" s="2" t="str">
        <f>_xlfn.XLOOKUP(MasterData[[#This Row],[Customer_ID]],Customer[Customer_ID],Customer[Age Range])</f>
        <v>[57 Above]</v>
      </c>
      <c r="K170" s="2" t="str">
        <f>_xlfn.XLOOKUP(MasterData[[#This Row],[Customer_ID]],Customer[Customer_ID],Customer[Gender])</f>
        <v>Female</v>
      </c>
      <c r="L170" s="26" t="str">
        <f>_xlfn.XLOOKUP(MasterData[[#This Row],[Customer_ID]],Feedback[Customer_ID],Feedback[Feedback_ID])</f>
        <v>F1246</v>
      </c>
      <c r="M170" s="26" t="str">
        <f>_xlfn.XLOOKUP(MasterData[[#This Row],[Customer_ID]],Feedback[Customer_ID],Feedback[Sentiment])</f>
        <v>Neutral</v>
      </c>
      <c r="N170" s="26" t="str">
        <f>_xlfn.XLOOKUP(MasterData[[#This Row],[Customer_ID]],Feedback[Customer_ID],Feedback[Comment])</f>
        <v>Could be better</v>
      </c>
      <c r="O170" s="26">
        <f>_xlfn.XLOOKUP(MasterData[[#This Row],[Customer_ID]],Feedback[Customer_ID],Feedback[Rating])</f>
        <v>4</v>
      </c>
    </row>
    <row r="171" spans="1:15" x14ac:dyDescent="0.3">
      <c r="A171" s="4" t="s">
        <v>265</v>
      </c>
      <c r="B171" s="2" t="s">
        <v>1520</v>
      </c>
      <c r="C171" s="2" t="s">
        <v>1012</v>
      </c>
      <c r="D171" s="2">
        <v>2</v>
      </c>
      <c r="E171" s="30">
        <v>4.6500000000000004</v>
      </c>
      <c r="F171" s="2" t="s">
        <v>1015</v>
      </c>
      <c r="G171" s="3">
        <v>45550</v>
      </c>
      <c r="H171" s="34">
        <v>9.3000000000000007</v>
      </c>
      <c r="I171" s="2">
        <f>_xlfn.XLOOKUP(MasterData[[#This Row],[Customer_ID]],Customer[Customer_ID],Customer[Age])</f>
        <v>62</v>
      </c>
      <c r="J171" s="2" t="str">
        <f>_xlfn.XLOOKUP(MasterData[[#This Row],[Customer_ID]],Customer[Customer_ID],Customer[Age Range])</f>
        <v>[57 Above]</v>
      </c>
      <c r="K171" s="2" t="str">
        <f>_xlfn.XLOOKUP(MasterData[[#This Row],[Customer_ID]],Customer[Customer_ID],Customer[Gender])</f>
        <v>Male</v>
      </c>
      <c r="L171" s="26" t="str">
        <f>_xlfn.XLOOKUP(MasterData[[#This Row],[Customer_ID]],Feedback[Customer_ID],Feedback[Feedback_ID])</f>
        <v>F1339</v>
      </c>
      <c r="M171" s="26" t="str">
        <f>_xlfn.XLOOKUP(MasterData[[#This Row],[Customer_ID]],Feedback[Customer_ID],Feedback[Sentiment])</f>
        <v>Positive</v>
      </c>
      <c r="N171" s="26" t="str">
        <f>_xlfn.XLOOKUP(MasterData[[#This Row],[Customer_ID]],Feedback[Customer_ID],Feedback[Comment])</f>
        <v>Great product!</v>
      </c>
      <c r="O171" s="26">
        <f>_xlfn.XLOOKUP(MasterData[[#This Row],[Customer_ID]],Feedback[Customer_ID],Feedback[Rating])</f>
        <v>2</v>
      </c>
    </row>
    <row r="172" spans="1:15" x14ac:dyDescent="0.3">
      <c r="A172" s="4" t="s">
        <v>266</v>
      </c>
      <c r="B172" s="2" t="s">
        <v>1269</v>
      </c>
      <c r="C172" s="2" t="s">
        <v>1008</v>
      </c>
      <c r="D172" s="2">
        <v>5</v>
      </c>
      <c r="E172" s="30">
        <v>4.32</v>
      </c>
      <c r="F172" s="2" t="s">
        <v>1014</v>
      </c>
      <c r="G172" s="3">
        <v>45551</v>
      </c>
      <c r="H172" s="34">
        <v>21.6</v>
      </c>
      <c r="I172" s="2">
        <f>_xlfn.XLOOKUP(MasterData[[#This Row],[Customer_ID]],Customer[Customer_ID],Customer[Age])</f>
        <v>21</v>
      </c>
      <c r="J172" s="2" t="str">
        <f>_xlfn.XLOOKUP(MasterData[[#This Row],[Customer_ID]],Customer[Customer_ID],Customer[Age Range])</f>
        <v>[18-30]</v>
      </c>
      <c r="K172" s="2" t="str">
        <f>_xlfn.XLOOKUP(MasterData[[#This Row],[Customer_ID]],Customer[Customer_ID],Customer[Gender])</f>
        <v>Male</v>
      </c>
      <c r="L172" s="26" t="str">
        <f>_xlfn.XLOOKUP(MasterData[[#This Row],[Customer_ID]],Feedback[Customer_ID],Feedback[Feedback_ID])</f>
        <v>F1499</v>
      </c>
      <c r="M172" s="26" t="str">
        <f>_xlfn.XLOOKUP(MasterData[[#This Row],[Customer_ID]],Feedback[Customer_ID],Feedback[Sentiment])</f>
        <v>Negative</v>
      </c>
      <c r="N172" s="26" t="str">
        <f>_xlfn.XLOOKUP(MasterData[[#This Row],[Customer_ID]],Feedback[Customer_ID],Feedback[Comment])</f>
        <v>Could be better</v>
      </c>
      <c r="O172" s="26">
        <f>_xlfn.XLOOKUP(MasterData[[#This Row],[Customer_ID]],Feedback[Customer_ID],Feedback[Rating])</f>
        <v>2</v>
      </c>
    </row>
    <row r="173" spans="1:15" x14ac:dyDescent="0.3">
      <c r="A173" s="4" t="s">
        <v>267</v>
      </c>
      <c r="B173" s="2" t="s">
        <v>1063</v>
      </c>
      <c r="C173" s="2" t="s">
        <v>1008</v>
      </c>
      <c r="D173" s="2">
        <v>2</v>
      </c>
      <c r="E173" s="30">
        <v>4.99</v>
      </c>
      <c r="F173" s="2" t="s">
        <v>1016</v>
      </c>
      <c r="G173" s="3">
        <v>45552</v>
      </c>
      <c r="H173" s="34">
        <v>9.98</v>
      </c>
      <c r="I173" s="2">
        <f>_xlfn.XLOOKUP(MasterData[[#This Row],[Customer_ID]],Customer[Customer_ID],Customer[Age])</f>
        <v>31</v>
      </c>
      <c r="J173" s="2" t="str">
        <f>_xlfn.XLOOKUP(MasterData[[#This Row],[Customer_ID]],Customer[Customer_ID],Customer[Age Range])</f>
        <v>[31-43]</v>
      </c>
      <c r="K173" s="2" t="str">
        <f>_xlfn.XLOOKUP(MasterData[[#This Row],[Customer_ID]],Customer[Customer_ID],Customer[Gender])</f>
        <v>Female</v>
      </c>
      <c r="L173" s="26" t="str">
        <f>_xlfn.XLOOKUP(MasterData[[#This Row],[Customer_ID]],Feedback[Customer_ID],Feedback[Feedback_ID])</f>
        <v>F1438</v>
      </c>
      <c r="M173" s="26" t="str">
        <f>_xlfn.XLOOKUP(MasterData[[#This Row],[Customer_ID]],Feedback[Customer_ID],Feedback[Sentiment])</f>
        <v>Neutral</v>
      </c>
      <c r="N173" s="26" t="str">
        <f>_xlfn.XLOOKUP(MasterData[[#This Row],[Customer_ID]],Feedback[Customer_ID],Feedback[Comment])</f>
        <v>Could be better</v>
      </c>
      <c r="O173" s="26">
        <f>_xlfn.XLOOKUP(MasterData[[#This Row],[Customer_ID]],Feedback[Customer_ID],Feedback[Rating])</f>
        <v>3</v>
      </c>
    </row>
    <row r="174" spans="1:15" x14ac:dyDescent="0.3">
      <c r="A174" s="4" t="s">
        <v>268</v>
      </c>
      <c r="B174" s="2" t="s">
        <v>1267</v>
      </c>
      <c r="C174" s="2" t="s">
        <v>1008</v>
      </c>
      <c r="D174" s="2">
        <v>2</v>
      </c>
      <c r="E174" s="30">
        <v>4.59</v>
      </c>
      <c r="F174" s="2" t="s">
        <v>1014</v>
      </c>
      <c r="G174" s="3">
        <v>45553</v>
      </c>
      <c r="H174" s="34">
        <v>9.18</v>
      </c>
      <c r="I174" s="2">
        <f>_xlfn.XLOOKUP(MasterData[[#This Row],[Customer_ID]],Customer[Customer_ID],Customer[Age])</f>
        <v>63</v>
      </c>
      <c r="J174" s="2" t="str">
        <f>_xlfn.XLOOKUP(MasterData[[#This Row],[Customer_ID]],Customer[Customer_ID],Customer[Age Range])</f>
        <v>[57 Above]</v>
      </c>
      <c r="K174" s="2" t="str">
        <f>_xlfn.XLOOKUP(MasterData[[#This Row],[Customer_ID]],Customer[Customer_ID],Customer[Gender])</f>
        <v>Female</v>
      </c>
      <c r="L174" s="26" t="str">
        <f>_xlfn.XLOOKUP(MasterData[[#This Row],[Customer_ID]],Feedback[Customer_ID],Feedback[Feedback_ID])</f>
        <v>F1396</v>
      </c>
      <c r="M174" s="26" t="str">
        <f>_xlfn.XLOOKUP(MasterData[[#This Row],[Customer_ID]],Feedback[Customer_ID],Feedback[Sentiment])</f>
        <v>Neutral</v>
      </c>
      <c r="N174" s="26" t="str">
        <f>_xlfn.XLOOKUP(MasterData[[#This Row],[Customer_ID]],Feedback[Customer_ID],Feedback[Comment])</f>
        <v>Could be better</v>
      </c>
      <c r="O174" s="26">
        <f>_xlfn.XLOOKUP(MasterData[[#This Row],[Customer_ID]],Feedback[Customer_ID],Feedback[Rating])</f>
        <v>1</v>
      </c>
    </row>
    <row r="175" spans="1:15" x14ac:dyDescent="0.3">
      <c r="A175" s="4" t="s">
        <v>270</v>
      </c>
      <c r="B175" s="2" t="s">
        <v>1439</v>
      </c>
      <c r="C175" s="2" t="s">
        <v>1009</v>
      </c>
      <c r="D175" s="2">
        <v>2</v>
      </c>
      <c r="E175" s="30">
        <v>5.37</v>
      </c>
      <c r="F175" s="2" t="s">
        <v>1015</v>
      </c>
      <c r="G175" s="3">
        <v>45555</v>
      </c>
      <c r="H175" s="34">
        <v>10.74</v>
      </c>
      <c r="I175" s="2">
        <f>_xlfn.XLOOKUP(MasterData[[#This Row],[Customer_ID]],Customer[Customer_ID],Customer[Age])</f>
        <v>26</v>
      </c>
      <c r="J175" s="2" t="str">
        <f>_xlfn.XLOOKUP(MasterData[[#This Row],[Customer_ID]],Customer[Customer_ID],Customer[Age Range])</f>
        <v>[18-30]</v>
      </c>
      <c r="K175" s="2" t="str">
        <f>_xlfn.XLOOKUP(MasterData[[#This Row],[Customer_ID]],Customer[Customer_ID],Customer[Gender])</f>
        <v>Male</v>
      </c>
      <c r="L175" s="26" t="str">
        <f>_xlfn.XLOOKUP(MasterData[[#This Row],[Customer_ID]],Feedback[Customer_ID],Feedback[Feedback_ID])</f>
        <v>F1649</v>
      </c>
      <c r="M175" s="26" t="str">
        <f>_xlfn.XLOOKUP(MasterData[[#This Row],[Customer_ID]],Feedback[Customer_ID],Feedback[Sentiment])</f>
        <v>Positive</v>
      </c>
      <c r="N175" s="26" t="str">
        <f>_xlfn.XLOOKUP(MasterData[[#This Row],[Customer_ID]],Feedback[Customer_ID],Feedback[Comment])</f>
        <v>Could be better</v>
      </c>
      <c r="O175" s="26">
        <f>_xlfn.XLOOKUP(MasterData[[#This Row],[Customer_ID]],Feedback[Customer_ID],Feedback[Rating])</f>
        <v>2</v>
      </c>
    </row>
    <row r="176" spans="1:15" x14ac:dyDescent="0.3">
      <c r="A176" s="4" t="s">
        <v>271</v>
      </c>
      <c r="B176" s="2" t="s">
        <v>1602</v>
      </c>
      <c r="C176" s="2" t="s">
        <v>1008</v>
      </c>
      <c r="D176" s="2">
        <v>3</v>
      </c>
      <c r="E176" s="30">
        <v>4.74</v>
      </c>
      <c r="F176" s="2" t="s">
        <v>1013</v>
      </c>
      <c r="G176" s="3">
        <v>45556</v>
      </c>
      <c r="H176" s="34">
        <v>14.22</v>
      </c>
      <c r="I176" s="2">
        <f>_xlfn.XLOOKUP(MasterData[[#This Row],[Customer_ID]],Customer[Customer_ID],Customer[Age])</f>
        <v>44</v>
      </c>
      <c r="J176" s="2" t="str">
        <f>_xlfn.XLOOKUP(MasterData[[#This Row],[Customer_ID]],Customer[Customer_ID],Customer[Age Range])</f>
        <v>[44-56]</v>
      </c>
      <c r="K176" s="2" t="str">
        <f>_xlfn.XLOOKUP(MasterData[[#This Row],[Customer_ID]],Customer[Customer_ID],Customer[Gender])</f>
        <v>Male</v>
      </c>
      <c r="L176" s="26" t="str">
        <f>_xlfn.XLOOKUP(MasterData[[#This Row],[Customer_ID]],Feedback[Customer_ID],Feedback[Feedback_ID])</f>
        <v>F1495</v>
      </c>
      <c r="M176" s="26" t="str">
        <f>_xlfn.XLOOKUP(MasterData[[#This Row],[Customer_ID]],Feedback[Customer_ID],Feedback[Sentiment])</f>
        <v>Negative</v>
      </c>
      <c r="N176" s="26" t="str">
        <f>_xlfn.XLOOKUP(MasterData[[#This Row],[Customer_ID]],Feedback[Customer_ID],Feedback[Comment])</f>
        <v>Could be better</v>
      </c>
      <c r="O176" s="26">
        <f>_xlfn.XLOOKUP(MasterData[[#This Row],[Customer_ID]],Feedback[Customer_ID],Feedback[Rating])</f>
        <v>1</v>
      </c>
    </row>
    <row r="177" spans="1:15" x14ac:dyDescent="0.3">
      <c r="A177" s="4" t="s">
        <v>274</v>
      </c>
      <c r="B177" s="2" t="s">
        <v>1549</v>
      </c>
      <c r="C177" s="2" t="s">
        <v>1010</v>
      </c>
      <c r="D177" s="2">
        <v>1</v>
      </c>
      <c r="E177" s="30">
        <v>4.8</v>
      </c>
      <c r="F177" s="2" t="s">
        <v>1013</v>
      </c>
      <c r="G177" s="3">
        <v>45559</v>
      </c>
      <c r="H177" s="34">
        <v>4.8</v>
      </c>
      <c r="I177" s="2">
        <f>_xlfn.XLOOKUP(MasterData[[#This Row],[Customer_ID]],Customer[Customer_ID],Customer[Age])</f>
        <v>34</v>
      </c>
      <c r="J177" s="2" t="str">
        <f>_xlfn.XLOOKUP(MasterData[[#This Row],[Customer_ID]],Customer[Customer_ID],Customer[Age Range])</f>
        <v>[31-43]</v>
      </c>
      <c r="K177" s="2" t="str">
        <f>_xlfn.XLOOKUP(MasterData[[#This Row],[Customer_ID]],Customer[Customer_ID],Customer[Gender])</f>
        <v>Female</v>
      </c>
      <c r="L177" s="26" t="str">
        <f>_xlfn.XLOOKUP(MasterData[[#This Row],[Customer_ID]],Feedback[Customer_ID],Feedback[Feedback_ID])</f>
        <v>F1916</v>
      </c>
      <c r="M177" s="26" t="str">
        <f>_xlfn.XLOOKUP(MasterData[[#This Row],[Customer_ID]],Feedback[Customer_ID],Feedback[Sentiment])</f>
        <v>Positive</v>
      </c>
      <c r="N177" s="26" t="str">
        <f>_xlfn.XLOOKUP(MasterData[[#This Row],[Customer_ID]],Feedback[Customer_ID],Feedback[Comment])</f>
        <v>Great product!</v>
      </c>
      <c r="O177" s="26">
        <f>_xlfn.XLOOKUP(MasterData[[#This Row],[Customer_ID]],Feedback[Customer_ID],Feedback[Rating])</f>
        <v>4</v>
      </c>
    </row>
    <row r="178" spans="1:15" x14ac:dyDescent="0.3">
      <c r="A178" s="4" t="s">
        <v>275</v>
      </c>
      <c r="B178" s="2" t="s">
        <v>1302</v>
      </c>
      <c r="C178" s="2" t="s">
        <v>1008</v>
      </c>
      <c r="D178" s="2">
        <v>1</v>
      </c>
      <c r="E178" s="30">
        <v>5.31</v>
      </c>
      <c r="F178" s="2" t="s">
        <v>1016</v>
      </c>
      <c r="G178" s="3">
        <v>45560</v>
      </c>
      <c r="H178" s="34">
        <v>5.31</v>
      </c>
      <c r="I178" s="2">
        <f>_xlfn.XLOOKUP(MasterData[[#This Row],[Customer_ID]],Customer[Customer_ID],Customer[Age])</f>
        <v>59</v>
      </c>
      <c r="J178" s="2" t="str">
        <f>_xlfn.XLOOKUP(MasterData[[#This Row],[Customer_ID]],Customer[Customer_ID],Customer[Age Range])</f>
        <v>[57 Above]</v>
      </c>
      <c r="K178" s="2" t="str">
        <f>_xlfn.XLOOKUP(MasterData[[#This Row],[Customer_ID]],Customer[Customer_ID],Customer[Gender])</f>
        <v>Male</v>
      </c>
      <c r="L178" s="26" t="str">
        <f>_xlfn.XLOOKUP(MasterData[[#This Row],[Customer_ID]],Feedback[Customer_ID],Feedback[Feedback_ID])</f>
        <v>F1754</v>
      </c>
      <c r="M178" s="26" t="str">
        <f>_xlfn.XLOOKUP(MasterData[[#This Row],[Customer_ID]],Feedback[Customer_ID],Feedback[Sentiment])</f>
        <v>Negative</v>
      </c>
      <c r="N178" s="26" t="str">
        <f>_xlfn.XLOOKUP(MasterData[[#This Row],[Customer_ID]],Feedback[Customer_ID],Feedback[Comment])</f>
        <v>Could be better</v>
      </c>
      <c r="O178" s="26">
        <f>_xlfn.XLOOKUP(MasterData[[#This Row],[Customer_ID]],Feedback[Customer_ID],Feedback[Rating])</f>
        <v>5</v>
      </c>
    </row>
    <row r="179" spans="1:15" x14ac:dyDescent="0.3">
      <c r="A179" s="4" t="s">
        <v>276</v>
      </c>
      <c r="B179" s="2" t="s">
        <v>1117</v>
      </c>
      <c r="C179" s="2" t="s">
        <v>1011</v>
      </c>
      <c r="D179" s="2">
        <v>4</v>
      </c>
      <c r="E179" s="30">
        <v>3.5</v>
      </c>
      <c r="F179" s="2" t="s">
        <v>1016</v>
      </c>
      <c r="G179" s="3">
        <v>45561</v>
      </c>
      <c r="H179" s="34">
        <v>14</v>
      </c>
      <c r="I179" s="2">
        <f>_xlfn.XLOOKUP(MasterData[[#This Row],[Customer_ID]],Customer[Customer_ID],Customer[Age])</f>
        <v>28</v>
      </c>
      <c r="J179" s="2" t="str">
        <f>_xlfn.XLOOKUP(MasterData[[#This Row],[Customer_ID]],Customer[Customer_ID],Customer[Age Range])</f>
        <v>[18-30]</v>
      </c>
      <c r="K179" s="2" t="str">
        <f>_xlfn.XLOOKUP(MasterData[[#This Row],[Customer_ID]],Customer[Customer_ID],Customer[Gender])</f>
        <v>Female</v>
      </c>
      <c r="L179" s="26" t="str">
        <f>_xlfn.XLOOKUP(MasterData[[#This Row],[Customer_ID]],Feedback[Customer_ID],Feedback[Feedback_ID])</f>
        <v>F1038</v>
      </c>
      <c r="M179" s="26" t="str">
        <f>_xlfn.XLOOKUP(MasterData[[#This Row],[Customer_ID]],Feedback[Customer_ID],Feedback[Sentiment])</f>
        <v>Neutral</v>
      </c>
      <c r="N179" s="26" t="str">
        <f>_xlfn.XLOOKUP(MasterData[[#This Row],[Customer_ID]],Feedback[Customer_ID],Feedback[Comment])</f>
        <v>Great product!</v>
      </c>
      <c r="O179" s="26">
        <f>_xlfn.XLOOKUP(MasterData[[#This Row],[Customer_ID]],Feedback[Customer_ID],Feedback[Rating])</f>
        <v>4</v>
      </c>
    </row>
    <row r="180" spans="1:15" x14ac:dyDescent="0.3">
      <c r="A180" s="4" t="s">
        <v>277</v>
      </c>
      <c r="B180" s="2" t="s">
        <v>1319</v>
      </c>
      <c r="C180" s="2" t="s">
        <v>1012</v>
      </c>
      <c r="D180" s="2">
        <v>2</v>
      </c>
      <c r="E180" s="30">
        <v>2.62</v>
      </c>
      <c r="F180" s="2" t="s">
        <v>1013</v>
      </c>
      <c r="G180" s="3">
        <v>45562</v>
      </c>
      <c r="H180" s="34">
        <v>5.24</v>
      </c>
      <c r="I180" s="2">
        <f>_xlfn.XLOOKUP(MasterData[[#This Row],[Customer_ID]],Customer[Customer_ID],Customer[Age])</f>
        <v>47</v>
      </c>
      <c r="J180" s="2" t="str">
        <f>_xlfn.XLOOKUP(MasterData[[#This Row],[Customer_ID]],Customer[Customer_ID],Customer[Age Range])</f>
        <v>[44-56]</v>
      </c>
      <c r="K180" s="2" t="str">
        <f>_xlfn.XLOOKUP(MasterData[[#This Row],[Customer_ID]],Customer[Customer_ID],Customer[Gender])</f>
        <v>Female</v>
      </c>
      <c r="L180" s="26" t="str">
        <f>_xlfn.XLOOKUP(MasterData[[#This Row],[Customer_ID]],Feedback[Customer_ID],Feedback[Feedback_ID])</f>
        <v>F1155</v>
      </c>
      <c r="M180" s="26" t="str">
        <f>_xlfn.XLOOKUP(MasterData[[#This Row],[Customer_ID]],Feedback[Customer_ID],Feedback[Sentiment])</f>
        <v>Negative</v>
      </c>
      <c r="N180" s="26" t="str">
        <f>_xlfn.XLOOKUP(MasterData[[#This Row],[Customer_ID]],Feedback[Customer_ID],Feedback[Comment])</f>
        <v>Great product!</v>
      </c>
      <c r="O180" s="26">
        <f>_xlfn.XLOOKUP(MasterData[[#This Row],[Customer_ID]],Feedback[Customer_ID],Feedback[Rating])</f>
        <v>2</v>
      </c>
    </row>
    <row r="181" spans="1:15" x14ac:dyDescent="0.3">
      <c r="A181" s="4" t="s">
        <v>278</v>
      </c>
      <c r="B181" s="2" t="s">
        <v>1219</v>
      </c>
      <c r="C181" s="2" t="s">
        <v>1009</v>
      </c>
      <c r="D181" s="2">
        <v>2</v>
      </c>
      <c r="E181" s="30">
        <v>4.5999999999999996</v>
      </c>
      <c r="F181" s="2" t="s">
        <v>1013</v>
      </c>
      <c r="G181" s="3">
        <v>45563</v>
      </c>
      <c r="H181" s="34">
        <v>9.1999999999999993</v>
      </c>
      <c r="I181" s="2">
        <f>_xlfn.XLOOKUP(MasterData[[#This Row],[Customer_ID]],Customer[Customer_ID],Customer[Age])</f>
        <v>37</v>
      </c>
      <c r="J181" s="2" t="str">
        <f>_xlfn.XLOOKUP(MasterData[[#This Row],[Customer_ID]],Customer[Customer_ID],Customer[Age Range])</f>
        <v>[31-43]</v>
      </c>
      <c r="K181" s="2" t="str">
        <f>_xlfn.XLOOKUP(MasterData[[#This Row],[Customer_ID]],Customer[Customer_ID],Customer[Gender])</f>
        <v>Female</v>
      </c>
      <c r="L181" s="26" t="str">
        <f>_xlfn.XLOOKUP(MasterData[[#This Row],[Customer_ID]],Feedback[Customer_ID],Feedback[Feedback_ID])</f>
        <v>F1706</v>
      </c>
      <c r="M181" s="26" t="str">
        <f>_xlfn.XLOOKUP(MasterData[[#This Row],[Customer_ID]],Feedback[Customer_ID],Feedback[Sentiment])</f>
        <v>Neutral</v>
      </c>
      <c r="N181" s="26" t="str">
        <f>_xlfn.XLOOKUP(MasterData[[#This Row],[Customer_ID]],Feedback[Customer_ID],Feedback[Comment])</f>
        <v>Could be better</v>
      </c>
      <c r="O181" s="26">
        <f>_xlfn.XLOOKUP(MasterData[[#This Row],[Customer_ID]],Feedback[Customer_ID],Feedback[Rating])</f>
        <v>3</v>
      </c>
    </row>
    <row r="182" spans="1:15" x14ac:dyDescent="0.3">
      <c r="A182" s="4" t="s">
        <v>281</v>
      </c>
      <c r="B182" s="2" t="s">
        <v>1323</v>
      </c>
      <c r="C182" s="2" t="s">
        <v>1010</v>
      </c>
      <c r="D182" s="2">
        <v>2</v>
      </c>
      <c r="E182" s="30">
        <v>3.09</v>
      </c>
      <c r="F182" s="2" t="s">
        <v>1013</v>
      </c>
      <c r="G182" s="3">
        <v>45566</v>
      </c>
      <c r="H182" s="34">
        <v>6.18</v>
      </c>
      <c r="I182" s="2">
        <f>_xlfn.XLOOKUP(MasterData[[#This Row],[Customer_ID]],Customer[Customer_ID],Customer[Age])</f>
        <v>53</v>
      </c>
      <c r="J182" s="2" t="str">
        <f>_xlfn.XLOOKUP(MasterData[[#This Row],[Customer_ID]],Customer[Customer_ID],Customer[Age Range])</f>
        <v>[44-56]</v>
      </c>
      <c r="K182" s="2" t="str">
        <f>_xlfn.XLOOKUP(MasterData[[#This Row],[Customer_ID]],Customer[Customer_ID],Customer[Gender])</f>
        <v>Male</v>
      </c>
      <c r="L182" s="26" t="str">
        <f>_xlfn.XLOOKUP(MasterData[[#This Row],[Customer_ID]],Feedback[Customer_ID],Feedback[Feedback_ID])</f>
        <v>F1095</v>
      </c>
      <c r="M182" s="26" t="str">
        <f>_xlfn.XLOOKUP(MasterData[[#This Row],[Customer_ID]],Feedback[Customer_ID],Feedback[Sentiment])</f>
        <v>Neutral</v>
      </c>
      <c r="N182" s="26" t="str">
        <f>_xlfn.XLOOKUP(MasterData[[#This Row],[Customer_ID]],Feedback[Customer_ID],Feedback[Comment])</f>
        <v>Could be better</v>
      </c>
      <c r="O182" s="26">
        <f>_xlfn.XLOOKUP(MasterData[[#This Row],[Customer_ID]],Feedback[Customer_ID],Feedback[Rating])</f>
        <v>2</v>
      </c>
    </row>
    <row r="183" spans="1:15" x14ac:dyDescent="0.3">
      <c r="A183" s="4" t="s">
        <v>283</v>
      </c>
      <c r="B183" s="2" t="s">
        <v>1909</v>
      </c>
      <c r="C183" s="2" t="s">
        <v>1007</v>
      </c>
      <c r="D183" s="2">
        <v>5</v>
      </c>
      <c r="E183" s="30">
        <v>3.34</v>
      </c>
      <c r="F183" s="2" t="s">
        <v>1016</v>
      </c>
      <c r="G183" s="3">
        <v>45568</v>
      </c>
      <c r="H183" s="34">
        <v>16.7</v>
      </c>
      <c r="I183" s="2">
        <f>_xlfn.XLOOKUP(MasterData[[#This Row],[Customer_ID]],Customer[Customer_ID],Customer[Age])</f>
        <v>62</v>
      </c>
      <c r="J183" s="2" t="str">
        <f>_xlfn.XLOOKUP(MasterData[[#This Row],[Customer_ID]],Customer[Customer_ID],Customer[Age Range])</f>
        <v>[57 Above]</v>
      </c>
      <c r="K183" s="2" t="str">
        <f>_xlfn.XLOOKUP(MasterData[[#This Row],[Customer_ID]],Customer[Customer_ID],Customer[Gender])</f>
        <v>Female</v>
      </c>
      <c r="L183" s="26" t="str">
        <f>_xlfn.XLOOKUP(MasterData[[#This Row],[Customer_ID]],Feedback[Customer_ID],Feedback[Feedback_ID])</f>
        <v>F1652</v>
      </c>
      <c r="M183" s="26" t="str">
        <f>_xlfn.XLOOKUP(MasterData[[#This Row],[Customer_ID]],Feedback[Customer_ID],Feedback[Sentiment])</f>
        <v>Neutral</v>
      </c>
      <c r="N183" s="26" t="str">
        <f>_xlfn.XLOOKUP(MasterData[[#This Row],[Customer_ID]],Feedback[Customer_ID],Feedback[Comment])</f>
        <v>Could be better</v>
      </c>
      <c r="O183" s="26">
        <f>_xlfn.XLOOKUP(MasterData[[#This Row],[Customer_ID]],Feedback[Customer_ID],Feedback[Rating])</f>
        <v>4</v>
      </c>
    </row>
    <row r="184" spans="1:15" x14ac:dyDescent="0.3">
      <c r="A184" s="4" t="s">
        <v>285</v>
      </c>
      <c r="B184" s="2" t="s">
        <v>1998</v>
      </c>
      <c r="C184" s="2" t="s">
        <v>1007</v>
      </c>
      <c r="D184" s="2">
        <v>3</v>
      </c>
      <c r="E184" s="30">
        <v>3.05</v>
      </c>
      <c r="F184" s="2" t="s">
        <v>1013</v>
      </c>
      <c r="G184" s="3">
        <v>45570</v>
      </c>
      <c r="H184" s="34">
        <v>9.1499999999999986</v>
      </c>
      <c r="I184" s="2">
        <f>_xlfn.XLOOKUP(MasterData[[#This Row],[Customer_ID]],Customer[Customer_ID],Customer[Age])</f>
        <v>48</v>
      </c>
      <c r="J184" s="2" t="str">
        <f>_xlfn.XLOOKUP(MasterData[[#This Row],[Customer_ID]],Customer[Customer_ID],Customer[Age Range])</f>
        <v>[44-56]</v>
      </c>
      <c r="K184" s="2" t="str">
        <f>_xlfn.XLOOKUP(MasterData[[#This Row],[Customer_ID]],Customer[Customer_ID],Customer[Gender])</f>
        <v>Female</v>
      </c>
      <c r="L184" s="26" t="str">
        <f>_xlfn.XLOOKUP(MasterData[[#This Row],[Customer_ID]],Feedback[Customer_ID],Feedback[Feedback_ID])</f>
        <v>F1134</v>
      </c>
      <c r="M184" s="26" t="str">
        <f>_xlfn.XLOOKUP(MasterData[[#This Row],[Customer_ID]],Feedback[Customer_ID],Feedback[Sentiment])</f>
        <v>Positive</v>
      </c>
      <c r="N184" s="26" t="str">
        <f>_xlfn.XLOOKUP(MasterData[[#This Row],[Customer_ID]],Feedback[Customer_ID],Feedback[Comment])</f>
        <v>Great product!</v>
      </c>
      <c r="O184" s="26">
        <f>_xlfn.XLOOKUP(MasterData[[#This Row],[Customer_ID]],Feedback[Customer_ID],Feedback[Rating])</f>
        <v>1</v>
      </c>
    </row>
    <row r="185" spans="1:15" x14ac:dyDescent="0.3">
      <c r="A185" s="4" t="s">
        <v>287</v>
      </c>
      <c r="B185" s="2" t="s">
        <v>1588</v>
      </c>
      <c r="C185" s="2" t="s">
        <v>1011</v>
      </c>
      <c r="D185" s="2">
        <v>4</v>
      </c>
      <c r="E185" s="30">
        <v>5.23</v>
      </c>
      <c r="F185" s="2" t="s">
        <v>1013</v>
      </c>
      <c r="G185" s="3">
        <v>45572</v>
      </c>
      <c r="H185" s="34">
        <v>20.92</v>
      </c>
      <c r="I185" s="2">
        <f>_xlfn.XLOOKUP(MasterData[[#This Row],[Customer_ID]],Customer[Customer_ID],Customer[Age])</f>
        <v>25</v>
      </c>
      <c r="J185" s="2" t="str">
        <f>_xlfn.XLOOKUP(MasterData[[#This Row],[Customer_ID]],Customer[Customer_ID],Customer[Age Range])</f>
        <v>[18-30]</v>
      </c>
      <c r="K185" s="2" t="str">
        <f>_xlfn.XLOOKUP(MasterData[[#This Row],[Customer_ID]],Customer[Customer_ID],Customer[Gender])</f>
        <v>Male</v>
      </c>
      <c r="L185" s="26" t="str">
        <f>_xlfn.XLOOKUP(MasterData[[#This Row],[Customer_ID]],Feedback[Customer_ID],Feedback[Feedback_ID])</f>
        <v>F1205</v>
      </c>
      <c r="M185" s="26" t="str">
        <f>_xlfn.XLOOKUP(MasterData[[#This Row],[Customer_ID]],Feedback[Customer_ID],Feedback[Sentiment])</f>
        <v>Positive</v>
      </c>
      <c r="N185" s="26" t="str">
        <f>_xlfn.XLOOKUP(MasterData[[#This Row],[Customer_ID]],Feedback[Customer_ID],Feedback[Comment])</f>
        <v>Great product!</v>
      </c>
      <c r="O185" s="26">
        <f>_xlfn.XLOOKUP(MasterData[[#This Row],[Customer_ID]],Feedback[Customer_ID],Feedback[Rating])</f>
        <v>2</v>
      </c>
    </row>
    <row r="186" spans="1:15" x14ac:dyDescent="0.3">
      <c r="A186" s="4" t="s">
        <v>288</v>
      </c>
      <c r="B186" s="2" t="s">
        <v>1670</v>
      </c>
      <c r="C186" s="2" t="s">
        <v>1012</v>
      </c>
      <c r="D186" s="2">
        <v>3</v>
      </c>
      <c r="E186" s="30">
        <v>3.74</v>
      </c>
      <c r="F186" s="2" t="s">
        <v>1014</v>
      </c>
      <c r="G186" s="3">
        <v>45573</v>
      </c>
      <c r="H186" s="34">
        <v>11.22</v>
      </c>
      <c r="I186" s="2">
        <f>_xlfn.XLOOKUP(MasterData[[#This Row],[Customer_ID]],Customer[Customer_ID],Customer[Age])</f>
        <v>29</v>
      </c>
      <c r="J186" s="2" t="str">
        <f>_xlfn.XLOOKUP(MasterData[[#This Row],[Customer_ID]],Customer[Customer_ID],Customer[Age Range])</f>
        <v>[18-30]</v>
      </c>
      <c r="K186" s="2" t="str">
        <f>_xlfn.XLOOKUP(MasterData[[#This Row],[Customer_ID]],Customer[Customer_ID],Customer[Gender])</f>
        <v>Male</v>
      </c>
      <c r="L186" s="26" t="str">
        <f>_xlfn.XLOOKUP(MasterData[[#This Row],[Customer_ID]],Feedback[Customer_ID],Feedback[Feedback_ID])</f>
        <v>F1294</v>
      </c>
      <c r="M186" s="26" t="str">
        <f>_xlfn.XLOOKUP(MasterData[[#This Row],[Customer_ID]],Feedback[Customer_ID],Feedback[Sentiment])</f>
        <v>Negative</v>
      </c>
      <c r="N186" s="26" t="str">
        <f>_xlfn.XLOOKUP(MasterData[[#This Row],[Customer_ID]],Feedback[Customer_ID],Feedback[Comment])</f>
        <v>Could be better</v>
      </c>
      <c r="O186" s="26">
        <f>_xlfn.XLOOKUP(MasterData[[#This Row],[Customer_ID]],Feedback[Customer_ID],Feedback[Rating])</f>
        <v>2</v>
      </c>
    </row>
    <row r="187" spans="1:15" x14ac:dyDescent="0.3">
      <c r="A187" s="4" t="s">
        <v>289</v>
      </c>
      <c r="B187" s="2" t="s">
        <v>1114</v>
      </c>
      <c r="C187" s="2" t="s">
        <v>1009</v>
      </c>
      <c r="D187" s="2">
        <v>4</v>
      </c>
      <c r="E187" s="30">
        <v>3.88</v>
      </c>
      <c r="F187" s="2" t="s">
        <v>1015</v>
      </c>
      <c r="G187" s="3">
        <v>45574</v>
      </c>
      <c r="H187" s="34">
        <v>15.52</v>
      </c>
      <c r="I187" s="2">
        <f>_xlfn.XLOOKUP(MasterData[[#This Row],[Customer_ID]],Customer[Customer_ID],Customer[Age])</f>
        <v>52</v>
      </c>
      <c r="J187" s="2" t="str">
        <f>_xlfn.XLOOKUP(MasterData[[#This Row],[Customer_ID]],Customer[Customer_ID],Customer[Age Range])</f>
        <v>[44-56]</v>
      </c>
      <c r="K187" s="2" t="str">
        <f>_xlfn.XLOOKUP(MasterData[[#This Row],[Customer_ID]],Customer[Customer_ID],Customer[Gender])</f>
        <v>Female</v>
      </c>
      <c r="L187" s="26" t="str">
        <f>_xlfn.XLOOKUP(MasterData[[#This Row],[Customer_ID]],Feedback[Customer_ID],Feedback[Feedback_ID])</f>
        <v>F1629</v>
      </c>
      <c r="M187" s="26" t="str">
        <f>_xlfn.XLOOKUP(MasterData[[#This Row],[Customer_ID]],Feedback[Customer_ID],Feedback[Sentiment])</f>
        <v>Negative</v>
      </c>
      <c r="N187" s="26" t="str">
        <f>_xlfn.XLOOKUP(MasterData[[#This Row],[Customer_ID]],Feedback[Customer_ID],Feedback[Comment])</f>
        <v>Great product!</v>
      </c>
      <c r="O187" s="26">
        <f>_xlfn.XLOOKUP(MasterData[[#This Row],[Customer_ID]],Feedback[Customer_ID],Feedback[Rating])</f>
        <v>2</v>
      </c>
    </row>
    <row r="188" spans="1:15" x14ac:dyDescent="0.3">
      <c r="A188" s="4" t="s">
        <v>290</v>
      </c>
      <c r="B188" s="2" t="s">
        <v>1188</v>
      </c>
      <c r="C188" s="2" t="s">
        <v>1012</v>
      </c>
      <c r="D188" s="2">
        <v>3</v>
      </c>
      <c r="E188" s="30">
        <v>4.55</v>
      </c>
      <c r="F188" s="2" t="s">
        <v>1014</v>
      </c>
      <c r="G188" s="3">
        <v>45575</v>
      </c>
      <c r="H188" s="34">
        <v>13.65</v>
      </c>
      <c r="I188" s="2">
        <f>_xlfn.XLOOKUP(MasterData[[#This Row],[Customer_ID]],Customer[Customer_ID],Customer[Age])</f>
        <v>25</v>
      </c>
      <c r="J188" s="2" t="str">
        <f>_xlfn.XLOOKUP(MasterData[[#This Row],[Customer_ID]],Customer[Customer_ID],Customer[Age Range])</f>
        <v>[18-30]</v>
      </c>
      <c r="K188" s="2" t="str">
        <f>_xlfn.XLOOKUP(MasterData[[#This Row],[Customer_ID]],Customer[Customer_ID],Customer[Gender])</f>
        <v>Male</v>
      </c>
      <c r="L188" s="26" t="str">
        <f>_xlfn.XLOOKUP(MasterData[[#This Row],[Customer_ID]],Feedback[Customer_ID],Feedback[Feedback_ID])</f>
        <v>F1724</v>
      </c>
      <c r="M188" s="26" t="str">
        <f>_xlfn.XLOOKUP(MasterData[[#This Row],[Customer_ID]],Feedback[Customer_ID],Feedback[Sentiment])</f>
        <v>Negative</v>
      </c>
      <c r="N188" s="26" t="str">
        <f>_xlfn.XLOOKUP(MasterData[[#This Row],[Customer_ID]],Feedback[Customer_ID],Feedback[Comment])</f>
        <v>Could be better</v>
      </c>
      <c r="O188" s="26">
        <f>_xlfn.XLOOKUP(MasterData[[#This Row],[Customer_ID]],Feedback[Customer_ID],Feedback[Rating])</f>
        <v>5</v>
      </c>
    </row>
    <row r="189" spans="1:15" x14ac:dyDescent="0.3">
      <c r="A189" s="4" t="s">
        <v>291</v>
      </c>
      <c r="B189" s="2" t="s">
        <v>1196</v>
      </c>
      <c r="C189" s="2" t="s">
        <v>1009</v>
      </c>
      <c r="D189" s="2">
        <v>2</v>
      </c>
      <c r="E189" s="30">
        <v>4.3099999999999996</v>
      </c>
      <c r="F189" s="2" t="s">
        <v>1015</v>
      </c>
      <c r="G189" s="3">
        <v>45576</v>
      </c>
      <c r="H189" s="34">
        <v>8.6199999999999992</v>
      </c>
      <c r="I189" s="2">
        <f>_xlfn.XLOOKUP(MasterData[[#This Row],[Customer_ID]],Customer[Customer_ID],Customer[Age])</f>
        <v>34</v>
      </c>
      <c r="J189" s="2" t="str">
        <f>_xlfn.XLOOKUP(MasterData[[#This Row],[Customer_ID]],Customer[Customer_ID],Customer[Age Range])</f>
        <v>[31-43]</v>
      </c>
      <c r="K189" s="2" t="str">
        <f>_xlfn.XLOOKUP(MasterData[[#This Row],[Customer_ID]],Customer[Customer_ID],Customer[Gender])</f>
        <v>Female</v>
      </c>
      <c r="L189" s="26" t="str">
        <f>_xlfn.XLOOKUP(MasterData[[#This Row],[Customer_ID]],Feedback[Customer_ID],Feedback[Feedback_ID])</f>
        <v>F1557</v>
      </c>
      <c r="M189" s="26" t="str">
        <f>_xlfn.XLOOKUP(MasterData[[#This Row],[Customer_ID]],Feedback[Customer_ID],Feedback[Sentiment])</f>
        <v>Positive</v>
      </c>
      <c r="N189" s="26" t="str">
        <f>_xlfn.XLOOKUP(MasterData[[#This Row],[Customer_ID]],Feedback[Customer_ID],Feedback[Comment])</f>
        <v>Could be better</v>
      </c>
      <c r="O189" s="26">
        <f>_xlfn.XLOOKUP(MasterData[[#This Row],[Customer_ID]],Feedback[Customer_ID],Feedback[Rating])</f>
        <v>4</v>
      </c>
    </row>
    <row r="190" spans="1:15" x14ac:dyDescent="0.3">
      <c r="A190" s="4" t="s">
        <v>300</v>
      </c>
      <c r="B190" s="2" t="s">
        <v>1821</v>
      </c>
      <c r="C190" s="2" t="s">
        <v>1010</v>
      </c>
      <c r="D190" s="2">
        <v>5</v>
      </c>
      <c r="E190" s="30">
        <v>3.47</v>
      </c>
      <c r="F190" s="2" t="s">
        <v>1015</v>
      </c>
      <c r="G190" s="3">
        <v>45585</v>
      </c>
      <c r="H190" s="34">
        <v>17.350000000000001</v>
      </c>
      <c r="I190" s="2">
        <f>_xlfn.XLOOKUP(MasterData[[#This Row],[Customer_ID]],Customer[Customer_ID],Customer[Age])</f>
        <v>41</v>
      </c>
      <c r="J190" s="2" t="str">
        <f>_xlfn.XLOOKUP(MasterData[[#This Row],[Customer_ID]],Customer[Customer_ID],Customer[Age Range])</f>
        <v>[31-43]</v>
      </c>
      <c r="K190" s="2" t="str">
        <f>_xlfn.XLOOKUP(MasterData[[#This Row],[Customer_ID]],Customer[Customer_ID],Customer[Gender])</f>
        <v>Male</v>
      </c>
      <c r="L190" s="26" t="str">
        <f>_xlfn.XLOOKUP(MasterData[[#This Row],[Customer_ID]],Feedback[Customer_ID],Feedback[Feedback_ID])</f>
        <v>F1865</v>
      </c>
      <c r="M190" s="26" t="str">
        <f>_xlfn.XLOOKUP(MasterData[[#This Row],[Customer_ID]],Feedback[Customer_ID],Feedback[Sentiment])</f>
        <v>Neutral</v>
      </c>
      <c r="N190" s="26" t="str">
        <f>_xlfn.XLOOKUP(MasterData[[#This Row],[Customer_ID]],Feedback[Customer_ID],Feedback[Comment])</f>
        <v>Great product!</v>
      </c>
      <c r="O190" s="26">
        <f>_xlfn.XLOOKUP(MasterData[[#This Row],[Customer_ID]],Feedback[Customer_ID],Feedback[Rating])</f>
        <v>2</v>
      </c>
    </row>
    <row r="191" spans="1:15" x14ac:dyDescent="0.3">
      <c r="A191" s="4" t="s">
        <v>302</v>
      </c>
      <c r="B191" s="2" t="s">
        <v>1260</v>
      </c>
      <c r="C191" s="2" t="s">
        <v>1012</v>
      </c>
      <c r="D191" s="2">
        <v>5</v>
      </c>
      <c r="E191" s="30">
        <v>3.18</v>
      </c>
      <c r="F191" s="2" t="s">
        <v>1013</v>
      </c>
      <c r="G191" s="3">
        <v>45587</v>
      </c>
      <c r="H191" s="34">
        <v>15.9</v>
      </c>
      <c r="I191" s="2">
        <f>_xlfn.XLOOKUP(MasterData[[#This Row],[Customer_ID]],Customer[Customer_ID],Customer[Age])</f>
        <v>55</v>
      </c>
      <c r="J191" s="2" t="str">
        <f>_xlfn.XLOOKUP(MasterData[[#This Row],[Customer_ID]],Customer[Customer_ID],Customer[Age Range])</f>
        <v>[44-56]</v>
      </c>
      <c r="K191" s="2" t="str">
        <f>_xlfn.XLOOKUP(MasterData[[#This Row],[Customer_ID]],Customer[Customer_ID],Customer[Gender])</f>
        <v>Female</v>
      </c>
      <c r="L191" s="26" t="str">
        <f>_xlfn.XLOOKUP(MasterData[[#This Row],[Customer_ID]],Feedback[Customer_ID],Feedback[Feedback_ID])</f>
        <v>F1404</v>
      </c>
      <c r="M191" s="26" t="str">
        <f>_xlfn.XLOOKUP(MasterData[[#This Row],[Customer_ID]],Feedback[Customer_ID],Feedback[Sentiment])</f>
        <v>Positive</v>
      </c>
      <c r="N191" s="26" t="str">
        <f>_xlfn.XLOOKUP(MasterData[[#This Row],[Customer_ID]],Feedback[Customer_ID],Feedback[Comment])</f>
        <v>Great product!</v>
      </c>
      <c r="O191" s="26">
        <f>_xlfn.XLOOKUP(MasterData[[#This Row],[Customer_ID]],Feedback[Customer_ID],Feedback[Rating])</f>
        <v>5</v>
      </c>
    </row>
    <row r="192" spans="1:15" x14ac:dyDescent="0.3">
      <c r="A192" s="4" t="s">
        <v>305</v>
      </c>
      <c r="B192" s="2" t="s">
        <v>1270</v>
      </c>
      <c r="C192" s="2" t="s">
        <v>1007</v>
      </c>
      <c r="D192" s="2">
        <v>3</v>
      </c>
      <c r="E192" s="30">
        <v>3.41</v>
      </c>
      <c r="F192" s="2" t="s">
        <v>1015</v>
      </c>
      <c r="G192" s="3">
        <v>45590</v>
      </c>
      <c r="H192" s="34">
        <v>10.23</v>
      </c>
      <c r="I192" s="2">
        <f>_xlfn.XLOOKUP(MasterData[[#This Row],[Customer_ID]],Customer[Customer_ID],Customer[Age])</f>
        <v>32</v>
      </c>
      <c r="J192" s="2" t="str">
        <f>_xlfn.XLOOKUP(MasterData[[#This Row],[Customer_ID]],Customer[Customer_ID],Customer[Age Range])</f>
        <v>[31-43]</v>
      </c>
      <c r="K192" s="2" t="str">
        <f>_xlfn.XLOOKUP(MasterData[[#This Row],[Customer_ID]],Customer[Customer_ID],Customer[Gender])</f>
        <v>Female</v>
      </c>
      <c r="L192" s="26" t="str">
        <f>_xlfn.XLOOKUP(MasterData[[#This Row],[Customer_ID]],Feedback[Customer_ID],Feedback[Feedback_ID])</f>
        <v>F1431</v>
      </c>
      <c r="M192" s="26" t="str">
        <f>_xlfn.XLOOKUP(MasterData[[#This Row],[Customer_ID]],Feedback[Customer_ID],Feedback[Sentiment])</f>
        <v>Positive</v>
      </c>
      <c r="N192" s="26" t="str">
        <f>_xlfn.XLOOKUP(MasterData[[#This Row],[Customer_ID]],Feedback[Customer_ID],Feedback[Comment])</f>
        <v>Could be better</v>
      </c>
      <c r="O192" s="26">
        <f>_xlfn.XLOOKUP(MasterData[[#This Row],[Customer_ID]],Feedback[Customer_ID],Feedback[Rating])</f>
        <v>5</v>
      </c>
    </row>
    <row r="193" spans="1:15" x14ac:dyDescent="0.3">
      <c r="A193" s="4" t="s">
        <v>307</v>
      </c>
      <c r="B193" s="2" t="s">
        <v>1215</v>
      </c>
      <c r="C193" s="2" t="s">
        <v>1010</v>
      </c>
      <c r="D193" s="2">
        <v>1</v>
      </c>
      <c r="E193" s="30">
        <v>2.87</v>
      </c>
      <c r="F193" s="2" t="s">
        <v>1014</v>
      </c>
      <c r="G193" s="3">
        <v>45592</v>
      </c>
      <c r="H193" s="34">
        <v>2.87</v>
      </c>
      <c r="I193" s="2">
        <f>_xlfn.XLOOKUP(MasterData[[#This Row],[Customer_ID]],Customer[Customer_ID],Customer[Age])</f>
        <v>49</v>
      </c>
      <c r="J193" s="2" t="str">
        <f>_xlfn.XLOOKUP(MasterData[[#This Row],[Customer_ID]],Customer[Customer_ID],Customer[Age Range])</f>
        <v>[44-56]</v>
      </c>
      <c r="K193" s="2" t="str">
        <f>_xlfn.XLOOKUP(MasterData[[#This Row],[Customer_ID]],Customer[Customer_ID],Customer[Gender])</f>
        <v>Male</v>
      </c>
      <c r="L193" s="26" t="str">
        <f>_xlfn.XLOOKUP(MasterData[[#This Row],[Customer_ID]],Feedback[Customer_ID],Feedback[Feedback_ID])</f>
        <v>F1260</v>
      </c>
      <c r="M193" s="26" t="str">
        <f>_xlfn.XLOOKUP(MasterData[[#This Row],[Customer_ID]],Feedback[Customer_ID],Feedback[Sentiment])</f>
        <v>Negative</v>
      </c>
      <c r="N193" s="26" t="str">
        <f>_xlfn.XLOOKUP(MasterData[[#This Row],[Customer_ID]],Feedback[Customer_ID],Feedback[Comment])</f>
        <v>Great product!</v>
      </c>
      <c r="O193" s="26">
        <f>_xlfn.XLOOKUP(MasterData[[#This Row],[Customer_ID]],Feedback[Customer_ID],Feedback[Rating])</f>
        <v>2</v>
      </c>
    </row>
    <row r="194" spans="1:15" x14ac:dyDescent="0.3">
      <c r="A194" s="4" t="s">
        <v>308</v>
      </c>
      <c r="B194" s="2" t="s">
        <v>1269</v>
      </c>
      <c r="C194" s="2" t="s">
        <v>1008</v>
      </c>
      <c r="D194" s="2">
        <v>4</v>
      </c>
      <c r="E194" s="30">
        <v>2.75</v>
      </c>
      <c r="F194" s="2" t="s">
        <v>1014</v>
      </c>
      <c r="G194" s="3">
        <v>45593</v>
      </c>
      <c r="H194" s="34">
        <v>11</v>
      </c>
      <c r="I194" s="2">
        <f>_xlfn.XLOOKUP(MasterData[[#This Row],[Customer_ID]],Customer[Customer_ID],Customer[Age])</f>
        <v>21</v>
      </c>
      <c r="J194" s="2" t="str">
        <f>_xlfn.XLOOKUP(MasterData[[#This Row],[Customer_ID]],Customer[Customer_ID],Customer[Age Range])</f>
        <v>[18-30]</v>
      </c>
      <c r="K194" s="2" t="str">
        <f>_xlfn.XLOOKUP(MasterData[[#This Row],[Customer_ID]],Customer[Customer_ID],Customer[Gender])</f>
        <v>Male</v>
      </c>
      <c r="L194" s="26" t="str">
        <f>_xlfn.XLOOKUP(MasterData[[#This Row],[Customer_ID]],Feedback[Customer_ID],Feedback[Feedback_ID])</f>
        <v>F1499</v>
      </c>
      <c r="M194" s="26" t="str">
        <f>_xlfn.XLOOKUP(MasterData[[#This Row],[Customer_ID]],Feedback[Customer_ID],Feedback[Sentiment])</f>
        <v>Negative</v>
      </c>
      <c r="N194" s="26" t="str">
        <f>_xlfn.XLOOKUP(MasterData[[#This Row],[Customer_ID]],Feedback[Customer_ID],Feedback[Comment])</f>
        <v>Could be better</v>
      </c>
      <c r="O194" s="26">
        <f>_xlfn.XLOOKUP(MasterData[[#This Row],[Customer_ID]],Feedback[Customer_ID],Feedback[Rating])</f>
        <v>2</v>
      </c>
    </row>
    <row r="195" spans="1:15" x14ac:dyDescent="0.3">
      <c r="A195" s="4" t="s">
        <v>309</v>
      </c>
      <c r="B195" s="2" t="s">
        <v>1398</v>
      </c>
      <c r="C195" s="2" t="s">
        <v>1010</v>
      </c>
      <c r="D195" s="2">
        <v>1</v>
      </c>
      <c r="E195" s="30">
        <v>3.53</v>
      </c>
      <c r="F195" s="2" t="s">
        <v>1015</v>
      </c>
      <c r="G195" s="3">
        <v>45594</v>
      </c>
      <c r="H195" s="34">
        <v>3.53</v>
      </c>
      <c r="I195" s="2">
        <f>_xlfn.XLOOKUP(MasterData[[#This Row],[Customer_ID]],Customer[Customer_ID],Customer[Age])</f>
        <v>38</v>
      </c>
      <c r="J195" s="2" t="str">
        <f>_xlfn.XLOOKUP(MasterData[[#This Row],[Customer_ID]],Customer[Customer_ID],Customer[Age Range])</f>
        <v>[31-43]</v>
      </c>
      <c r="K195" s="2" t="str">
        <f>_xlfn.XLOOKUP(MasterData[[#This Row],[Customer_ID]],Customer[Customer_ID],Customer[Gender])</f>
        <v>Female</v>
      </c>
      <c r="L195" s="26" t="str">
        <f>_xlfn.XLOOKUP(MasterData[[#This Row],[Customer_ID]],Feedback[Customer_ID],Feedback[Feedback_ID])</f>
        <v>F1180</v>
      </c>
      <c r="M195" s="26" t="str">
        <f>_xlfn.XLOOKUP(MasterData[[#This Row],[Customer_ID]],Feedback[Customer_ID],Feedback[Sentiment])</f>
        <v>Negative</v>
      </c>
      <c r="N195" s="26" t="str">
        <f>_xlfn.XLOOKUP(MasterData[[#This Row],[Customer_ID]],Feedback[Customer_ID],Feedback[Comment])</f>
        <v>Great product!</v>
      </c>
      <c r="O195" s="26">
        <f>_xlfn.XLOOKUP(MasterData[[#This Row],[Customer_ID]],Feedback[Customer_ID],Feedback[Rating])</f>
        <v>3</v>
      </c>
    </row>
    <row r="196" spans="1:15" x14ac:dyDescent="0.3">
      <c r="A196" s="4" t="s">
        <v>310</v>
      </c>
      <c r="B196" s="2" t="s">
        <v>1514</v>
      </c>
      <c r="C196" s="2" t="s">
        <v>1008</v>
      </c>
      <c r="D196" s="2">
        <v>3</v>
      </c>
      <c r="E196" s="30">
        <v>5.81</v>
      </c>
      <c r="F196" s="2" t="s">
        <v>1014</v>
      </c>
      <c r="G196" s="3">
        <v>45595</v>
      </c>
      <c r="H196" s="34">
        <v>17.43</v>
      </c>
      <c r="I196" s="2">
        <f>_xlfn.XLOOKUP(MasterData[[#This Row],[Customer_ID]],Customer[Customer_ID],Customer[Age])</f>
        <v>44</v>
      </c>
      <c r="J196" s="2" t="str">
        <f>_xlfn.XLOOKUP(MasterData[[#This Row],[Customer_ID]],Customer[Customer_ID],Customer[Age Range])</f>
        <v>[44-56]</v>
      </c>
      <c r="K196" s="2" t="str">
        <f>_xlfn.XLOOKUP(MasterData[[#This Row],[Customer_ID]],Customer[Customer_ID],Customer[Gender])</f>
        <v>Female</v>
      </c>
      <c r="L196" s="26" t="str">
        <f>_xlfn.XLOOKUP(MasterData[[#This Row],[Customer_ID]],Feedback[Customer_ID],Feedback[Feedback_ID])</f>
        <v>F1123</v>
      </c>
      <c r="M196" s="26" t="str">
        <f>_xlfn.XLOOKUP(MasterData[[#This Row],[Customer_ID]],Feedback[Customer_ID],Feedback[Sentiment])</f>
        <v>Negative</v>
      </c>
      <c r="N196" s="26" t="str">
        <f>_xlfn.XLOOKUP(MasterData[[#This Row],[Customer_ID]],Feedback[Customer_ID],Feedback[Comment])</f>
        <v>Could be better</v>
      </c>
      <c r="O196" s="26">
        <f>_xlfn.XLOOKUP(MasterData[[#This Row],[Customer_ID]],Feedback[Customer_ID],Feedback[Rating])</f>
        <v>5</v>
      </c>
    </row>
    <row r="197" spans="1:15" x14ac:dyDescent="0.3">
      <c r="A197" s="4" t="s">
        <v>311</v>
      </c>
      <c r="B197" s="2" t="s">
        <v>1215</v>
      </c>
      <c r="C197" s="2" t="s">
        <v>1010</v>
      </c>
      <c r="D197" s="2">
        <v>3</v>
      </c>
      <c r="E197" s="30">
        <v>5.31</v>
      </c>
      <c r="F197" s="2" t="s">
        <v>1015</v>
      </c>
      <c r="G197" s="3">
        <v>45596</v>
      </c>
      <c r="H197" s="34">
        <v>15.93</v>
      </c>
      <c r="I197" s="2">
        <f>_xlfn.XLOOKUP(MasterData[[#This Row],[Customer_ID]],Customer[Customer_ID],Customer[Age])</f>
        <v>49</v>
      </c>
      <c r="J197" s="2" t="str">
        <f>_xlfn.XLOOKUP(MasterData[[#This Row],[Customer_ID]],Customer[Customer_ID],Customer[Age Range])</f>
        <v>[44-56]</v>
      </c>
      <c r="K197" s="2" t="str">
        <f>_xlfn.XLOOKUP(MasterData[[#This Row],[Customer_ID]],Customer[Customer_ID],Customer[Gender])</f>
        <v>Male</v>
      </c>
      <c r="L197" s="26" t="str">
        <f>_xlfn.XLOOKUP(MasterData[[#This Row],[Customer_ID]],Feedback[Customer_ID],Feedback[Feedback_ID])</f>
        <v>F1260</v>
      </c>
      <c r="M197" s="26" t="str">
        <f>_xlfn.XLOOKUP(MasterData[[#This Row],[Customer_ID]],Feedback[Customer_ID],Feedback[Sentiment])</f>
        <v>Negative</v>
      </c>
      <c r="N197" s="26" t="str">
        <f>_xlfn.XLOOKUP(MasterData[[#This Row],[Customer_ID]],Feedback[Customer_ID],Feedback[Comment])</f>
        <v>Great product!</v>
      </c>
      <c r="O197" s="26">
        <f>_xlfn.XLOOKUP(MasterData[[#This Row],[Customer_ID]],Feedback[Customer_ID],Feedback[Rating])</f>
        <v>2</v>
      </c>
    </row>
    <row r="198" spans="1:15" x14ac:dyDescent="0.3">
      <c r="A198" s="4" t="s">
        <v>312</v>
      </c>
      <c r="B198" s="2" t="s">
        <v>1306</v>
      </c>
      <c r="C198" s="2" t="s">
        <v>1009</v>
      </c>
      <c r="D198" s="2">
        <v>3</v>
      </c>
      <c r="E198" s="30">
        <v>5.85</v>
      </c>
      <c r="F198" s="2" t="s">
        <v>1015</v>
      </c>
      <c r="G198" s="3">
        <v>45597</v>
      </c>
      <c r="H198" s="34">
        <v>17.55</v>
      </c>
      <c r="I198" s="2">
        <f>_xlfn.XLOOKUP(MasterData[[#This Row],[Customer_ID]],Customer[Customer_ID],Customer[Age])</f>
        <v>43</v>
      </c>
      <c r="J198" s="2" t="str">
        <f>_xlfn.XLOOKUP(MasterData[[#This Row],[Customer_ID]],Customer[Customer_ID],Customer[Age Range])</f>
        <v>[31-43]</v>
      </c>
      <c r="K198" s="2" t="str">
        <f>_xlfn.XLOOKUP(MasterData[[#This Row],[Customer_ID]],Customer[Customer_ID],Customer[Gender])</f>
        <v>Female</v>
      </c>
      <c r="L198" s="26" t="str">
        <f>_xlfn.XLOOKUP(MasterData[[#This Row],[Customer_ID]],Feedback[Customer_ID],Feedback[Feedback_ID])</f>
        <v>F1253</v>
      </c>
      <c r="M198" s="26" t="str">
        <f>_xlfn.XLOOKUP(MasterData[[#This Row],[Customer_ID]],Feedback[Customer_ID],Feedback[Sentiment])</f>
        <v>Neutral</v>
      </c>
      <c r="N198" s="26" t="str">
        <f>_xlfn.XLOOKUP(MasterData[[#This Row],[Customer_ID]],Feedback[Customer_ID],Feedback[Comment])</f>
        <v>Could be better</v>
      </c>
      <c r="O198" s="26">
        <f>_xlfn.XLOOKUP(MasterData[[#This Row],[Customer_ID]],Feedback[Customer_ID],Feedback[Rating])</f>
        <v>1</v>
      </c>
    </row>
    <row r="199" spans="1:15" x14ac:dyDescent="0.3">
      <c r="A199" s="4" t="s">
        <v>313</v>
      </c>
      <c r="B199" s="2" t="s">
        <v>1196</v>
      </c>
      <c r="C199" s="2" t="s">
        <v>1009</v>
      </c>
      <c r="D199" s="2">
        <v>3</v>
      </c>
      <c r="E199" s="30">
        <v>5.57</v>
      </c>
      <c r="F199" s="2" t="s">
        <v>1013</v>
      </c>
      <c r="G199" s="3">
        <v>45598</v>
      </c>
      <c r="H199" s="34">
        <v>16.71</v>
      </c>
      <c r="I199" s="2">
        <f>_xlfn.XLOOKUP(MasterData[[#This Row],[Customer_ID]],Customer[Customer_ID],Customer[Age])</f>
        <v>34</v>
      </c>
      <c r="J199" s="2" t="str">
        <f>_xlfn.XLOOKUP(MasterData[[#This Row],[Customer_ID]],Customer[Customer_ID],Customer[Age Range])</f>
        <v>[31-43]</v>
      </c>
      <c r="K199" s="2" t="str">
        <f>_xlfn.XLOOKUP(MasterData[[#This Row],[Customer_ID]],Customer[Customer_ID],Customer[Gender])</f>
        <v>Female</v>
      </c>
      <c r="L199" s="26" t="str">
        <f>_xlfn.XLOOKUP(MasterData[[#This Row],[Customer_ID]],Feedback[Customer_ID],Feedback[Feedback_ID])</f>
        <v>F1557</v>
      </c>
      <c r="M199" s="26" t="str">
        <f>_xlfn.XLOOKUP(MasterData[[#This Row],[Customer_ID]],Feedback[Customer_ID],Feedback[Sentiment])</f>
        <v>Positive</v>
      </c>
      <c r="N199" s="26" t="str">
        <f>_xlfn.XLOOKUP(MasterData[[#This Row],[Customer_ID]],Feedback[Customer_ID],Feedback[Comment])</f>
        <v>Could be better</v>
      </c>
      <c r="O199" s="26">
        <f>_xlfn.XLOOKUP(MasterData[[#This Row],[Customer_ID]],Feedback[Customer_ID],Feedback[Rating])</f>
        <v>4</v>
      </c>
    </row>
    <row r="200" spans="1:15" x14ac:dyDescent="0.3">
      <c r="A200" s="4" t="s">
        <v>314</v>
      </c>
      <c r="B200" s="2" t="s">
        <v>1139</v>
      </c>
      <c r="C200" s="2" t="s">
        <v>1009</v>
      </c>
      <c r="D200" s="2">
        <v>3</v>
      </c>
      <c r="E200" s="30">
        <v>5.35</v>
      </c>
      <c r="F200" s="2" t="s">
        <v>1014</v>
      </c>
      <c r="G200" s="3">
        <v>45599</v>
      </c>
      <c r="H200" s="34">
        <v>16.05</v>
      </c>
      <c r="I200" s="2">
        <f>_xlfn.XLOOKUP(MasterData[[#This Row],[Customer_ID]],Customer[Customer_ID],Customer[Age])</f>
        <v>59</v>
      </c>
      <c r="J200" s="2" t="str">
        <f>_xlfn.XLOOKUP(MasterData[[#This Row],[Customer_ID]],Customer[Customer_ID],Customer[Age Range])</f>
        <v>[57 Above]</v>
      </c>
      <c r="K200" s="2" t="str">
        <f>_xlfn.XLOOKUP(MasterData[[#This Row],[Customer_ID]],Customer[Customer_ID],Customer[Gender])</f>
        <v>Male</v>
      </c>
      <c r="L200" s="26" t="str">
        <f>_xlfn.XLOOKUP(MasterData[[#This Row],[Customer_ID]],Feedback[Customer_ID],Feedback[Feedback_ID])</f>
        <v>F1019</v>
      </c>
      <c r="M200" s="26" t="str">
        <f>_xlfn.XLOOKUP(MasterData[[#This Row],[Customer_ID]],Feedback[Customer_ID],Feedback[Sentiment])</f>
        <v>Positive</v>
      </c>
      <c r="N200" s="26" t="str">
        <f>_xlfn.XLOOKUP(MasterData[[#This Row],[Customer_ID]],Feedback[Customer_ID],Feedback[Comment])</f>
        <v>Great product!</v>
      </c>
      <c r="O200" s="26">
        <f>_xlfn.XLOOKUP(MasterData[[#This Row],[Customer_ID]],Feedback[Customer_ID],Feedback[Rating])</f>
        <v>4</v>
      </c>
    </row>
    <row r="201" spans="1:15" x14ac:dyDescent="0.3">
      <c r="A201" s="4" t="s">
        <v>317</v>
      </c>
      <c r="B201" s="2" t="s">
        <v>1124</v>
      </c>
      <c r="C201" s="2" t="s">
        <v>1011</v>
      </c>
      <c r="D201" s="2">
        <v>2</v>
      </c>
      <c r="E201" s="30">
        <v>5.88</v>
      </c>
      <c r="F201" s="2" t="s">
        <v>1013</v>
      </c>
      <c r="G201" s="3">
        <v>45602</v>
      </c>
      <c r="H201" s="34">
        <v>11.76</v>
      </c>
      <c r="I201" s="2">
        <f>_xlfn.XLOOKUP(MasterData[[#This Row],[Customer_ID]],Customer[Customer_ID],Customer[Age])</f>
        <v>32</v>
      </c>
      <c r="J201" s="2" t="str">
        <f>_xlfn.XLOOKUP(MasterData[[#This Row],[Customer_ID]],Customer[Customer_ID],Customer[Age Range])</f>
        <v>[31-43]</v>
      </c>
      <c r="K201" s="2" t="str">
        <f>_xlfn.XLOOKUP(MasterData[[#This Row],[Customer_ID]],Customer[Customer_ID],Customer[Gender])</f>
        <v>Female</v>
      </c>
      <c r="L201" s="26" t="str">
        <f>_xlfn.XLOOKUP(MasterData[[#This Row],[Customer_ID]],Feedback[Customer_ID],Feedback[Feedback_ID])</f>
        <v>F1333</v>
      </c>
      <c r="M201" s="26" t="str">
        <f>_xlfn.XLOOKUP(MasterData[[#This Row],[Customer_ID]],Feedback[Customer_ID],Feedback[Sentiment])</f>
        <v>Neutral</v>
      </c>
      <c r="N201" s="26" t="str">
        <f>_xlfn.XLOOKUP(MasterData[[#This Row],[Customer_ID]],Feedback[Customer_ID],Feedback[Comment])</f>
        <v>Could be better</v>
      </c>
      <c r="O201" s="26">
        <f>_xlfn.XLOOKUP(MasterData[[#This Row],[Customer_ID]],Feedback[Customer_ID],Feedback[Rating])</f>
        <v>5</v>
      </c>
    </row>
    <row r="202" spans="1:15" x14ac:dyDescent="0.3">
      <c r="A202" s="4" t="s">
        <v>318</v>
      </c>
      <c r="B202" s="2" t="s">
        <v>1177</v>
      </c>
      <c r="C202" s="2" t="s">
        <v>1008</v>
      </c>
      <c r="D202" s="2">
        <v>5</v>
      </c>
      <c r="E202" s="30">
        <v>4.47</v>
      </c>
      <c r="F202" s="2" t="s">
        <v>1015</v>
      </c>
      <c r="G202" s="3">
        <v>45603</v>
      </c>
      <c r="H202" s="34">
        <v>22.35</v>
      </c>
      <c r="I202" s="2">
        <f>_xlfn.XLOOKUP(MasterData[[#This Row],[Customer_ID]],Customer[Customer_ID],Customer[Age])</f>
        <v>34</v>
      </c>
      <c r="J202" s="2" t="str">
        <f>_xlfn.XLOOKUP(MasterData[[#This Row],[Customer_ID]],Customer[Customer_ID],Customer[Age Range])</f>
        <v>[31-43]</v>
      </c>
      <c r="K202" s="2" t="str">
        <f>_xlfn.XLOOKUP(MasterData[[#This Row],[Customer_ID]],Customer[Customer_ID],Customer[Gender])</f>
        <v>Female</v>
      </c>
      <c r="L202" s="26" t="str">
        <f>_xlfn.XLOOKUP(MasterData[[#This Row],[Customer_ID]],Feedback[Customer_ID],Feedback[Feedback_ID])</f>
        <v>F1119</v>
      </c>
      <c r="M202" s="26" t="str">
        <f>_xlfn.XLOOKUP(MasterData[[#This Row],[Customer_ID]],Feedback[Customer_ID],Feedback[Sentiment])</f>
        <v>Negative</v>
      </c>
      <c r="N202" s="26" t="str">
        <f>_xlfn.XLOOKUP(MasterData[[#This Row],[Customer_ID]],Feedback[Customer_ID],Feedback[Comment])</f>
        <v>Could be better</v>
      </c>
      <c r="O202" s="26">
        <f>_xlfn.XLOOKUP(MasterData[[#This Row],[Customer_ID]],Feedback[Customer_ID],Feedback[Rating])</f>
        <v>2</v>
      </c>
    </row>
    <row r="203" spans="1:15" x14ac:dyDescent="0.3">
      <c r="A203" s="4" t="s">
        <v>319</v>
      </c>
      <c r="B203" s="2" t="s">
        <v>1044</v>
      </c>
      <c r="C203" s="2" t="s">
        <v>1011</v>
      </c>
      <c r="D203" s="2">
        <v>2</v>
      </c>
      <c r="E203" s="30">
        <v>5.19</v>
      </c>
      <c r="F203" s="2" t="s">
        <v>1013</v>
      </c>
      <c r="G203" s="3">
        <v>45604</v>
      </c>
      <c r="H203" s="34">
        <v>10.38</v>
      </c>
      <c r="I203" s="2">
        <f>_xlfn.XLOOKUP(MasterData[[#This Row],[Customer_ID]],Customer[Customer_ID],Customer[Age])</f>
        <v>19</v>
      </c>
      <c r="J203" s="2" t="str">
        <f>_xlfn.XLOOKUP(MasterData[[#This Row],[Customer_ID]],Customer[Customer_ID],Customer[Age Range])</f>
        <v>[18-30]</v>
      </c>
      <c r="K203" s="2" t="str">
        <f>_xlfn.XLOOKUP(MasterData[[#This Row],[Customer_ID]],Customer[Customer_ID],Customer[Gender])</f>
        <v>Female</v>
      </c>
      <c r="L203" s="26" t="str">
        <f>_xlfn.XLOOKUP(MasterData[[#This Row],[Customer_ID]],Feedback[Customer_ID],Feedback[Feedback_ID])</f>
        <v>F1097</v>
      </c>
      <c r="M203" s="26" t="str">
        <f>_xlfn.XLOOKUP(MasterData[[#This Row],[Customer_ID]],Feedback[Customer_ID],Feedback[Sentiment])</f>
        <v>Negative</v>
      </c>
      <c r="N203" s="26" t="str">
        <f>_xlfn.XLOOKUP(MasterData[[#This Row],[Customer_ID]],Feedback[Customer_ID],Feedback[Comment])</f>
        <v>Could be better</v>
      </c>
      <c r="O203" s="26">
        <f>_xlfn.XLOOKUP(MasterData[[#This Row],[Customer_ID]],Feedback[Customer_ID],Feedback[Rating])</f>
        <v>3</v>
      </c>
    </row>
    <row r="204" spans="1:15" x14ac:dyDescent="0.3">
      <c r="A204" s="4" t="s">
        <v>320</v>
      </c>
      <c r="B204" s="2" t="s">
        <v>1753</v>
      </c>
      <c r="C204" s="2" t="s">
        <v>1010</v>
      </c>
      <c r="D204" s="2">
        <v>1</v>
      </c>
      <c r="E204" s="30">
        <v>5.15</v>
      </c>
      <c r="F204" s="2" t="s">
        <v>1016</v>
      </c>
      <c r="G204" s="3">
        <v>45605</v>
      </c>
      <c r="H204" s="34">
        <v>5.15</v>
      </c>
      <c r="I204" s="2">
        <f>_xlfn.XLOOKUP(MasterData[[#This Row],[Customer_ID]],Customer[Customer_ID],Customer[Age])</f>
        <v>32</v>
      </c>
      <c r="J204" s="2" t="str">
        <f>_xlfn.XLOOKUP(MasterData[[#This Row],[Customer_ID]],Customer[Customer_ID],Customer[Age Range])</f>
        <v>[31-43]</v>
      </c>
      <c r="K204" s="2" t="str">
        <f>_xlfn.XLOOKUP(MasterData[[#This Row],[Customer_ID]],Customer[Customer_ID],Customer[Gender])</f>
        <v>Female</v>
      </c>
      <c r="L204" s="26" t="str">
        <f>_xlfn.XLOOKUP(MasterData[[#This Row],[Customer_ID]],Feedback[Customer_ID],Feedback[Feedback_ID])</f>
        <v>F1092</v>
      </c>
      <c r="M204" s="26" t="str">
        <f>_xlfn.XLOOKUP(MasterData[[#This Row],[Customer_ID]],Feedback[Customer_ID],Feedback[Sentiment])</f>
        <v>Negative</v>
      </c>
      <c r="N204" s="26" t="str">
        <f>_xlfn.XLOOKUP(MasterData[[#This Row],[Customer_ID]],Feedback[Customer_ID],Feedback[Comment])</f>
        <v>Could be better</v>
      </c>
      <c r="O204" s="26">
        <f>_xlfn.XLOOKUP(MasterData[[#This Row],[Customer_ID]],Feedback[Customer_ID],Feedback[Rating])</f>
        <v>4</v>
      </c>
    </row>
    <row r="205" spans="1:15" x14ac:dyDescent="0.3">
      <c r="A205" s="4" t="s">
        <v>322</v>
      </c>
      <c r="B205" s="2" t="s">
        <v>1110</v>
      </c>
      <c r="C205" s="2" t="s">
        <v>1012</v>
      </c>
      <c r="D205" s="2">
        <v>4</v>
      </c>
      <c r="E205" s="30">
        <v>4.1100000000000003</v>
      </c>
      <c r="F205" s="2" t="s">
        <v>1013</v>
      </c>
      <c r="G205" s="3">
        <v>45607</v>
      </c>
      <c r="H205" s="34">
        <v>16.440000000000001</v>
      </c>
      <c r="I205" s="2">
        <f>_xlfn.XLOOKUP(MasterData[[#This Row],[Customer_ID]],Customer[Customer_ID],Customer[Age])</f>
        <v>22</v>
      </c>
      <c r="J205" s="2" t="str">
        <f>_xlfn.XLOOKUP(MasterData[[#This Row],[Customer_ID]],Customer[Customer_ID],Customer[Age Range])</f>
        <v>[18-30]</v>
      </c>
      <c r="K205" s="2" t="str">
        <f>_xlfn.XLOOKUP(MasterData[[#This Row],[Customer_ID]],Customer[Customer_ID],Customer[Gender])</f>
        <v>Male</v>
      </c>
      <c r="L205" s="26" t="str">
        <f>_xlfn.XLOOKUP(MasterData[[#This Row],[Customer_ID]],Feedback[Customer_ID],Feedback[Feedback_ID])</f>
        <v>F1662</v>
      </c>
      <c r="M205" s="26" t="str">
        <f>_xlfn.XLOOKUP(MasterData[[#This Row],[Customer_ID]],Feedback[Customer_ID],Feedback[Sentiment])</f>
        <v>Negative</v>
      </c>
      <c r="N205" s="26" t="str">
        <f>_xlfn.XLOOKUP(MasterData[[#This Row],[Customer_ID]],Feedback[Customer_ID],Feedback[Comment])</f>
        <v>Could be better</v>
      </c>
      <c r="O205" s="26">
        <f>_xlfn.XLOOKUP(MasterData[[#This Row],[Customer_ID]],Feedback[Customer_ID],Feedback[Rating])</f>
        <v>2</v>
      </c>
    </row>
    <row r="206" spans="1:15" x14ac:dyDescent="0.3">
      <c r="A206" s="4" t="s">
        <v>323</v>
      </c>
      <c r="B206" s="2" t="s">
        <v>1415</v>
      </c>
      <c r="C206" s="2" t="s">
        <v>1007</v>
      </c>
      <c r="D206" s="2">
        <v>3</v>
      </c>
      <c r="E206" s="30">
        <v>4.1100000000000003</v>
      </c>
      <c r="F206" s="2" t="s">
        <v>1016</v>
      </c>
      <c r="G206" s="3">
        <v>45608</v>
      </c>
      <c r="H206" s="34">
        <v>12.33</v>
      </c>
      <c r="I206" s="2">
        <f>_xlfn.XLOOKUP(MasterData[[#This Row],[Customer_ID]],Customer[Customer_ID],Customer[Age])</f>
        <v>52</v>
      </c>
      <c r="J206" s="2" t="str">
        <f>_xlfn.XLOOKUP(MasterData[[#This Row],[Customer_ID]],Customer[Customer_ID],Customer[Age Range])</f>
        <v>[44-56]</v>
      </c>
      <c r="K206" s="2" t="str">
        <f>_xlfn.XLOOKUP(MasterData[[#This Row],[Customer_ID]],Customer[Customer_ID],Customer[Gender])</f>
        <v>Female</v>
      </c>
      <c r="L206" s="26" t="str">
        <f>_xlfn.XLOOKUP(MasterData[[#This Row],[Customer_ID]],Feedback[Customer_ID],Feedback[Feedback_ID])</f>
        <v>F1288</v>
      </c>
      <c r="M206" s="26" t="str">
        <f>_xlfn.XLOOKUP(MasterData[[#This Row],[Customer_ID]],Feedback[Customer_ID],Feedback[Sentiment])</f>
        <v>Positive</v>
      </c>
      <c r="N206" s="26" t="str">
        <f>_xlfn.XLOOKUP(MasterData[[#This Row],[Customer_ID]],Feedback[Customer_ID],Feedback[Comment])</f>
        <v>Great product!</v>
      </c>
      <c r="O206" s="26">
        <f>_xlfn.XLOOKUP(MasterData[[#This Row],[Customer_ID]],Feedback[Customer_ID],Feedback[Rating])</f>
        <v>4</v>
      </c>
    </row>
    <row r="207" spans="1:15" x14ac:dyDescent="0.3">
      <c r="A207" s="4" t="s">
        <v>325</v>
      </c>
      <c r="B207" s="2" t="s">
        <v>1070</v>
      </c>
      <c r="C207" s="2" t="s">
        <v>1007</v>
      </c>
      <c r="D207" s="2">
        <v>1</v>
      </c>
      <c r="E207" s="30">
        <v>2.6</v>
      </c>
      <c r="F207" s="2" t="s">
        <v>1013</v>
      </c>
      <c r="G207" s="3">
        <v>45610</v>
      </c>
      <c r="H207" s="34">
        <v>2.6</v>
      </c>
      <c r="I207" s="2">
        <f>_xlfn.XLOOKUP(MasterData[[#This Row],[Customer_ID]],Customer[Customer_ID],Customer[Age])</f>
        <v>40</v>
      </c>
      <c r="J207" s="2" t="str">
        <f>_xlfn.XLOOKUP(MasterData[[#This Row],[Customer_ID]],Customer[Customer_ID],Customer[Age Range])</f>
        <v>[31-43]</v>
      </c>
      <c r="K207" s="2" t="str">
        <f>_xlfn.XLOOKUP(MasterData[[#This Row],[Customer_ID]],Customer[Customer_ID],Customer[Gender])</f>
        <v>Female</v>
      </c>
      <c r="L207" s="26" t="str">
        <f>_xlfn.XLOOKUP(MasterData[[#This Row],[Customer_ID]],Feedback[Customer_ID],Feedback[Feedback_ID])</f>
        <v>F1227</v>
      </c>
      <c r="M207" s="26" t="str">
        <f>_xlfn.XLOOKUP(MasterData[[#This Row],[Customer_ID]],Feedback[Customer_ID],Feedback[Sentiment])</f>
        <v>Negative</v>
      </c>
      <c r="N207" s="26" t="str">
        <f>_xlfn.XLOOKUP(MasterData[[#This Row],[Customer_ID]],Feedback[Customer_ID],Feedback[Comment])</f>
        <v>Could be better</v>
      </c>
      <c r="O207" s="26">
        <f>_xlfn.XLOOKUP(MasterData[[#This Row],[Customer_ID]],Feedback[Customer_ID],Feedback[Rating])</f>
        <v>1</v>
      </c>
    </row>
    <row r="208" spans="1:15" x14ac:dyDescent="0.3">
      <c r="A208" s="4" t="s">
        <v>328</v>
      </c>
      <c r="B208" s="2" t="s">
        <v>1135</v>
      </c>
      <c r="C208" s="2" t="s">
        <v>1007</v>
      </c>
      <c r="D208" s="2">
        <v>3</v>
      </c>
      <c r="E208" s="30">
        <v>4.72</v>
      </c>
      <c r="F208" s="2" t="s">
        <v>1015</v>
      </c>
      <c r="G208" s="3">
        <v>45613</v>
      </c>
      <c r="H208" s="34">
        <v>14.16</v>
      </c>
      <c r="I208" s="2">
        <f>_xlfn.XLOOKUP(MasterData[[#This Row],[Customer_ID]],Customer[Customer_ID],Customer[Age])</f>
        <v>54</v>
      </c>
      <c r="J208" s="2" t="str">
        <f>_xlfn.XLOOKUP(MasterData[[#This Row],[Customer_ID]],Customer[Customer_ID],Customer[Age Range])</f>
        <v>[44-56]</v>
      </c>
      <c r="K208" s="2" t="str">
        <f>_xlfn.XLOOKUP(MasterData[[#This Row],[Customer_ID]],Customer[Customer_ID],Customer[Gender])</f>
        <v>Male</v>
      </c>
      <c r="L208" s="26" t="str">
        <f>_xlfn.XLOOKUP(MasterData[[#This Row],[Customer_ID]],Feedback[Customer_ID],Feedback[Feedback_ID])</f>
        <v>F1653</v>
      </c>
      <c r="M208" s="26" t="str">
        <f>_xlfn.XLOOKUP(MasterData[[#This Row],[Customer_ID]],Feedback[Customer_ID],Feedback[Sentiment])</f>
        <v>Neutral</v>
      </c>
      <c r="N208" s="26" t="str">
        <f>_xlfn.XLOOKUP(MasterData[[#This Row],[Customer_ID]],Feedback[Customer_ID],Feedback[Comment])</f>
        <v>Could be better</v>
      </c>
      <c r="O208" s="26">
        <f>_xlfn.XLOOKUP(MasterData[[#This Row],[Customer_ID]],Feedback[Customer_ID],Feedback[Rating])</f>
        <v>1</v>
      </c>
    </row>
    <row r="209" spans="1:15" x14ac:dyDescent="0.3">
      <c r="A209" s="4" t="s">
        <v>332</v>
      </c>
      <c r="B209" s="2" t="s">
        <v>1086</v>
      </c>
      <c r="C209" s="2" t="s">
        <v>1010</v>
      </c>
      <c r="D209" s="2">
        <v>1</v>
      </c>
      <c r="E209" s="30">
        <v>3.61</v>
      </c>
      <c r="F209" s="2" t="s">
        <v>1014</v>
      </c>
      <c r="G209" s="3">
        <v>45617</v>
      </c>
      <c r="H209" s="34">
        <v>3.61</v>
      </c>
      <c r="I209" s="2">
        <f>_xlfn.XLOOKUP(MasterData[[#This Row],[Customer_ID]],Customer[Customer_ID],Customer[Age])</f>
        <v>30</v>
      </c>
      <c r="J209" s="2" t="str">
        <f>_xlfn.XLOOKUP(MasterData[[#This Row],[Customer_ID]],Customer[Customer_ID],Customer[Age Range])</f>
        <v>[18-30]</v>
      </c>
      <c r="K209" s="2" t="str">
        <f>_xlfn.XLOOKUP(MasterData[[#This Row],[Customer_ID]],Customer[Customer_ID],Customer[Gender])</f>
        <v>Female</v>
      </c>
      <c r="L209" s="26" t="str">
        <f>_xlfn.XLOOKUP(MasterData[[#This Row],[Customer_ID]],Feedback[Customer_ID],Feedback[Feedback_ID])</f>
        <v>F1484</v>
      </c>
      <c r="M209" s="26" t="str">
        <f>_xlfn.XLOOKUP(MasterData[[#This Row],[Customer_ID]],Feedback[Customer_ID],Feedback[Sentiment])</f>
        <v>Positive</v>
      </c>
      <c r="N209" s="26" t="str">
        <f>_xlfn.XLOOKUP(MasterData[[#This Row],[Customer_ID]],Feedback[Customer_ID],Feedback[Comment])</f>
        <v>Great product!</v>
      </c>
      <c r="O209" s="26">
        <f>_xlfn.XLOOKUP(MasterData[[#This Row],[Customer_ID]],Feedback[Customer_ID],Feedback[Rating])</f>
        <v>2</v>
      </c>
    </row>
    <row r="210" spans="1:15" x14ac:dyDescent="0.3">
      <c r="A210" s="4" t="s">
        <v>334</v>
      </c>
      <c r="B210" s="2" t="s">
        <v>1476</v>
      </c>
      <c r="C210" s="2" t="s">
        <v>1010</v>
      </c>
      <c r="D210" s="2">
        <v>5</v>
      </c>
      <c r="E210" s="30">
        <v>4.3099999999999996</v>
      </c>
      <c r="F210" s="2" t="s">
        <v>1013</v>
      </c>
      <c r="G210" s="3">
        <v>45619</v>
      </c>
      <c r="H210" s="34">
        <v>21.55</v>
      </c>
      <c r="I210" s="2">
        <f>_xlfn.XLOOKUP(MasterData[[#This Row],[Customer_ID]],Customer[Customer_ID],Customer[Age])</f>
        <v>53</v>
      </c>
      <c r="J210" s="2" t="str">
        <f>_xlfn.XLOOKUP(MasterData[[#This Row],[Customer_ID]],Customer[Customer_ID],Customer[Age Range])</f>
        <v>[44-56]</v>
      </c>
      <c r="K210" s="2" t="str">
        <f>_xlfn.XLOOKUP(MasterData[[#This Row],[Customer_ID]],Customer[Customer_ID],Customer[Gender])</f>
        <v>Female</v>
      </c>
      <c r="L210" s="26" t="str">
        <f>_xlfn.XLOOKUP(MasterData[[#This Row],[Customer_ID]],Feedback[Customer_ID],Feedback[Feedback_ID])</f>
        <v>F1136</v>
      </c>
      <c r="M210" s="26" t="str">
        <f>_xlfn.XLOOKUP(MasterData[[#This Row],[Customer_ID]],Feedback[Customer_ID],Feedback[Sentiment])</f>
        <v>Negative</v>
      </c>
      <c r="N210" s="26" t="str">
        <f>_xlfn.XLOOKUP(MasterData[[#This Row],[Customer_ID]],Feedback[Customer_ID],Feedback[Comment])</f>
        <v>Could be better</v>
      </c>
      <c r="O210" s="26">
        <f>_xlfn.XLOOKUP(MasterData[[#This Row],[Customer_ID]],Feedback[Customer_ID],Feedback[Rating])</f>
        <v>3</v>
      </c>
    </row>
    <row r="211" spans="1:15" x14ac:dyDescent="0.3">
      <c r="A211" s="4" t="s">
        <v>335</v>
      </c>
      <c r="B211" s="2" t="s">
        <v>1056</v>
      </c>
      <c r="C211" s="2" t="s">
        <v>1008</v>
      </c>
      <c r="D211" s="2">
        <v>2</v>
      </c>
      <c r="E211" s="30">
        <v>2.5299999999999998</v>
      </c>
      <c r="F211" s="2" t="s">
        <v>1016</v>
      </c>
      <c r="G211" s="3">
        <v>45620</v>
      </c>
      <c r="H211" s="34">
        <v>5.0599999999999996</v>
      </c>
      <c r="I211" s="2">
        <f>_xlfn.XLOOKUP(MasterData[[#This Row],[Customer_ID]],Customer[Customer_ID],Customer[Age])</f>
        <v>18</v>
      </c>
      <c r="J211" s="2" t="str">
        <f>_xlfn.XLOOKUP(MasterData[[#This Row],[Customer_ID]],Customer[Customer_ID],Customer[Age Range])</f>
        <v>[18-30]</v>
      </c>
      <c r="K211" s="2" t="str">
        <f>_xlfn.XLOOKUP(MasterData[[#This Row],[Customer_ID]],Customer[Customer_ID],Customer[Gender])</f>
        <v>Male</v>
      </c>
      <c r="L211" s="26" t="str">
        <f>_xlfn.XLOOKUP(MasterData[[#This Row],[Customer_ID]],Feedback[Customer_ID],Feedback[Feedback_ID])</f>
        <v>F1228</v>
      </c>
      <c r="M211" s="26" t="str">
        <f>_xlfn.XLOOKUP(MasterData[[#This Row],[Customer_ID]],Feedback[Customer_ID],Feedback[Sentiment])</f>
        <v>Positive</v>
      </c>
      <c r="N211" s="26" t="str">
        <f>_xlfn.XLOOKUP(MasterData[[#This Row],[Customer_ID]],Feedback[Customer_ID],Feedback[Comment])</f>
        <v>Could be better</v>
      </c>
      <c r="O211" s="26">
        <f>_xlfn.XLOOKUP(MasterData[[#This Row],[Customer_ID]],Feedback[Customer_ID],Feedback[Rating])</f>
        <v>3</v>
      </c>
    </row>
    <row r="212" spans="1:15" x14ac:dyDescent="0.3">
      <c r="A212" s="4" t="s">
        <v>336</v>
      </c>
      <c r="B212" s="2" t="s">
        <v>1171</v>
      </c>
      <c r="C212" s="2" t="s">
        <v>1012</v>
      </c>
      <c r="D212" s="2">
        <v>3</v>
      </c>
      <c r="E212" s="30">
        <v>5.41</v>
      </c>
      <c r="F212" s="2" t="s">
        <v>1015</v>
      </c>
      <c r="G212" s="3">
        <v>45621</v>
      </c>
      <c r="H212" s="34">
        <v>16.23</v>
      </c>
      <c r="I212" s="2">
        <f>_xlfn.XLOOKUP(MasterData[[#This Row],[Customer_ID]],Customer[Customer_ID],Customer[Age])</f>
        <v>22</v>
      </c>
      <c r="J212" s="2" t="str">
        <f>_xlfn.XLOOKUP(MasterData[[#This Row],[Customer_ID]],Customer[Customer_ID],Customer[Age Range])</f>
        <v>[18-30]</v>
      </c>
      <c r="K212" s="2" t="str">
        <f>_xlfn.XLOOKUP(MasterData[[#This Row],[Customer_ID]],Customer[Customer_ID],Customer[Gender])</f>
        <v>Female</v>
      </c>
      <c r="L212" s="26" t="str">
        <f>_xlfn.XLOOKUP(MasterData[[#This Row],[Customer_ID]],Feedback[Customer_ID],Feedback[Feedback_ID])</f>
        <v>F1238</v>
      </c>
      <c r="M212" s="26" t="str">
        <f>_xlfn.XLOOKUP(MasterData[[#This Row],[Customer_ID]],Feedback[Customer_ID],Feedback[Sentiment])</f>
        <v>Neutral</v>
      </c>
      <c r="N212" s="26" t="str">
        <f>_xlfn.XLOOKUP(MasterData[[#This Row],[Customer_ID]],Feedback[Customer_ID],Feedback[Comment])</f>
        <v>Could be better</v>
      </c>
      <c r="O212" s="26">
        <f>_xlfn.XLOOKUP(MasterData[[#This Row],[Customer_ID]],Feedback[Customer_ID],Feedback[Rating])</f>
        <v>2</v>
      </c>
    </row>
    <row r="213" spans="1:15" x14ac:dyDescent="0.3">
      <c r="A213" s="4" t="s">
        <v>337</v>
      </c>
      <c r="B213" s="2" t="s">
        <v>1244</v>
      </c>
      <c r="C213" s="2" t="s">
        <v>1008</v>
      </c>
      <c r="D213" s="2">
        <v>2</v>
      </c>
      <c r="E213" s="30">
        <v>3.37</v>
      </c>
      <c r="F213" s="2" t="s">
        <v>1013</v>
      </c>
      <c r="G213" s="3">
        <v>45622</v>
      </c>
      <c r="H213" s="34">
        <v>6.74</v>
      </c>
      <c r="I213" s="2">
        <f>_xlfn.XLOOKUP(MasterData[[#This Row],[Customer_ID]],Customer[Customer_ID],Customer[Age])</f>
        <v>30</v>
      </c>
      <c r="J213" s="2" t="str">
        <f>_xlfn.XLOOKUP(MasterData[[#This Row],[Customer_ID]],Customer[Customer_ID],Customer[Age Range])</f>
        <v>[18-30]</v>
      </c>
      <c r="K213" s="2" t="str">
        <f>_xlfn.XLOOKUP(MasterData[[#This Row],[Customer_ID]],Customer[Customer_ID],Customer[Gender])</f>
        <v>Female</v>
      </c>
      <c r="L213" s="26" t="str">
        <f>_xlfn.XLOOKUP(MasterData[[#This Row],[Customer_ID]],Feedback[Customer_ID],Feedback[Feedback_ID])</f>
        <v>F1645</v>
      </c>
      <c r="M213" s="26" t="str">
        <f>_xlfn.XLOOKUP(MasterData[[#This Row],[Customer_ID]],Feedback[Customer_ID],Feedback[Sentiment])</f>
        <v>Positive</v>
      </c>
      <c r="N213" s="26" t="str">
        <f>_xlfn.XLOOKUP(MasterData[[#This Row],[Customer_ID]],Feedback[Customer_ID],Feedback[Comment])</f>
        <v>Could be better</v>
      </c>
      <c r="O213" s="26">
        <f>_xlfn.XLOOKUP(MasterData[[#This Row],[Customer_ID]],Feedback[Customer_ID],Feedback[Rating])</f>
        <v>2</v>
      </c>
    </row>
    <row r="214" spans="1:15" x14ac:dyDescent="0.3">
      <c r="A214" s="4" t="s">
        <v>339</v>
      </c>
      <c r="B214" s="2" t="s">
        <v>1305</v>
      </c>
      <c r="C214" s="2" t="s">
        <v>1009</v>
      </c>
      <c r="D214" s="2">
        <v>4</v>
      </c>
      <c r="E214" s="30">
        <v>4.8600000000000003</v>
      </c>
      <c r="F214" s="2" t="s">
        <v>1013</v>
      </c>
      <c r="G214" s="3">
        <v>45624</v>
      </c>
      <c r="H214" s="34">
        <v>19.440000000000001</v>
      </c>
      <c r="I214" s="2">
        <f>_xlfn.XLOOKUP(MasterData[[#This Row],[Customer_ID]],Customer[Customer_ID],Customer[Age])</f>
        <v>21</v>
      </c>
      <c r="J214" s="2" t="str">
        <f>_xlfn.XLOOKUP(MasterData[[#This Row],[Customer_ID]],Customer[Customer_ID],Customer[Age Range])</f>
        <v>[18-30]</v>
      </c>
      <c r="K214" s="2" t="str">
        <f>_xlfn.XLOOKUP(MasterData[[#This Row],[Customer_ID]],Customer[Customer_ID],Customer[Gender])</f>
        <v>Female</v>
      </c>
      <c r="L214" s="26" t="str">
        <f>_xlfn.XLOOKUP(MasterData[[#This Row],[Customer_ID]],Feedback[Customer_ID],Feedback[Feedback_ID])</f>
        <v>F1736</v>
      </c>
      <c r="M214" s="26" t="str">
        <f>_xlfn.XLOOKUP(MasterData[[#This Row],[Customer_ID]],Feedback[Customer_ID],Feedback[Sentiment])</f>
        <v>Positive</v>
      </c>
      <c r="N214" s="26" t="str">
        <f>_xlfn.XLOOKUP(MasterData[[#This Row],[Customer_ID]],Feedback[Customer_ID],Feedback[Comment])</f>
        <v>Could be better</v>
      </c>
      <c r="O214" s="26">
        <f>_xlfn.XLOOKUP(MasterData[[#This Row],[Customer_ID]],Feedback[Customer_ID],Feedback[Rating])</f>
        <v>1</v>
      </c>
    </row>
    <row r="215" spans="1:15" x14ac:dyDescent="0.3">
      <c r="A215" s="4" t="s">
        <v>342</v>
      </c>
      <c r="B215" s="2" t="s">
        <v>1399</v>
      </c>
      <c r="C215" s="2" t="s">
        <v>1007</v>
      </c>
      <c r="D215" s="2">
        <v>3</v>
      </c>
      <c r="E215" s="30">
        <v>5.76</v>
      </c>
      <c r="F215" s="2" t="s">
        <v>1016</v>
      </c>
      <c r="G215" s="3">
        <v>45627</v>
      </c>
      <c r="H215" s="34">
        <v>17.28</v>
      </c>
      <c r="I215" s="2">
        <f>_xlfn.XLOOKUP(MasterData[[#This Row],[Customer_ID]],Customer[Customer_ID],Customer[Age])</f>
        <v>33</v>
      </c>
      <c r="J215" s="2" t="str">
        <f>_xlfn.XLOOKUP(MasterData[[#This Row],[Customer_ID]],Customer[Customer_ID],Customer[Age Range])</f>
        <v>[31-43]</v>
      </c>
      <c r="K215" s="2" t="str">
        <f>_xlfn.XLOOKUP(MasterData[[#This Row],[Customer_ID]],Customer[Customer_ID],Customer[Gender])</f>
        <v>Female</v>
      </c>
      <c r="L215" s="26" t="str">
        <f>_xlfn.XLOOKUP(MasterData[[#This Row],[Customer_ID]],Feedback[Customer_ID],Feedback[Feedback_ID])</f>
        <v>F1882</v>
      </c>
      <c r="M215" s="26" t="str">
        <f>_xlfn.XLOOKUP(MasterData[[#This Row],[Customer_ID]],Feedback[Customer_ID],Feedback[Sentiment])</f>
        <v>Neutral</v>
      </c>
      <c r="N215" s="26" t="str">
        <f>_xlfn.XLOOKUP(MasterData[[#This Row],[Customer_ID]],Feedback[Customer_ID],Feedback[Comment])</f>
        <v>Could be better</v>
      </c>
      <c r="O215" s="26">
        <f>_xlfn.XLOOKUP(MasterData[[#This Row],[Customer_ID]],Feedback[Customer_ID],Feedback[Rating])</f>
        <v>5</v>
      </c>
    </row>
    <row r="216" spans="1:15" x14ac:dyDescent="0.3">
      <c r="A216" s="4" t="s">
        <v>343</v>
      </c>
      <c r="B216" s="2" t="s">
        <v>2003</v>
      </c>
      <c r="C216" s="2" t="s">
        <v>1012</v>
      </c>
      <c r="D216" s="2">
        <v>2</v>
      </c>
      <c r="E216" s="30">
        <v>4.17</v>
      </c>
      <c r="F216" s="2" t="s">
        <v>1016</v>
      </c>
      <c r="G216" s="3">
        <v>45628</v>
      </c>
      <c r="H216" s="34">
        <v>8.34</v>
      </c>
      <c r="I216" s="2">
        <f>_xlfn.XLOOKUP(MasterData[[#This Row],[Customer_ID]],Customer[Customer_ID],Customer[Age])</f>
        <v>34</v>
      </c>
      <c r="J216" s="2" t="str">
        <f>_xlfn.XLOOKUP(MasterData[[#This Row],[Customer_ID]],Customer[Customer_ID],Customer[Age Range])</f>
        <v>[31-43]</v>
      </c>
      <c r="K216" s="2" t="str">
        <f>_xlfn.XLOOKUP(MasterData[[#This Row],[Customer_ID]],Customer[Customer_ID],Customer[Gender])</f>
        <v>Female</v>
      </c>
      <c r="L216" s="26" t="str">
        <f>_xlfn.XLOOKUP(MasterData[[#This Row],[Customer_ID]],Feedback[Customer_ID],Feedback[Feedback_ID])</f>
        <v>F1226</v>
      </c>
      <c r="M216" s="26" t="str">
        <f>_xlfn.XLOOKUP(MasterData[[#This Row],[Customer_ID]],Feedback[Customer_ID],Feedback[Sentiment])</f>
        <v>Negative</v>
      </c>
      <c r="N216" s="26" t="str">
        <f>_xlfn.XLOOKUP(MasterData[[#This Row],[Customer_ID]],Feedback[Customer_ID],Feedback[Comment])</f>
        <v>Could be better</v>
      </c>
      <c r="O216" s="26">
        <f>_xlfn.XLOOKUP(MasterData[[#This Row],[Customer_ID]],Feedback[Customer_ID],Feedback[Rating])</f>
        <v>3</v>
      </c>
    </row>
    <row r="217" spans="1:15" x14ac:dyDescent="0.3">
      <c r="A217" s="4" t="s">
        <v>348</v>
      </c>
      <c r="B217" s="2" t="s">
        <v>1418</v>
      </c>
      <c r="C217" s="2" t="s">
        <v>1012</v>
      </c>
      <c r="D217" s="2">
        <v>4</v>
      </c>
      <c r="E217" s="30">
        <v>4.8899999999999997</v>
      </c>
      <c r="F217" s="2" t="s">
        <v>1014</v>
      </c>
      <c r="G217" s="3">
        <v>45633</v>
      </c>
      <c r="H217" s="34">
        <v>19.559999999999999</v>
      </c>
      <c r="I217" s="2">
        <f>_xlfn.XLOOKUP(MasterData[[#This Row],[Customer_ID]],Customer[Customer_ID],Customer[Age])</f>
        <v>34</v>
      </c>
      <c r="J217" s="2" t="str">
        <f>_xlfn.XLOOKUP(MasterData[[#This Row],[Customer_ID]],Customer[Customer_ID],Customer[Age Range])</f>
        <v>[31-43]</v>
      </c>
      <c r="K217" s="2" t="str">
        <f>_xlfn.XLOOKUP(MasterData[[#This Row],[Customer_ID]],Customer[Customer_ID],Customer[Gender])</f>
        <v>Female</v>
      </c>
      <c r="L217" s="26" t="str">
        <f>_xlfn.XLOOKUP(MasterData[[#This Row],[Customer_ID]],Feedback[Customer_ID],Feedback[Feedback_ID])</f>
        <v>F1477</v>
      </c>
      <c r="M217" s="26" t="str">
        <f>_xlfn.XLOOKUP(MasterData[[#This Row],[Customer_ID]],Feedback[Customer_ID],Feedback[Sentiment])</f>
        <v>Positive</v>
      </c>
      <c r="N217" s="26" t="str">
        <f>_xlfn.XLOOKUP(MasterData[[#This Row],[Customer_ID]],Feedback[Customer_ID],Feedback[Comment])</f>
        <v>Great product!</v>
      </c>
      <c r="O217" s="26">
        <f>_xlfn.XLOOKUP(MasterData[[#This Row],[Customer_ID]],Feedback[Customer_ID],Feedback[Rating])</f>
        <v>4</v>
      </c>
    </row>
    <row r="218" spans="1:15" x14ac:dyDescent="0.3">
      <c r="A218" s="4" t="s">
        <v>350</v>
      </c>
      <c r="B218" s="2" t="s">
        <v>1571</v>
      </c>
      <c r="C218" s="2" t="s">
        <v>1008</v>
      </c>
      <c r="D218" s="2">
        <v>3</v>
      </c>
      <c r="E218" s="30">
        <v>4.25</v>
      </c>
      <c r="F218" s="2" t="s">
        <v>1015</v>
      </c>
      <c r="G218" s="3">
        <v>45635</v>
      </c>
      <c r="H218" s="34">
        <v>12.75</v>
      </c>
      <c r="I218" s="2">
        <f>_xlfn.XLOOKUP(MasterData[[#This Row],[Customer_ID]],Customer[Customer_ID],Customer[Age])</f>
        <v>18</v>
      </c>
      <c r="J218" s="2" t="str">
        <f>_xlfn.XLOOKUP(MasterData[[#This Row],[Customer_ID]],Customer[Customer_ID],Customer[Age Range])</f>
        <v>[18-30]</v>
      </c>
      <c r="K218" s="2" t="str">
        <f>_xlfn.XLOOKUP(MasterData[[#This Row],[Customer_ID]],Customer[Customer_ID],Customer[Gender])</f>
        <v>Female</v>
      </c>
      <c r="L218" s="26" t="str">
        <f>_xlfn.XLOOKUP(MasterData[[#This Row],[Customer_ID]],Feedback[Customer_ID],Feedback[Feedback_ID])</f>
        <v>F1275</v>
      </c>
      <c r="M218" s="26" t="str">
        <f>_xlfn.XLOOKUP(MasterData[[#This Row],[Customer_ID]],Feedback[Customer_ID],Feedback[Sentiment])</f>
        <v>Positive</v>
      </c>
      <c r="N218" s="26" t="str">
        <f>_xlfn.XLOOKUP(MasterData[[#This Row],[Customer_ID]],Feedback[Customer_ID],Feedback[Comment])</f>
        <v>Could be better</v>
      </c>
      <c r="O218" s="26">
        <f>_xlfn.XLOOKUP(MasterData[[#This Row],[Customer_ID]],Feedback[Customer_ID],Feedback[Rating])</f>
        <v>5</v>
      </c>
    </row>
    <row r="219" spans="1:15" x14ac:dyDescent="0.3">
      <c r="A219" s="4" t="s">
        <v>351</v>
      </c>
      <c r="B219" s="2" t="s">
        <v>1691</v>
      </c>
      <c r="C219" s="2" t="s">
        <v>1007</v>
      </c>
      <c r="D219" s="2">
        <v>5</v>
      </c>
      <c r="E219" s="30">
        <v>3.2</v>
      </c>
      <c r="F219" s="2" t="s">
        <v>1014</v>
      </c>
      <c r="G219" s="3">
        <v>45636</v>
      </c>
      <c r="H219" s="34">
        <v>16</v>
      </c>
      <c r="I219" s="2">
        <f>_xlfn.XLOOKUP(MasterData[[#This Row],[Customer_ID]],Customer[Customer_ID],Customer[Age])</f>
        <v>53</v>
      </c>
      <c r="J219" s="2" t="str">
        <f>_xlfn.XLOOKUP(MasterData[[#This Row],[Customer_ID]],Customer[Customer_ID],Customer[Age Range])</f>
        <v>[44-56]</v>
      </c>
      <c r="K219" s="2" t="str">
        <f>_xlfn.XLOOKUP(MasterData[[#This Row],[Customer_ID]],Customer[Customer_ID],Customer[Gender])</f>
        <v>Female</v>
      </c>
      <c r="L219" s="26" t="str">
        <f>_xlfn.XLOOKUP(MasterData[[#This Row],[Customer_ID]],Feedback[Customer_ID],Feedback[Feedback_ID])</f>
        <v>F1760</v>
      </c>
      <c r="M219" s="26" t="str">
        <f>_xlfn.XLOOKUP(MasterData[[#This Row],[Customer_ID]],Feedback[Customer_ID],Feedback[Sentiment])</f>
        <v>Negative</v>
      </c>
      <c r="N219" s="26" t="str">
        <f>_xlfn.XLOOKUP(MasterData[[#This Row],[Customer_ID]],Feedback[Customer_ID],Feedback[Comment])</f>
        <v>Could be better</v>
      </c>
      <c r="O219" s="26">
        <f>_xlfn.XLOOKUP(MasterData[[#This Row],[Customer_ID]],Feedback[Customer_ID],Feedback[Rating])</f>
        <v>4</v>
      </c>
    </row>
    <row r="220" spans="1:15" x14ac:dyDescent="0.3">
      <c r="A220" s="4" t="s">
        <v>352</v>
      </c>
      <c r="B220" s="2" t="s">
        <v>1284</v>
      </c>
      <c r="C220" s="2" t="s">
        <v>1010</v>
      </c>
      <c r="D220" s="2">
        <v>2</v>
      </c>
      <c r="E220" s="30">
        <v>5.07</v>
      </c>
      <c r="F220" s="2" t="s">
        <v>1014</v>
      </c>
      <c r="G220" s="3">
        <v>45637</v>
      </c>
      <c r="H220" s="34">
        <v>10.14</v>
      </c>
      <c r="I220" s="2">
        <f>_xlfn.XLOOKUP(MasterData[[#This Row],[Customer_ID]],Customer[Customer_ID],Customer[Age])</f>
        <v>54</v>
      </c>
      <c r="J220" s="2" t="str">
        <f>_xlfn.XLOOKUP(MasterData[[#This Row],[Customer_ID]],Customer[Customer_ID],Customer[Age Range])</f>
        <v>[44-56]</v>
      </c>
      <c r="K220" s="2" t="str">
        <f>_xlfn.XLOOKUP(MasterData[[#This Row],[Customer_ID]],Customer[Customer_ID],Customer[Gender])</f>
        <v>Male</v>
      </c>
      <c r="L220" s="26" t="str">
        <f>_xlfn.XLOOKUP(MasterData[[#This Row],[Customer_ID]],Feedback[Customer_ID],Feedback[Feedback_ID])</f>
        <v>F1313</v>
      </c>
      <c r="M220" s="26" t="str">
        <f>_xlfn.XLOOKUP(MasterData[[#This Row],[Customer_ID]],Feedback[Customer_ID],Feedback[Sentiment])</f>
        <v>Positive</v>
      </c>
      <c r="N220" s="26" t="str">
        <f>_xlfn.XLOOKUP(MasterData[[#This Row],[Customer_ID]],Feedback[Customer_ID],Feedback[Comment])</f>
        <v>Could be better</v>
      </c>
      <c r="O220" s="26">
        <f>_xlfn.XLOOKUP(MasterData[[#This Row],[Customer_ID]],Feedback[Customer_ID],Feedback[Rating])</f>
        <v>5</v>
      </c>
    </row>
    <row r="221" spans="1:15" x14ac:dyDescent="0.3">
      <c r="A221" s="4" t="s">
        <v>355</v>
      </c>
      <c r="B221" s="2" t="s">
        <v>1352</v>
      </c>
      <c r="C221" s="2" t="s">
        <v>1012</v>
      </c>
      <c r="D221" s="2">
        <v>2</v>
      </c>
      <c r="E221" s="30">
        <v>3.21</v>
      </c>
      <c r="F221" s="2" t="s">
        <v>1013</v>
      </c>
      <c r="G221" s="3">
        <v>45640</v>
      </c>
      <c r="H221" s="34">
        <v>6.42</v>
      </c>
      <c r="I221" s="2">
        <f>_xlfn.XLOOKUP(MasterData[[#This Row],[Customer_ID]],Customer[Customer_ID],Customer[Age])</f>
        <v>27</v>
      </c>
      <c r="J221" s="2" t="str">
        <f>_xlfn.XLOOKUP(MasterData[[#This Row],[Customer_ID]],Customer[Customer_ID],Customer[Age Range])</f>
        <v>[18-30]</v>
      </c>
      <c r="K221" s="2" t="str">
        <f>_xlfn.XLOOKUP(MasterData[[#This Row],[Customer_ID]],Customer[Customer_ID],Customer[Gender])</f>
        <v>Female</v>
      </c>
      <c r="L221" s="26" t="str">
        <f>_xlfn.XLOOKUP(MasterData[[#This Row],[Customer_ID]],Feedback[Customer_ID],Feedback[Feedback_ID])</f>
        <v>F1115</v>
      </c>
      <c r="M221" s="26" t="str">
        <f>_xlfn.XLOOKUP(MasterData[[#This Row],[Customer_ID]],Feedback[Customer_ID],Feedback[Sentiment])</f>
        <v>Neutral</v>
      </c>
      <c r="N221" s="26" t="str">
        <f>_xlfn.XLOOKUP(MasterData[[#This Row],[Customer_ID]],Feedback[Customer_ID],Feedback[Comment])</f>
        <v>Great product!</v>
      </c>
      <c r="O221" s="26">
        <f>_xlfn.XLOOKUP(MasterData[[#This Row],[Customer_ID]],Feedback[Customer_ID],Feedback[Rating])</f>
        <v>1</v>
      </c>
    </row>
    <row r="222" spans="1:15" x14ac:dyDescent="0.3">
      <c r="A222" s="4" t="s">
        <v>356</v>
      </c>
      <c r="B222" s="2" t="s">
        <v>1743</v>
      </c>
      <c r="C222" s="2" t="s">
        <v>1012</v>
      </c>
      <c r="D222" s="2">
        <v>3</v>
      </c>
      <c r="E222" s="30">
        <v>3.37</v>
      </c>
      <c r="F222" s="2" t="s">
        <v>1013</v>
      </c>
      <c r="G222" s="3">
        <v>45641</v>
      </c>
      <c r="H222" s="34">
        <v>10.11</v>
      </c>
      <c r="I222" s="2">
        <f>_xlfn.XLOOKUP(MasterData[[#This Row],[Customer_ID]],Customer[Customer_ID],Customer[Age])</f>
        <v>37</v>
      </c>
      <c r="J222" s="2" t="str">
        <f>_xlfn.XLOOKUP(MasterData[[#This Row],[Customer_ID]],Customer[Customer_ID],Customer[Age Range])</f>
        <v>[31-43]</v>
      </c>
      <c r="K222" s="2" t="str">
        <f>_xlfn.XLOOKUP(MasterData[[#This Row],[Customer_ID]],Customer[Customer_ID],Customer[Gender])</f>
        <v>Male</v>
      </c>
      <c r="L222" s="26" t="str">
        <f>_xlfn.XLOOKUP(MasterData[[#This Row],[Customer_ID]],Feedback[Customer_ID],Feedback[Feedback_ID])</f>
        <v>F1365</v>
      </c>
      <c r="M222" s="26" t="str">
        <f>_xlfn.XLOOKUP(MasterData[[#This Row],[Customer_ID]],Feedback[Customer_ID],Feedback[Sentiment])</f>
        <v>Negative</v>
      </c>
      <c r="N222" s="26" t="str">
        <f>_xlfn.XLOOKUP(MasterData[[#This Row],[Customer_ID]],Feedback[Customer_ID],Feedback[Comment])</f>
        <v>Great product!</v>
      </c>
      <c r="O222" s="26">
        <f>_xlfn.XLOOKUP(MasterData[[#This Row],[Customer_ID]],Feedback[Customer_ID],Feedback[Rating])</f>
        <v>3</v>
      </c>
    </row>
    <row r="223" spans="1:15" x14ac:dyDescent="0.3">
      <c r="A223" s="4" t="s">
        <v>357</v>
      </c>
      <c r="B223" s="2" t="s">
        <v>1918</v>
      </c>
      <c r="C223" s="2" t="s">
        <v>1008</v>
      </c>
      <c r="D223" s="2">
        <v>2</v>
      </c>
      <c r="E223" s="30">
        <v>4.67</v>
      </c>
      <c r="F223" s="2" t="s">
        <v>1016</v>
      </c>
      <c r="G223" s="3">
        <v>45642</v>
      </c>
      <c r="H223" s="34">
        <v>9.34</v>
      </c>
      <c r="I223" s="2">
        <f>_xlfn.XLOOKUP(MasterData[[#This Row],[Customer_ID]],Customer[Customer_ID],Customer[Age])</f>
        <v>44</v>
      </c>
      <c r="J223" s="2" t="str">
        <f>_xlfn.XLOOKUP(MasterData[[#This Row],[Customer_ID]],Customer[Customer_ID],Customer[Age Range])</f>
        <v>[44-56]</v>
      </c>
      <c r="K223" s="2" t="str">
        <f>_xlfn.XLOOKUP(MasterData[[#This Row],[Customer_ID]],Customer[Customer_ID],Customer[Gender])</f>
        <v>Female</v>
      </c>
      <c r="L223" s="26" t="str">
        <f>_xlfn.XLOOKUP(MasterData[[#This Row],[Customer_ID]],Feedback[Customer_ID],Feedback[Feedback_ID])</f>
        <v>F1147</v>
      </c>
      <c r="M223" s="26" t="str">
        <f>_xlfn.XLOOKUP(MasterData[[#This Row],[Customer_ID]],Feedback[Customer_ID],Feedback[Sentiment])</f>
        <v>Neutral</v>
      </c>
      <c r="N223" s="26" t="str">
        <f>_xlfn.XLOOKUP(MasterData[[#This Row],[Customer_ID]],Feedback[Customer_ID],Feedback[Comment])</f>
        <v>Great product!</v>
      </c>
      <c r="O223" s="26">
        <f>_xlfn.XLOOKUP(MasterData[[#This Row],[Customer_ID]],Feedback[Customer_ID],Feedback[Rating])</f>
        <v>5</v>
      </c>
    </row>
    <row r="224" spans="1:15" x14ac:dyDescent="0.3">
      <c r="A224" s="4" t="s">
        <v>358</v>
      </c>
      <c r="B224" s="2" t="s">
        <v>1128</v>
      </c>
      <c r="C224" s="2" t="s">
        <v>1010</v>
      </c>
      <c r="D224" s="2">
        <v>3</v>
      </c>
      <c r="E224" s="30">
        <v>3.05</v>
      </c>
      <c r="F224" s="2" t="s">
        <v>1013</v>
      </c>
      <c r="G224" s="3">
        <v>45643</v>
      </c>
      <c r="H224" s="34">
        <v>9.1499999999999986</v>
      </c>
      <c r="I224" s="2">
        <f>_xlfn.XLOOKUP(MasterData[[#This Row],[Customer_ID]],Customer[Customer_ID],Customer[Age])</f>
        <v>32</v>
      </c>
      <c r="J224" s="2" t="str">
        <f>_xlfn.XLOOKUP(MasterData[[#This Row],[Customer_ID]],Customer[Customer_ID],Customer[Age Range])</f>
        <v>[31-43]</v>
      </c>
      <c r="K224" s="2" t="str">
        <f>_xlfn.XLOOKUP(MasterData[[#This Row],[Customer_ID]],Customer[Customer_ID],Customer[Gender])</f>
        <v>Male</v>
      </c>
      <c r="L224" s="26" t="str">
        <f>_xlfn.XLOOKUP(MasterData[[#This Row],[Customer_ID]],Feedback[Customer_ID],Feedback[Feedback_ID])</f>
        <v>F1562</v>
      </c>
      <c r="M224" s="26" t="str">
        <f>_xlfn.XLOOKUP(MasterData[[#This Row],[Customer_ID]],Feedback[Customer_ID],Feedback[Sentiment])</f>
        <v>Positive</v>
      </c>
      <c r="N224" s="26" t="str">
        <f>_xlfn.XLOOKUP(MasterData[[#This Row],[Customer_ID]],Feedback[Customer_ID],Feedback[Comment])</f>
        <v>Could be better</v>
      </c>
      <c r="O224" s="26">
        <f>_xlfn.XLOOKUP(MasterData[[#This Row],[Customer_ID]],Feedback[Customer_ID],Feedback[Rating])</f>
        <v>5</v>
      </c>
    </row>
    <row r="225" spans="1:15" x14ac:dyDescent="0.3">
      <c r="A225" s="4" t="s">
        <v>360</v>
      </c>
      <c r="B225" s="2" t="s">
        <v>1039</v>
      </c>
      <c r="C225" s="2" t="s">
        <v>1007</v>
      </c>
      <c r="D225" s="2">
        <v>3</v>
      </c>
      <c r="E225" s="30">
        <v>5.72</v>
      </c>
      <c r="F225" s="2" t="s">
        <v>1016</v>
      </c>
      <c r="G225" s="3">
        <v>45645</v>
      </c>
      <c r="H225" s="34">
        <v>17.16</v>
      </c>
      <c r="I225" s="2">
        <f>_xlfn.XLOOKUP(MasterData[[#This Row],[Customer_ID]],Customer[Customer_ID],Customer[Age])</f>
        <v>23</v>
      </c>
      <c r="J225" s="2" t="str">
        <f>_xlfn.XLOOKUP(MasterData[[#This Row],[Customer_ID]],Customer[Customer_ID],Customer[Age Range])</f>
        <v>[18-30]</v>
      </c>
      <c r="K225" s="2" t="str">
        <f>_xlfn.XLOOKUP(MasterData[[#This Row],[Customer_ID]],Customer[Customer_ID],Customer[Gender])</f>
        <v>Male</v>
      </c>
      <c r="L225" s="26" t="str">
        <f>_xlfn.XLOOKUP(MasterData[[#This Row],[Customer_ID]],Feedback[Customer_ID],Feedback[Feedback_ID])</f>
        <v>F1380</v>
      </c>
      <c r="M225" s="26" t="str">
        <f>_xlfn.XLOOKUP(MasterData[[#This Row],[Customer_ID]],Feedback[Customer_ID],Feedback[Sentiment])</f>
        <v>Positive</v>
      </c>
      <c r="N225" s="26" t="str">
        <f>_xlfn.XLOOKUP(MasterData[[#This Row],[Customer_ID]],Feedback[Customer_ID],Feedback[Comment])</f>
        <v>Great product!</v>
      </c>
      <c r="O225" s="26">
        <f>_xlfn.XLOOKUP(MasterData[[#This Row],[Customer_ID]],Feedback[Customer_ID],Feedback[Rating])</f>
        <v>3</v>
      </c>
    </row>
    <row r="226" spans="1:15" x14ac:dyDescent="0.3">
      <c r="A226" s="4" t="s">
        <v>361</v>
      </c>
      <c r="B226" s="2" t="s">
        <v>1765</v>
      </c>
      <c r="C226" s="2" t="s">
        <v>1012</v>
      </c>
      <c r="D226" s="2">
        <v>3</v>
      </c>
      <c r="E226" s="30">
        <v>4.87</v>
      </c>
      <c r="F226" s="2" t="s">
        <v>1016</v>
      </c>
      <c r="G226" s="3">
        <v>45646</v>
      </c>
      <c r="H226" s="34">
        <v>14.61</v>
      </c>
      <c r="I226" s="2">
        <f>_xlfn.XLOOKUP(MasterData[[#This Row],[Customer_ID]],Customer[Customer_ID],Customer[Age])</f>
        <v>47</v>
      </c>
      <c r="J226" s="2" t="str">
        <f>_xlfn.XLOOKUP(MasterData[[#This Row],[Customer_ID]],Customer[Customer_ID],Customer[Age Range])</f>
        <v>[44-56]</v>
      </c>
      <c r="K226" s="2" t="str">
        <f>_xlfn.XLOOKUP(MasterData[[#This Row],[Customer_ID]],Customer[Customer_ID],Customer[Gender])</f>
        <v>Male</v>
      </c>
      <c r="L226" s="26" t="str">
        <f>_xlfn.XLOOKUP(MasterData[[#This Row],[Customer_ID]],Feedback[Customer_ID],Feedback[Feedback_ID])</f>
        <v>F1133</v>
      </c>
      <c r="M226" s="26" t="str">
        <f>_xlfn.XLOOKUP(MasterData[[#This Row],[Customer_ID]],Feedback[Customer_ID],Feedback[Sentiment])</f>
        <v>Neutral</v>
      </c>
      <c r="N226" s="26" t="str">
        <f>_xlfn.XLOOKUP(MasterData[[#This Row],[Customer_ID]],Feedback[Customer_ID],Feedback[Comment])</f>
        <v>Could be better</v>
      </c>
      <c r="O226" s="26">
        <f>_xlfn.XLOOKUP(MasterData[[#This Row],[Customer_ID]],Feedback[Customer_ID],Feedback[Rating])</f>
        <v>3</v>
      </c>
    </row>
    <row r="227" spans="1:15" x14ac:dyDescent="0.3">
      <c r="A227" s="4" t="s">
        <v>364</v>
      </c>
      <c r="B227" s="2" t="s">
        <v>1491</v>
      </c>
      <c r="C227" s="2" t="s">
        <v>1008</v>
      </c>
      <c r="D227" s="2">
        <v>3</v>
      </c>
      <c r="E227" s="30">
        <v>5.17</v>
      </c>
      <c r="F227" s="2" t="s">
        <v>1014</v>
      </c>
      <c r="G227" s="3">
        <v>45649</v>
      </c>
      <c r="H227" s="34">
        <v>15.51</v>
      </c>
      <c r="I227" s="2">
        <f>_xlfn.XLOOKUP(MasterData[[#This Row],[Customer_ID]],Customer[Customer_ID],Customer[Age])</f>
        <v>37</v>
      </c>
      <c r="J227" s="2" t="str">
        <f>_xlfn.XLOOKUP(MasterData[[#This Row],[Customer_ID]],Customer[Customer_ID],Customer[Age Range])</f>
        <v>[31-43]</v>
      </c>
      <c r="K227" s="2" t="str">
        <f>_xlfn.XLOOKUP(MasterData[[#This Row],[Customer_ID]],Customer[Customer_ID],Customer[Gender])</f>
        <v>Female</v>
      </c>
      <c r="L227" s="26" t="str">
        <f>_xlfn.XLOOKUP(MasterData[[#This Row],[Customer_ID]],Feedback[Customer_ID],Feedback[Feedback_ID])</f>
        <v>F1237</v>
      </c>
      <c r="M227" s="26" t="str">
        <f>_xlfn.XLOOKUP(MasterData[[#This Row],[Customer_ID]],Feedback[Customer_ID],Feedback[Sentiment])</f>
        <v>Neutral</v>
      </c>
      <c r="N227" s="26" t="str">
        <f>_xlfn.XLOOKUP(MasterData[[#This Row],[Customer_ID]],Feedback[Customer_ID],Feedback[Comment])</f>
        <v>Great product!</v>
      </c>
      <c r="O227" s="26">
        <f>_xlfn.XLOOKUP(MasterData[[#This Row],[Customer_ID]],Feedback[Customer_ID],Feedback[Rating])</f>
        <v>1</v>
      </c>
    </row>
    <row r="228" spans="1:15" x14ac:dyDescent="0.3">
      <c r="A228" s="4" t="s">
        <v>365</v>
      </c>
      <c r="B228" s="2" t="s">
        <v>1291</v>
      </c>
      <c r="C228" s="2" t="s">
        <v>1010</v>
      </c>
      <c r="D228" s="2">
        <v>4</v>
      </c>
      <c r="E228" s="30">
        <v>4.4000000000000004</v>
      </c>
      <c r="F228" s="2" t="s">
        <v>1015</v>
      </c>
      <c r="G228" s="3">
        <v>45650</v>
      </c>
      <c r="H228" s="34">
        <v>17.600000000000001</v>
      </c>
      <c r="I228" s="2">
        <f>_xlfn.XLOOKUP(MasterData[[#This Row],[Customer_ID]],Customer[Customer_ID],Customer[Age])</f>
        <v>24</v>
      </c>
      <c r="J228" s="2" t="str">
        <f>_xlfn.XLOOKUP(MasterData[[#This Row],[Customer_ID]],Customer[Customer_ID],Customer[Age Range])</f>
        <v>[18-30]</v>
      </c>
      <c r="K228" s="2" t="str">
        <f>_xlfn.XLOOKUP(MasterData[[#This Row],[Customer_ID]],Customer[Customer_ID],Customer[Gender])</f>
        <v>Female</v>
      </c>
      <c r="L228" s="26" t="str">
        <f>_xlfn.XLOOKUP(MasterData[[#This Row],[Customer_ID]],Feedback[Customer_ID],Feedback[Feedback_ID])</f>
        <v>F1096</v>
      </c>
      <c r="M228" s="26" t="str">
        <f>_xlfn.XLOOKUP(MasterData[[#This Row],[Customer_ID]],Feedback[Customer_ID],Feedback[Sentiment])</f>
        <v>Negative</v>
      </c>
      <c r="N228" s="26" t="str">
        <f>_xlfn.XLOOKUP(MasterData[[#This Row],[Customer_ID]],Feedback[Customer_ID],Feedback[Comment])</f>
        <v>Could be better</v>
      </c>
      <c r="O228" s="26">
        <f>_xlfn.XLOOKUP(MasterData[[#This Row],[Customer_ID]],Feedback[Customer_ID],Feedback[Rating])</f>
        <v>3</v>
      </c>
    </row>
    <row r="229" spans="1:15" x14ac:dyDescent="0.3">
      <c r="A229" s="4" t="s">
        <v>367</v>
      </c>
      <c r="B229" s="2" t="s">
        <v>1042</v>
      </c>
      <c r="C229" s="2" t="s">
        <v>1008</v>
      </c>
      <c r="D229" s="2">
        <v>4</v>
      </c>
      <c r="E229" s="30">
        <v>4.1900000000000004</v>
      </c>
      <c r="F229" s="2" t="s">
        <v>1016</v>
      </c>
      <c r="G229" s="3">
        <v>45652</v>
      </c>
      <c r="H229" s="34">
        <v>16.760000000000002</v>
      </c>
      <c r="I229" s="2">
        <f>_xlfn.XLOOKUP(MasterData[[#This Row],[Customer_ID]],Customer[Customer_ID],Customer[Age])</f>
        <v>50</v>
      </c>
      <c r="J229" s="2" t="str">
        <f>_xlfn.XLOOKUP(MasterData[[#This Row],[Customer_ID]],Customer[Customer_ID],Customer[Age Range])</f>
        <v>[44-56]</v>
      </c>
      <c r="K229" s="2" t="str">
        <f>_xlfn.XLOOKUP(MasterData[[#This Row],[Customer_ID]],Customer[Customer_ID],Customer[Gender])</f>
        <v>Female</v>
      </c>
      <c r="L229" s="26" t="str">
        <f>_xlfn.XLOOKUP(MasterData[[#This Row],[Customer_ID]],Feedback[Customer_ID],Feedback[Feedback_ID])</f>
        <v>F1934</v>
      </c>
      <c r="M229" s="26" t="str">
        <f>_xlfn.XLOOKUP(MasterData[[#This Row],[Customer_ID]],Feedback[Customer_ID],Feedback[Sentiment])</f>
        <v>Neutral</v>
      </c>
      <c r="N229" s="26" t="str">
        <f>_xlfn.XLOOKUP(MasterData[[#This Row],[Customer_ID]],Feedback[Customer_ID],Feedback[Comment])</f>
        <v>Great product!</v>
      </c>
      <c r="O229" s="26">
        <f>_xlfn.XLOOKUP(MasterData[[#This Row],[Customer_ID]],Feedback[Customer_ID],Feedback[Rating])</f>
        <v>4</v>
      </c>
    </row>
    <row r="230" spans="1:15" x14ac:dyDescent="0.3">
      <c r="A230" s="4" t="s">
        <v>369</v>
      </c>
      <c r="B230" s="2" t="s">
        <v>1375</v>
      </c>
      <c r="C230" s="2" t="s">
        <v>1008</v>
      </c>
      <c r="D230" s="2">
        <v>5</v>
      </c>
      <c r="E230" s="30">
        <v>4.22</v>
      </c>
      <c r="F230" s="2" t="s">
        <v>1014</v>
      </c>
      <c r="G230" s="3">
        <v>45654</v>
      </c>
      <c r="H230" s="34">
        <v>21.1</v>
      </c>
      <c r="I230" s="2">
        <f>_xlfn.XLOOKUP(MasterData[[#This Row],[Customer_ID]],Customer[Customer_ID],Customer[Age])</f>
        <v>56</v>
      </c>
      <c r="J230" s="2" t="str">
        <f>_xlfn.XLOOKUP(MasterData[[#This Row],[Customer_ID]],Customer[Customer_ID],Customer[Age Range])</f>
        <v>[44-56]</v>
      </c>
      <c r="K230" s="2" t="str">
        <f>_xlfn.XLOOKUP(MasterData[[#This Row],[Customer_ID]],Customer[Customer_ID],Customer[Gender])</f>
        <v>Male</v>
      </c>
      <c r="L230" s="26" t="str">
        <f>_xlfn.XLOOKUP(MasterData[[#This Row],[Customer_ID]],Feedback[Customer_ID],Feedback[Feedback_ID])</f>
        <v>F1194</v>
      </c>
      <c r="M230" s="26" t="str">
        <f>_xlfn.XLOOKUP(MasterData[[#This Row],[Customer_ID]],Feedback[Customer_ID],Feedback[Sentiment])</f>
        <v>Positive</v>
      </c>
      <c r="N230" s="26" t="str">
        <f>_xlfn.XLOOKUP(MasterData[[#This Row],[Customer_ID]],Feedback[Customer_ID],Feedback[Comment])</f>
        <v>Great product!</v>
      </c>
      <c r="O230" s="26">
        <f>_xlfn.XLOOKUP(MasterData[[#This Row],[Customer_ID]],Feedback[Customer_ID],Feedback[Rating])</f>
        <v>4</v>
      </c>
    </row>
    <row r="231" spans="1:15" x14ac:dyDescent="0.3">
      <c r="A231" s="4" t="s">
        <v>370</v>
      </c>
      <c r="B231" s="2" t="s">
        <v>1720</v>
      </c>
      <c r="C231" s="2" t="s">
        <v>1011</v>
      </c>
      <c r="D231" s="2">
        <v>5</v>
      </c>
      <c r="E231" s="30">
        <v>5.95</v>
      </c>
      <c r="F231" s="2" t="s">
        <v>1013</v>
      </c>
      <c r="G231" s="3">
        <v>45655</v>
      </c>
      <c r="H231" s="34">
        <v>29.75</v>
      </c>
      <c r="I231" s="2">
        <f>_xlfn.XLOOKUP(MasterData[[#This Row],[Customer_ID]],Customer[Customer_ID],Customer[Age])</f>
        <v>62</v>
      </c>
      <c r="J231" s="2" t="str">
        <f>_xlfn.XLOOKUP(MasterData[[#This Row],[Customer_ID]],Customer[Customer_ID],Customer[Age Range])</f>
        <v>[57 Above]</v>
      </c>
      <c r="K231" s="2" t="str">
        <f>_xlfn.XLOOKUP(MasterData[[#This Row],[Customer_ID]],Customer[Customer_ID],Customer[Gender])</f>
        <v>Female</v>
      </c>
      <c r="L231" s="26" t="str">
        <f>_xlfn.XLOOKUP(MasterData[[#This Row],[Customer_ID]],Feedback[Customer_ID],Feedback[Feedback_ID])</f>
        <v>F1017</v>
      </c>
      <c r="M231" s="26" t="str">
        <f>_xlfn.XLOOKUP(MasterData[[#This Row],[Customer_ID]],Feedback[Customer_ID],Feedback[Sentiment])</f>
        <v>Neutral</v>
      </c>
      <c r="N231" s="26" t="str">
        <f>_xlfn.XLOOKUP(MasterData[[#This Row],[Customer_ID]],Feedback[Customer_ID],Feedback[Comment])</f>
        <v>Could be better</v>
      </c>
      <c r="O231" s="26">
        <f>_xlfn.XLOOKUP(MasterData[[#This Row],[Customer_ID]],Feedback[Customer_ID],Feedback[Rating])</f>
        <v>2</v>
      </c>
    </row>
    <row r="232" spans="1:15" x14ac:dyDescent="0.3">
      <c r="A232" s="4" t="s">
        <v>371</v>
      </c>
      <c r="B232" s="2" t="s">
        <v>1689</v>
      </c>
      <c r="C232" s="2" t="s">
        <v>1012</v>
      </c>
      <c r="D232" s="2">
        <v>5</v>
      </c>
      <c r="E232" s="30">
        <v>5.64</v>
      </c>
      <c r="F232" s="2" t="s">
        <v>1014</v>
      </c>
      <c r="G232" s="3">
        <v>45656</v>
      </c>
      <c r="H232" s="34">
        <v>28.2</v>
      </c>
      <c r="I232" s="2">
        <f>_xlfn.XLOOKUP(MasterData[[#This Row],[Customer_ID]],Customer[Customer_ID],Customer[Age])</f>
        <v>50</v>
      </c>
      <c r="J232" s="2" t="str">
        <f>_xlfn.XLOOKUP(MasterData[[#This Row],[Customer_ID]],Customer[Customer_ID],Customer[Age Range])</f>
        <v>[44-56]</v>
      </c>
      <c r="K232" s="2" t="str">
        <f>_xlfn.XLOOKUP(MasterData[[#This Row],[Customer_ID]],Customer[Customer_ID],Customer[Gender])</f>
        <v>Female</v>
      </c>
      <c r="L232" s="26" t="str">
        <f>_xlfn.XLOOKUP(MasterData[[#This Row],[Customer_ID]],Feedback[Customer_ID],Feedback[Feedback_ID])</f>
        <v>F1924</v>
      </c>
      <c r="M232" s="26" t="str">
        <f>_xlfn.XLOOKUP(MasterData[[#This Row],[Customer_ID]],Feedback[Customer_ID],Feedback[Sentiment])</f>
        <v>Neutral</v>
      </c>
      <c r="N232" s="26" t="str">
        <f>_xlfn.XLOOKUP(MasterData[[#This Row],[Customer_ID]],Feedback[Customer_ID],Feedback[Comment])</f>
        <v>Could be better</v>
      </c>
      <c r="O232" s="26">
        <f>_xlfn.XLOOKUP(MasterData[[#This Row],[Customer_ID]],Feedback[Customer_ID],Feedback[Rating])</f>
        <v>1</v>
      </c>
    </row>
    <row r="233" spans="1:15" x14ac:dyDescent="0.3">
      <c r="A233" s="4" t="s">
        <v>373</v>
      </c>
      <c r="B233" s="2" t="s">
        <v>1399</v>
      </c>
      <c r="C233" s="2" t="s">
        <v>1007</v>
      </c>
      <c r="D233" s="2">
        <v>4</v>
      </c>
      <c r="E233" s="30">
        <v>4.22</v>
      </c>
      <c r="F233" s="2" t="s">
        <v>1016</v>
      </c>
      <c r="G233" s="3">
        <v>45658</v>
      </c>
      <c r="H233" s="34">
        <v>16.88</v>
      </c>
      <c r="I233" s="2">
        <f>_xlfn.XLOOKUP(MasterData[[#This Row],[Customer_ID]],Customer[Customer_ID],Customer[Age])</f>
        <v>33</v>
      </c>
      <c r="J233" s="2" t="str">
        <f>_xlfn.XLOOKUP(MasterData[[#This Row],[Customer_ID]],Customer[Customer_ID],Customer[Age Range])</f>
        <v>[31-43]</v>
      </c>
      <c r="K233" s="2" t="str">
        <f>_xlfn.XLOOKUP(MasterData[[#This Row],[Customer_ID]],Customer[Customer_ID],Customer[Gender])</f>
        <v>Female</v>
      </c>
      <c r="L233" s="26" t="str">
        <f>_xlfn.XLOOKUP(MasterData[[#This Row],[Customer_ID]],Feedback[Customer_ID],Feedback[Feedback_ID])</f>
        <v>F1882</v>
      </c>
      <c r="M233" s="26" t="str">
        <f>_xlfn.XLOOKUP(MasterData[[#This Row],[Customer_ID]],Feedback[Customer_ID],Feedback[Sentiment])</f>
        <v>Neutral</v>
      </c>
      <c r="N233" s="26" t="str">
        <f>_xlfn.XLOOKUP(MasterData[[#This Row],[Customer_ID]],Feedback[Customer_ID],Feedback[Comment])</f>
        <v>Could be better</v>
      </c>
      <c r="O233" s="26">
        <f>_xlfn.XLOOKUP(MasterData[[#This Row],[Customer_ID]],Feedback[Customer_ID],Feedback[Rating])</f>
        <v>5</v>
      </c>
    </row>
    <row r="234" spans="1:15" x14ac:dyDescent="0.3">
      <c r="A234" s="4" t="s">
        <v>374</v>
      </c>
      <c r="B234" s="2" t="s">
        <v>1787</v>
      </c>
      <c r="C234" s="2" t="s">
        <v>1007</v>
      </c>
      <c r="D234" s="2">
        <v>2</v>
      </c>
      <c r="E234" s="30">
        <v>5.95</v>
      </c>
      <c r="F234" s="2" t="s">
        <v>1016</v>
      </c>
      <c r="G234" s="3">
        <v>45659</v>
      </c>
      <c r="H234" s="34">
        <v>11.9</v>
      </c>
      <c r="I234" s="2">
        <f>_xlfn.XLOOKUP(MasterData[[#This Row],[Customer_ID]],Customer[Customer_ID],Customer[Age])</f>
        <v>38</v>
      </c>
      <c r="J234" s="2" t="str">
        <f>_xlfn.XLOOKUP(MasterData[[#This Row],[Customer_ID]],Customer[Customer_ID],Customer[Age Range])</f>
        <v>[31-43]</v>
      </c>
      <c r="K234" s="2" t="str">
        <f>_xlfn.XLOOKUP(MasterData[[#This Row],[Customer_ID]],Customer[Customer_ID],Customer[Gender])</f>
        <v>Female</v>
      </c>
      <c r="L234" s="26" t="str">
        <f>_xlfn.XLOOKUP(MasterData[[#This Row],[Customer_ID]],Feedback[Customer_ID],Feedback[Feedback_ID])</f>
        <v>F1839</v>
      </c>
      <c r="M234" s="26" t="str">
        <f>_xlfn.XLOOKUP(MasterData[[#This Row],[Customer_ID]],Feedback[Customer_ID],Feedback[Sentiment])</f>
        <v>Neutral</v>
      </c>
      <c r="N234" s="26" t="str">
        <f>_xlfn.XLOOKUP(MasterData[[#This Row],[Customer_ID]],Feedback[Customer_ID],Feedback[Comment])</f>
        <v>Could be better</v>
      </c>
      <c r="O234" s="26">
        <f>_xlfn.XLOOKUP(MasterData[[#This Row],[Customer_ID]],Feedback[Customer_ID],Feedback[Rating])</f>
        <v>3</v>
      </c>
    </row>
    <row r="235" spans="1:15" x14ac:dyDescent="0.3">
      <c r="A235" s="4" t="s">
        <v>375</v>
      </c>
      <c r="B235" s="2" t="s">
        <v>2007</v>
      </c>
      <c r="C235" s="2" t="s">
        <v>1012</v>
      </c>
      <c r="D235" s="2">
        <v>5</v>
      </c>
      <c r="E235" s="30">
        <v>5.71</v>
      </c>
      <c r="F235" s="2" t="s">
        <v>1015</v>
      </c>
      <c r="G235" s="3">
        <v>45660</v>
      </c>
      <c r="H235" s="34">
        <v>28.55</v>
      </c>
      <c r="I235" s="2">
        <f>_xlfn.XLOOKUP(MasterData[[#This Row],[Customer_ID]],Customer[Customer_ID],Customer[Age])</f>
        <v>43</v>
      </c>
      <c r="J235" s="2" t="str">
        <f>_xlfn.XLOOKUP(MasterData[[#This Row],[Customer_ID]],Customer[Customer_ID],Customer[Age Range])</f>
        <v>[31-43]</v>
      </c>
      <c r="K235" s="2" t="str">
        <f>_xlfn.XLOOKUP(MasterData[[#This Row],[Customer_ID]],Customer[Customer_ID],Customer[Gender])</f>
        <v>Female</v>
      </c>
      <c r="L235" s="26" t="str">
        <f>_xlfn.XLOOKUP(MasterData[[#This Row],[Customer_ID]],Feedback[Customer_ID],Feedback[Feedback_ID])</f>
        <v>F1704</v>
      </c>
      <c r="M235" s="26" t="str">
        <f>_xlfn.XLOOKUP(MasterData[[#This Row],[Customer_ID]],Feedback[Customer_ID],Feedback[Sentiment])</f>
        <v>Positive</v>
      </c>
      <c r="N235" s="26" t="str">
        <f>_xlfn.XLOOKUP(MasterData[[#This Row],[Customer_ID]],Feedback[Customer_ID],Feedback[Comment])</f>
        <v>Great product!</v>
      </c>
      <c r="O235" s="26">
        <f>_xlfn.XLOOKUP(MasterData[[#This Row],[Customer_ID]],Feedback[Customer_ID],Feedback[Rating])</f>
        <v>2</v>
      </c>
    </row>
    <row r="236" spans="1:15" x14ac:dyDescent="0.3">
      <c r="A236" s="4" t="s">
        <v>377</v>
      </c>
      <c r="B236" s="2" t="s">
        <v>1388</v>
      </c>
      <c r="C236" s="2" t="s">
        <v>1007</v>
      </c>
      <c r="D236" s="2">
        <v>4</v>
      </c>
      <c r="E236" s="30">
        <v>3.28</v>
      </c>
      <c r="F236" s="2" t="s">
        <v>1015</v>
      </c>
      <c r="G236" s="3">
        <v>45662</v>
      </c>
      <c r="H236" s="34">
        <v>13.12</v>
      </c>
      <c r="I236" s="2">
        <f>_xlfn.XLOOKUP(MasterData[[#This Row],[Customer_ID]],Customer[Customer_ID],Customer[Age])</f>
        <v>44</v>
      </c>
      <c r="J236" s="2" t="str">
        <f>_xlfn.XLOOKUP(MasterData[[#This Row],[Customer_ID]],Customer[Customer_ID],Customer[Age Range])</f>
        <v>[44-56]</v>
      </c>
      <c r="K236" s="2" t="str">
        <f>_xlfn.XLOOKUP(MasterData[[#This Row],[Customer_ID]],Customer[Customer_ID],Customer[Gender])</f>
        <v>Female</v>
      </c>
      <c r="L236" s="26" t="str">
        <f>_xlfn.XLOOKUP(MasterData[[#This Row],[Customer_ID]],Feedback[Customer_ID],Feedback[Feedback_ID])</f>
        <v>F1118</v>
      </c>
      <c r="M236" s="26" t="str">
        <f>_xlfn.XLOOKUP(MasterData[[#This Row],[Customer_ID]],Feedback[Customer_ID],Feedback[Sentiment])</f>
        <v>Neutral</v>
      </c>
      <c r="N236" s="26" t="str">
        <f>_xlfn.XLOOKUP(MasterData[[#This Row],[Customer_ID]],Feedback[Customer_ID],Feedback[Comment])</f>
        <v>Could be better</v>
      </c>
      <c r="O236" s="26">
        <f>_xlfn.XLOOKUP(MasterData[[#This Row],[Customer_ID]],Feedback[Customer_ID],Feedback[Rating])</f>
        <v>1</v>
      </c>
    </row>
    <row r="237" spans="1:15" x14ac:dyDescent="0.3">
      <c r="A237" s="4" t="s">
        <v>378</v>
      </c>
      <c r="B237" s="2" t="s">
        <v>1556</v>
      </c>
      <c r="C237" s="2" t="s">
        <v>1010</v>
      </c>
      <c r="D237" s="2">
        <v>5</v>
      </c>
      <c r="E237" s="30">
        <v>4.5199999999999996</v>
      </c>
      <c r="F237" s="2" t="s">
        <v>1016</v>
      </c>
      <c r="G237" s="3">
        <v>45663</v>
      </c>
      <c r="H237" s="34">
        <v>22.6</v>
      </c>
      <c r="I237" s="2">
        <f>_xlfn.XLOOKUP(MasterData[[#This Row],[Customer_ID]],Customer[Customer_ID],Customer[Age])</f>
        <v>45</v>
      </c>
      <c r="J237" s="2" t="str">
        <f>_xlfn.XLOOKUP(MasterData[[#This Row],[Customer_ID]],Customer[Customer_ID],Customer[Age Range])</f>
        <v>[44-56]</v>
      </c>
      <c r="K237" s="2" t="str">
        <f>_xlfn.XLOOKUP(MasterData[[#This Row],[Customer_ID]],Customer[Customer_ID],Customer[Gender])</f>
        <v>Female</v>
      </c>
      <c r="L237" s="26" t="str">
        <f>_xlfn.XLOOKUP(MasterData[[#This Row],[Customer_ID]],Feedback[Customer_ID],Feedback[Feedback_ID])</f>
        <v>F1722</v>
      </c>
      <c r="M237" s="26" t="str">
        <f>_xlfn.XLOOKUP(MasterData[[#This Row],[Customer_ID]],Feedback[Customer_ID],Feedback[Sentiment])</f>
        <v>Positive</v>
      </c>
      <c r="N237" s="26" t="str">
        <f>_xlfn.XLOOKUP(MasterData[[#This Row],[Customer_ID]],Feedback[Customer_ID],Feedback[Comment])</f>
        <v>Could be better</v>
      </c>
      <c r="O237" s="26">
        <f>_xlfn.XLOOKUP(MasterData[[#This Row],[Customer_ID]],Feedback[Customer_ID],Feedback[Rating])</f>
        <v>3</v>
      </c>
    </row>
    <row r="238" spans="1:15" x14ac:dyDescent="0.3">
      <c r="A238" s="4" t="s">
        <v>379</v>
      </c>
      <c r="B238" s="2" t="s">
        <v>1548</v>
      </c>
      <c r="C238" s="2" t="s">
        <v>1012</v>
      </c>
      <c r="D238" s="2">
        <v>3</v>
      </c>
      <c r="E238" s="30">
        <v>2.69</v>
      </c>
      <c r="F238" s="2" t="s">
        <v>1016</v>
      </c>
      <c r="G238" s="3">
        <v>45664</v>
      </c>
      <c r="H238" s="34">
        <v>8.07</v>
      </c>
      <c r="I238" s="2">
        <f>_xlfn.XLOOKUP(MasterData[[#This Row],[Customer_ID]],Customer[Customer_ID],Customer[Age])</f>
        <v>25</v>
      </c>
      <c r="J238" s="2" t="str">
        <f>_xlfn.XLOOKUP(MasterData[[#This Row],[Customer_ID]],Customer[Customer_ID],Customer[Age Range])</f>
        <v>[18-30]</v>
      </c>
      <c r="K238" s="2" t="str">
        <f>_xlfn.XLOOKUP(MasterData[[#This Row],[Customer_ID]],Customer[Customer_ID],Customer[Gender])</f>
        <v>Male</v>
      </c>
      <c r="L238" s="26" t="str">
        <f>_xlfn.XLOOKUP(MasterData[[#This Row],[Customer_ID]],Feedback[Customer_ID],Feedback[Feedback_ID])</f>
        <v>F1756</v>
      </c>
      <c r="M238" s="26" t="str">
        <f>_xlfn.XLOOKUP(MasterData[[#This Row],[Customer_ID]],Feedback[Customer_ID],Feedback[Sentiment])</f>
        <v>Neutral</v>
      </c>
      <c r="N238" s="26" t="str">
        <f>_xlfn.XLOOKUP(MasterData[[#This Row],[Customer_ID]],Feedback[Customer_ID],Feedback[Comment])</f>
        <v>Could be better</v>
      </c>
      <c r="O238" s="26">
        <f>_xlfn.XLOOKUP(MasterData[[#This Row],[Customer_ID]],Feedback[Customer_ID],Feedback[Rating])</f>
        <v>1</v>
      </c>
    </row>
    <row r="239" spans="1:15" x14ac:dyDescent="0.3">
      <c r="A239" s="4" t="s">
        <v>380</v>
      </c>
      <c r="B239" s="2" t="s">
        <v>1672</v>
      </c>
      <c r="C239" s="2" t="s">
        <v>1008</v>
      </c>
      <c r="D239" s="2">
        <v>4</v>
      </c>
      <c r="E239" s="30">
        <v>5.3</v>
      </c>
      <c r="F239" s="2" t="s">
        <v>1013</v>
      </c>
      <c r="G239" s="3">
        <v>45665</v>
      </c>
      <c r="H239" s="34">
        <v>21.2</v>
      </c>
      <c r="I239" s="2">
        <f>_xlfn.XLOOKUP(MasterData[[#This Row],[Customer_ID]],Customer[Customer_ID],Customer[Age])</f>
        <v>51</v>
      </c>
      <c r="J239" s="2" t="str">
        <f>_xlfn.XLOOKUP(MasterData[[#This Row],[Customer_ID]],Customer[Customer_ID],Customer[Age Range])</f>
        <v>[44-56]</v>
      </c>
      <c r="K239" s="2" t="str">
        <f>_xlfn.XLOOKUP(MasterData[[#This Row],[Customer_ID]],Customer[Customer_ID],Customer[Gender])</f>
        <v>Male</v>
      </c>
      <c r="L239" s="26" t="str">
        <f>_xlfn.XLOOKUP(MasterData[[#This Row],[Customer_ID]],Feedback[Customer_ID],Feedback[Feedback_ID])</f>
        <v>F1089</v>
      </c>
      <c r="M239" s="26" t="str">
        <f>_xlfn.XLOOKUP(MasterData[[#This Row],[Customer_ID]],Feedback[Customer_ID],Feedback[Sentiment])</f>
        <v>Negative</v>
      </c>
      <c r="N239" s="26" t="str">
        <f>_xlfn.XLOOKUP(MasterData[[#This Row],[Customer_ID]],Feedback[Customer_ID],Feedback[Comment])</f>
        <v>Could be better</v>
      </c>
      <c r="O239" s="26">
        <f>_xlfn.XLOOKUP(MasterData[[#This Row],[Customer_ID]],Feedback[Customer_ID],Feedback[Rating])</f>
        <v>1</v>
      </c>
    </row>
    <row r="240" spans="1:15" x14ac:dyDescent="0.3">
      <c r="A240" s="4" t="s">
        <v>381</v>
      </c>
      <c r="B240" s="2" t="s">
        <v>1365</v>
      </c>
      <c r="C240" s="2" t="s">
        <v>1010</v>
      </c>
      <c r="D240" s="2">
        <v>1</v>
      </c>
      <c r="E240" s="30">
        <v>4.17</v>
      </c>
      <c r="F240" s="2" t="s">
        <v>1014</v>
      </c>
      <c r="G240" s="3">
        <v>45666</v>
      </c>
      <c r="H240" s="34">
        <v>4.17</v>
      </c>
      <c r="I240" s="2">
        <f>_xlfn.XLOOKUP(MasterData[[#This Row],[Customer_ID]],Customer[Customer_ID],Customer[Age])</f>
        <v>55</v>
      </c>
      <c r="J240" s="2" t="str">
        <f>_xlfn.XLOOKUP(MasterData[[#This Row],[Customer_ID]],Customer[Customer_ID],Customer[Age Range])</f>
        <v>[44-56]</v>
      </c>
      <c r="K240" s="2" t="str">
        <f>_xlfn.XLOOKUP(MasterData[[#This Row],[Customer_ID]],Customer[Customer_ID],Customer[Gender])</f>
        <v>Male</v>
      </c>
      <c r="L240" s="26" t="str">
        <f>_xlfn.XLOOKUP(MasterData[[#This Row],[Customer_ID]],Feedback[Customer_ID],Feedback[Feedback_ID])</f>
        <v>F1464</v>
      </c>
      <c r="M240" s="26" t="str">
        <f>_xlfn.XLOOKUP(MasterData[[#This Row],[Customer_ID]],Feedback[Customer_ID],Feedback[Sentiment])</f>
        <v>Negative</v>
      </c>
      <c r="N240" s="26" t="str">
        <f>_xlfn.XLOOKUP(MasterData[[#This Row],[Customer_ID]],Feedback[Customer_ID],Feedback[Comment])</f>
        <v>Could be better</v>
      </c>
      <c r="O240" s="26">
        <f>_xlfn.XLOOKUP(MasterData[[#This Row],[Customer_ID]],Feedback[Customer_ID],Feedback[Rating])</f>
        <v>2</v>
      </c>
    </row>
    <row r="241" spans="1:15" x14ac:dyDescent="0.3">
      <c r="A241" s="4" t="s">
        <v>382</v>
      </c>
      <c r="B241" s="2" t="s">
        <v>1882</v>
      </c>
      <c r="C241" s="2" t="s">
        <v>1007</v>
      </c>
      <c r="D241" s="2">
        <v>2</v>
      </c>
      <c r="E241" s="30">
        <v>4.3899999999999997</v>
      </c>
      <c r="F241" s="2" t="s">
        <v>1015</v>
      </c>
      <c r="G241" s="3">
        <v>45667</v>
      </c>
      <c r="H241" s="34">
        <v>8.7799999999999994</v>
      </c>
      <c r="I241" s="2">
        <f>_xlfn.XLOOKUP(MasterData[[#This Row],[Customer_ID]],Customer[Customer_ID],Customer[Age])</f>
        <v>45</v>
      </c>
      <c r="J241" s="2" t="str">
        <f>_xlfn.XLOOKUP(MasterData[[#This Row],[Customer_ID]],Customer[Customer_ID],Customer[Age Range])</f>
        <v>[44-56]</v>
      </c>
      <c r="K241" s="2" t="str">
        <f>_xlfn.XLOOKUP(MasterData[[#This Row],[Customer_ID]],Customer[Customer_ID],Customer[Gender])</f>
        <v>Female</v>
      </c>
      <c r="L241" s="26" t="str">
        <f>_xlfn.XLOOKUP(MasterData[[#This Row],[Customer_ID]],Feedback[Customer_ID],Feedback[Feedback_ID])</f>
        <v>F1456</v>
      </c>
      <c r="M241" s="26" t="str">
        <f>_xlfn.XLOOKUP(MasterData[[#This Row],[Customer_ID]],Feedback[Customer_ID],Feedback[Sentiment])</f>
        <v>Negative</v>
      </c>
      <c r="N241" s="26" t="str">
        <f>_xlfn.XLOOKUP(MasterData[[#This Row],[Customer_ID]],Feedback[Customer_ID],Feedback[Comment])</f>
        <v>Could be better</v>
      </c>
      <c r="O241" s="26">
        <f>_xlfn.XLOOKUP(MasterData[[#This Row],[Customer_ID]],Feedback[Customer_ID],Feedback[Rating])</f>
        <v>3</v>
      </c>
    </row>
    <row r="242" spans="1:15" x14ac:dyDescent="0.3">
      <c r="A242" s="4" t="s">
        <v>383</v>
      </c>
      <c r="B242" s="2" t="s">
        <v>1395</v>
      </c>
      <c r="C242" s="2" t="s">
        <v>1008</v>
      </c>
      <c r="D242" s="2">
        <v>2</v>
      </c>
      <c r="E242" s="30">
        <v>4.26</v>
      </c>
      <c r="F242" s="2" t="s">
        <v>1016</v>
      </c>
      <c r="G242" s="3">
        <v>45668</v>
      </c>
      <c r="H242" s="34">
        <v>8.52</v>
      </c>
      <c r="I242" s="2">
        <f>_xlfn.XLOOKUP(MasterData[[#This Row],[Customer_ID]],Customer[Customer_ID],Customer[Age])</f>
        <v>31</v>
      </c>
      <c r="J242" s="2" t="str">
        <f>_xlfn.XLOOKUP(MasterData[[#This Row],[Customer_ID]],Customer[Customer_ID],Customer[Age Range])</f>
        <v>[31-43]</v>
      </c>
      <c r="K242" s="2" t="str">
        <f>_xlfn.XLOOKUP(MasterData[[#This Row],[Customer_ID]],Customer[Customer_ID],Customer[Gender])</f>
        <v>Female</v>
      </c>
      <c r="L242" s="26" t="str">
        <f>_xlfn.XLOOKUP(MasterData[[#This Row],[Customer_ID]],Feedback[Customer_ID],Feedback[Feedback_ID])</f>
        <v>F1004</v>
      </c>
      <c r="M242" s="26" t="str">
        <f>_xlfn.XLOOKUP(MasterData[[#This Row],[Customer_ID]],Feedback[Customer_ID],Feedback[Sentiment])</f>
        <v>Positive</v>
      </c>
      <c r="N242" s="26" t="str">
        <f>_xlfn.XLOOKUP(MasterData[[#This Row],[Customer_ID]],Feedback[Customer_ID],Feedback[Comment])</f>
        <v>Could be better</v>
      </c>
      <c r="O242" s="26">
        <f>_xlfn.XLOOKUP(MasterData[[#This Row],[Customer_ID]],Feedback[Customer_ID],Feedback[Rating])</f>
        <v>3</v>
      </c>
    </row>
    <row r="243" spans="1:15" x14ac:dyDescent="0.3">
      <c r="A243" s="4" t="s">
        <v>384</v>
      </c>
      <c r="B243" s="2" t="s">
        <v>1631</v>
      </c>
      <c r="C243" s="2" t="s">
        <v>1010</v>
      </c>
      <c r="D243" s="2">
        <v>2</v>
      </c>
      <c r="E243" s="30">
        <v>3.88</v>
      </c>
      <c r="F243" s="2" t="s">
        <v>1016</v>
      </c>
      <c r="G243" s="3">
        <v>45669</v>
      </c>
      <c r="H243" s="34">
        <v>7.76</v>
      </c>
      <c r="I243" s="2">
        <f>_xlfn.XLOOKUP(MasterData[[#This Row],[Customer_ID]],Customer[Customer_ID],Customer[Age])</f>
        <v>60</v>
      </c>
      <c r="J243" s="2" t="str">
        <f>_xlfn.XLOOKUP(MasterData[[#This Row],[Customer_ID]],Customer[Customer_ID],Customer[Age Range])</f>
        <v>[57 Above]</v>
      </c>
      <c r="K243" s="2" t="str">
        <f>_xlfn.XLOOKUP(MasterData[[#This Row],[Customer_ID]],Customer[Customer_ID],Customer[Gender])</f>
        <v>Female</v>
      </c>
      <c r="L243" s="26" t="str">
        <f>_xlfn.XLOOKUP(MasterData[[#This Row],[Customer_ID]],Feedback[Customer_ID],Feedback[Feedback_ID])</f>
        <v>F1715</v>
      </c>
      <c r="M243" s="26" t="str">
        <f>_xlfn.XLOOKUP(MasterData[[#This Row],[Customer_ID]],Feedback[Customer_ID],Feedback[Sentiment])</f>
        <v>Positive</v>
      </c>
      <c r="N243" s="26" t="str">
        <f>_xlfn.XLOOKUP(MasterData[[#This Row],[Customer_ID]],Feedback[Customer_ID],Feedback[Comment])</f>
        <v>Great product!</v>
      </c>
      <c r="O243" s="26">
        <f>_xlfn.XLOOKUP(MasterData[[#This Row],[Customer_ID]],Feedback[Customer_ID],Feedback[Rating])</f>
        <v>2</v>
      </c>
    </row>
    <row r="244" spans="1:15" x14ac:dyDescent="0.3">
      <c r="A244" s="4" t="s">
        <v>385</v>
      </c>
      <c r="B244" s="2" t="s">
        <v>1259</v>
      </c>
      <c r="C244" s="2" t="s">
        <v>1007</v>
      </c>
      <c r="D244" s="2">
        <v>3</v>
      </c>
      <c r="E244" s="30">
        <v>4.9000000000000004</v>
      </c>
      <c r="F244" s="2" t="s">
        <v>1014</v>
      </c>
      <c r="G244" s="3">
        <v>45670</v>
      </c>
      <c r="H244" s="34">
        <v>14.7</v>
      </c>
      <c r="I244" s="2">
        <f>_xlfn.XLOOKUP(MasterData[[#This Row],[Customer_ID]],Customer[Customer_ID],Customer[Age])</f>
        <v>19</v>
      </c>
      <c r="J244" s="2" t="str">
        <f>_xlfn.XLOOKUP(MasterData[[#This Row],[Customer_ID]],Customer[Customer_ID],Customer[Age Range])</f>
        <v>[18-30]</v>
      </c>
      <c r="K244" s="2" t="str">
        <f>_xlfn.XLOOKUP(MasterData[[#This Row],[Customer_ID]],Customer[Customer_ID],Customer[Gender])</f>
        <v>Male</v>
      </c>
      <c r="L244" s="26" t="str">
        <f>_xlfn.XLOOKUP(MasterData[[#This Row],[Customer_ID]],Feedback[Customer_ID],Feedback[Feedback_ID])</f>
        <v>F1441</v>
      </c>
      <c r="M244" s="26" t="str">
        <f>_xlfn.XLOOKUP(MasterData[[#This Row],[Customer_ID]],Feedback[Customer_ID],Feedback[Sentiment])</f>
        <v>Neutral</v>
      </c>
      <c r="N244" s="26" t="str">
        <f>_xlfn.XLOOKUP(MasterData[[#This Row],[Customer_ID]],Feedback[Customer_ID],Feedback[Comment])</f>
        <v>Could be better</v>
      </c>
      <c r="O244" s="26">
        <f>_xlfn.XLOOKUP(MasterData[[#This Row],[Customer_ID]],Feedback[Customer_ID],Feedback[Rating])</f>
        <v>5</v>
      </c>
    </row>
    <row r="245" spans="1:15" x14ac:dyDescent="0.3">
      <c r="A245" s="4" t="s">
        <v>388</v>
      </c>
      <c r="B245" s="2" t="s">
        <v>1838</v>
      </c>
      <c r="C245" s="2" t="s">
        <v>1007</v>
      </c>
      <c r="D245" s="2">
        <v>4</v>
      </c>
      <c r="E245" s="30">
        <v>4.9400000000000004</v>
      </c>
      <c r="F245" s="2" t="s">
        <v>1013</v>
      </c>
      <c r="G245" s="3">
        <v>45673</v>
      </c>
      <c r="H245" s="34">
        <v>19.760000000000002</v>
      </c>
      <c r="I245" s="2">
        <f>_xlfn.XLOOKUP(MasterData[[#This Row],[Customer_ID]],Customer[Customer_ID],Customer[Age])</f>
        <v>63</v>
      </c>
      <c r="J245" s="2" t="str">
        <f>_xlfn.XLOOKUP(MasterData[[#This Row],[Customer_ID]],Customer[Customer_ID],Customer[Age Range])</f>
        <v>[57 Above]</v>
      </c>
      <c r="K245" s="2" t="str">
        <f>_xlfn.XLOOKUP(MasterData[[#This Row],[Customer_ID]],Customer[Customer_ID],Customer[Gender])</f>
        <v>Female</v>
      </c>
      <c r="L245" s="26" t="str">
        <f>_xlfn.XLOOKUP(MasterData[[#This Row],[Customer_ID]],Feedback[Customer_ID],Feedback[Feedback_ID])</f>
        <v>F1005</v>
      </c>
      <c r="M245" s="26" t="str">
        <f>_xlfn.XLOOKUP(MasterData[[#This Row],[Customer_ID]],Feedback[Customer_ID],Feedback[Sentiment])</f>
        <v>Negative</v>
      </c>
      <c r="N245" s="26" t="str">
        <f>_xlfn.XLOOKUP(MasterData[[#This Row],[Customer_ID]],Feedback[Customer_ID],Feedback[Comment])</f>
        <v>Could be better</v>
      </c>
      <c r="O245" s="26">
        <f>_xlfn.XLOOKUP(MasterData[[#This Row],[Customer_ID]],Feedback[Customer_ID],Feedback[Rating])</f>
        <v>3</v>
      </c>
    </row>
    <row r="246" spans="1:15" x14ac:dyDescent="0.3">
      <c r="A246" s="4" t="s">
        <v>392</v>
      </c>
      <c r="B246" s="2" t="s">
        <v>1790</v>
      </c>
      <c r="C246" s="2" t="s">
        <v>1008</v>
      </c>
      <c r="D246" s="2">
        <v>1</v>
      </c>
      <c r="E246" s="30">
        <v>3.24</v>
      </c>
      <c r="F246" s="2" t="s">
        <v>1014</v>
      </c>
      <c r="G246" s="3">
        <v>45677</v>
      </c>
      <c r="H246" s="34">
        <v>3.24</v>
      </c>
      <c r="I246" s="2">
        <f>_xlfn.XLOOKUP(MasterData[[#This Row],[Customer_ID]],Customer[Customer_ID],Customer[Age])</f>
        <v>35</v>
      </c>
      <c r="J246" s="2" t="str">
        <f>_xlfn.XLOOKUP(MasterData[[#This Row],[Customer_ID]],Customer[Customer_ID],Customer[Age Range])</f>
        <v>[31-43]</v>
      </c>
      <c r="K246" s="2" t="str">
        <f>_xlfn.XLOOKUP(MasterData[[#This Row],[Customer_ID]],Customer[Customer_ID],Customer[Gender])</f>
        <v>Female</v>
      </c>
      <c r="L246" s="26" t="str">
        <f>_xlfn.XLOOKUP(MasterData[[#This Row],[Customer_ID]],Feedback[Customer_ID],Feedback[Feedback_ID])</f>
        <v>F1129</v>
      </c>
      <c r="M246" s="26" t="str">
        <f>_xlfn.XLOOKUP(MasterData[[#This Row],[Customer_ID]],Feedback[Customer_ID],Feedback[Sentiment])</f>
        <v>Neutral</v>
      </c>
      <c r="N246" s="26" t="str">
        <f>_xlfn.XLOOKUP(MasterData[[#This Row],[Customer_ID]],Feedback[Customer_ID],Feedback[Comment])</f>
        <v>Great product!</v>
      </c>
      <c r="O246" s="26">
        <f>_xlfn.XLOOKUP(MasterData[[#This Row],[Customer_ID]],Feedback[Customer_ID],Feedback[Rating])</f>
        <v>2</v>
      </c>
    </row>
    <row r="247" spans="1:15" x14ac:dyDescent="0.3">
      <c r="A247" s="4" t="s">
        <v>393</v>
      </c>
      <c r="B247" s="2" t="s">
        <v>1565</v>
      </c>
      <c r="C247" s="2" t="s">
        <v>1010</v>
      </c>
      <c r="D247" s="2">
        <v>4</v>
      </c>
      <c r="E247" s="30">
        <v>4.53</v>
      </c>
      <c r="F247" s="2" t="s">
        <v>1013</v>
      </c>
      <c r="G247" s="3">
        <v>45678</v>
      </c>
      <c r="H247" s="34">
        <v>18.12</v>
      </c>
      <c r="I247" s="2">
        <f>_xlfn.XLOOKUP(MasterData[[#This Row],[Customer_ID]],Customer[Customer_ID],Customer[Age])</f>
        <v>54</v>
      </c>
      <c r="J247" s="2" t="str">
        <f>_xlfn.XLOOKUP(MasterData[[#This Row],[Customer_ID]],Customer[Customer_ID],Customer[Age Range])</f>
        <v>[44-56]</v>
      </c>
      <c r="K247" s="2" t="str">
        <f>_xlfn.XLOOKUP(MasterData[[#This Row],[Customer_ID]],Customer[Customer_ID],Customer[Gender])</f>
        <v>Male</v>
      </c>
      <c r="L247" s="26" t="str">
        <f>_xlfn.XLOOKUP(MasterData[[#This Row],[Customer_ID]],Feedback[Customer_ID],Feedback[Feedback_ID])</f>
        <v>F1159</v>
      </c>
      <c r="M247" s="26" t="str">
        <f>_xlfn.XLOOKUP(MasterData[[#This Row],[Customer_ID]],Feedback[Customer_ID],Feedback[Sentiment])</f>
        <v>Negative</v>
      </c>
      <c r="N247" s="26" t="str">
        <f>_xlfn.XLOOKUP(MasterData[[#This Row],[Customer_ID]],Feedback[Customer_ID],Feedback[Comment])</f>
        <v>Great product!</v>
      </c>
      <c r="O247" s="26">
        <f>_xlfn.XLOOKUP(MasterData[[#This Row],[Customer_ID]],Feedback[Customer_ID],Feedback[Rating])</f>
        <v>5</v>
      </c>
    </row>
    <row r="248" spans="1:15" x14ac:dyDescent="0.3">
      <c r="A248" s="4" t="s">
        <v>394</v>
      </c>
      <c r="B248" s="2" t="s">
        <v>1492</v>
      </c>
      <c r="C248" s="2" t="s">
        <v>1008</v>
      </c>
      <c r="D248" s="2">
        <v>3</v>
      </c>
      <c r="E248" s="30">
        <v>3.64</v>
      </c>
      <c r="F248" s="2" t="s">
        <v>1016</v>
      </c>
      <c r="G248" s="3">
        <v>45679</v>
      </c>
      <c r="H248" s="34">
        <v>10.92</v>
      </c>
      <c r="I248" s="2">
        <f>_xlfn.XLOOKUP(MasterData[[#This Row],[Customer_ID]],Customer[Customer_ID],Customer[Age])</f>
        <v>41</v>
      </c>
      <c r="J248" s="2" t="str">
        <f>_xlfn.XLOOKUP(MasterData[[#This Row],[Customer_ID]],Customer[Customer_ID],Customer[Age Range])</f>
        <v>[31-43]</v>
      </c>
      <c r="K248" s="2" t="str">
        <f>_xlfn.XLOOKUP(MasterData[[#This Row],[Customer_ID]],Customer[Customer_ID],Customer[Gender])</f>
        <v>Female</v>
      </c>
      <c r="L248" s="26" t="str">
        <f>_xlfn.XLOOKUP(MasterData[[#This Row],[Customer_ID]],Feedback[Customer_ID],Feedback[Feedback_ID])</f>
        <v>F1375</v>
      </c>
      <c r="M248" s="26" t="str">
        <f>_xlfn.XLOOKUP(MasterData[[#This Row],[Customer_ID]],Feedback[Customer_ID],Feedback[Sentiment])</f>
        <v>Negative</v>
      </c>
      <c r="N248" s="26" t="str">
        <f>_xlfn.XLOOKUP(MasterData[[#This Row],[Customer_ID]],Feedback[Customer_ID],Feedback[Comment])</f>
        <v>Could be better</v>
      </c>
      <c r="O248" s="26">
        <f>_xlfn.XLOOKUP(MasterData[[#This Row],[Customer_ID]],Feedback[Customer_ID],Feedback[Rating])</f>
        <v>2</v>
      </c>
    </row>
    <row r="249" spans="1:15" x14ac:dyDescent="0.3">
      <c r="A249" s="4" t="s">
        <v>395</v>
      </c>
      <c r="B249" s="2" t="s">
        <v>1806</v>
      </c>
      <c r="C249" s="2" t="s">
        <v>1012</v>
      </c>
      <c r="D249" s="2">
        <v>2</v>
      </c>
      <c r="E249" s="30">
        <v>4.6399999999999997</v>
      </c>
      <c r="F249" s="2" t="s">
        <v>1015</v>
      </c>
      <c r="G249" s="3">
        <v>45680</v>
      </c>
      <c r="H249" s="34">
        <v>9.2799999999999994</v>
      </c>
      <c r="I249" s="2">
        <f>_xlfn.XLOOKUP(MasterData[[#This Row],[Customer_ID]],Customer[Customer_ID],Customer[Age])</f>
        <v>33</v>
      </c>
      <c r="J249" s="2" t="str">
        <f>_xlfn.XLOOKUP(MasterData[[#This Row],[Customer_ID]],Customer[Customer_ID],Customer[Age Range])</f>
        <v>[31-43]</v>
      </c>
      <c r="K249" s="2" t="str">
        <f>_xlfn.XLOOKUP(MasterData[[#This Row],[Customer_ID]],Customer[Customer_ID],Customer[Gender])</f>
        <v>Female</v>
      </c>
      <c r="L249" s="26" t="str">
        <f>_xlfn.XLOOKUP(MasterData[[#This Row],[Customer_ID]],Feedback[Customer_ID],Feedback[Feedback_ID])</f>
        <v>F1045</v>
      </c>
      <c r="M249" s="26" t="str">
        <f>_xlfn.XLOOKUP(MasterData[[#This Row],[Customer_ID]],Feedback[Customer_ID],Feedback[Sentiment])</f>
        <v>Neutral</v>
      </c>
      <c r="N249" s="26" t="str">
        <f>_xlfn.XLOOKUP(MasterData[[#This Row],[Customer_ID]],Feedback[Customer_ID],Feedback[Comment])</f>
        <v>Could be better</v>
      </c>
      <c r="O249" s="26">
        <f>_xlfn.XLOOKUP(MasterData[[#This Row],[Customer_ID]],Feedback[Customer_ID],Feedback[Rating])</f>
        <v>3</v>
      </c>
    </row>
    <row r="250" spans="1:15" x14ac:dyDescent="0.3">
      <c r="A250" s="4" t="s">
        <v>396</v>
      </c>
      <c r="B250" s="2" t="s">
        <v>1110</v>
      </c>
      <c r="C250" s="2" t="s">
        <v>1012</v>
      </c>
      <c r="D250" s="2">
        <v>3</v>
      </c>
      <c r="E250" s="30">
        <v>3.41</v>
      </c>
      <c r="F250" s="2" t="s">
        <v>1014</v>
      </c>
      <c r="G250" s="3">
        <v>45681</v>
      </c>
      <c r="H250" s="34">
        <v>10.23</v>
      </c>
      <c r="I250" s="2">
        <f>_xlfn.XLOOKUP(MasterData[[#This Row],[Customer_ID]],Customer[Customer_ID],Customer[Age])</f>
        <v>22</v>
      </c>
      <c r="J250" s="2" t="str">
        <f>_xlfn.XLOOKUP(MasterData[[#This Row],[Customer_ID]],Customer[Customer_ID],Customer[Age Range])</f>
        <v>[18-30]</v>
      </c>
      <c r="K250" s="2" t="str">
        <f>_xlfn.XLOOKUP(MasterData[[#This Row],[Customer_ID]],Customer[Customer_ID],Customer[Gender])</f>
        <v>Male</v>
      </c>
      <c r="L250" s="26" t="str">
        <f>_xlfn.XLOOKUP(MasterData[[#This Row],[Customer_ID]],Feedback[Customer_ID],Feedback[Feedback_ID])</f>
        <v>F1662</v>
      </c>
      <c r="M250" s="26" t="str">
        <f>_xlfn.XLOOKUP(MasterData[[#This Row],[Customer_ID]],Feedback[Customer_ID],Feedback[Sentiment])</f>
        <v>Negative</v>
      </c>
      <c r="N250" s="26" t="str">
        <f>_xlfn.XLOOKUP(MasterData[[#This Row],[Customer_ID]],Feedback[Customer_ID],Feedback[Comment])</f>
        <v>Could be better</v>
      </c>
      <c r="O250" s="26">
        <f>_xlfn.XLOOKUP(MasterData[[#This Row],[Customer_ID]],Feedback[Customer_ID],Feedback[Rating])</f>
        <v>2</v>
      </c>
    </row>
    <row r="251" spans="1:15" x14ac:dyDescent="0.3">
      <c r="A251" s="4" t="s">
        <v>398</v>
      </c>
      <c r="B251" s="2" t="s">
        <v>1637</v>
      </c>
      <c r="C251" s="2" t="s">
        <v>1007</v>
      </c>
      <c r="D251" s="2">
        <v>1</v>
      </c>
      <c r="E251" s="30">
        <v>3.33</v>
      </c>
      <c r="F251" s="2" t="s">
        <v>1013</v>
      </c>
      <c r="G251" s="3">
        <v>45683</v>
      </c>
      <c r="H251" s="34">
        <v>3.33</v>
      </c>
      <c r="I251" s="2">
        <f>_xlfn.XLOOKUP(MasterData[[#This Row],[Customer_ID]],Customer[Customer_ID],Customer[Age])</f>
        <v>57</v>
      </c>
      <c r="J251" s="2" t="str">
        <f>_xlfn.XLOOKUP(MasterData[[#This Row],[Customer_ID]],Customer[Customer_ID],Customer[Age Range])</f>
        <v>[57 Above]</v>
      </c>
      <c r="K251" s="2" t="str">
        <f>_xlfn.XLOOKUP(MasterData[[#This Row],[Customer_ID]],Customer[Customer_ID],Customer[Gender])</f>
        <v>Female</v>
      </c>
      <c r="L251" s="26" t="str">
        <f>_xlfn.XLOOKUP(MasterData[[#This Row],[Customer_ID]],Feedback[Customer_ID],Feedback[Feedback_ID])</f>
        <v>F1642</v>
      </c>
      <c r="M251" s="26" t="str">
        <f>_xlfn.XLOOKUP(MasterData[[#This Row],[Customer_ID]],Feedback[Customer_ID],Feedback[Sentiment])</f>
        <v>Positive</v>
      </c>
      <c r="N251" s="26" t="str">
        <f>_xlfn.XLOOKUP(MasterData[[#This Row],[Customer_ID]],Feedback[Customer_ID],Feedback[Comment])</f>
        <v>Could be better</v>
      </c>
      <c r="O251" s="26">
        <f>_xlfn.XLOOKUP(MasterData[[#This Row],[Customer_ID]],Feedback[Customer_ID],Feedback[Rating])</f>
        <v>2</v>
      </c>
    </row>
    <row r="252" spans="1:15" x14ac:dyDescent="0.3">
      <c r="A252" s="4" t="s">
        <v>400</v>
      </c>
      <c r="B252" s="2" t="s">
        <v>1127</v>
      </c>
      <c r="C252" s="2" t="s">
        <v>1011</v>
      </c>
      <c r="D252" s="2">
        <v>3</v>
      </c>
      <c r="E252" s="30">
        <v>4.6500000000000004</v>
      </c>
      <c r="F252" s="2" t="s">
        <v>1016</v>
      </c>
      <c r="G252" s="3">
        <v>45685</v>
      </c>
      <c r="H252" s="34">
        <v>13.95</v>
      </c>
      <c r="I252" s="2">
        <f>_xlfn.XLOOKUP(MasterData[[#This Row],[Customer_ID]],Customer[Customer_ID],Customer[Age])</f>
        <v>21</v>
      </c>
      <c r="J252" s="2" t="str">
        <f>_xlfn.XLOOKUP(MasterData[[#This Row],[Customer_ID]],Customer[Customer_ID],Customer[Age Range])</f>
        <v>[18-30]</v>
      </c>
      <c r="K252" s="2" t="str">
        <f>_xlfn.XLOOKUP(MasterData[[#This Row],[Customer_ID]],Customer[Customer_ID],Customer[Gender])</f>
        <v>Male</v>
      </c>
      <c r="L252" s="26" t="str">
        <f>_xlfn.XLOOKUP(MasterData[[#This Row],[Customer_ID]],Feedback[Customer_ID],Feedback[Feedback_ID])</f>
        <v>F1172</v>
      </c>
      <c r="M252" s="26" t="str">
        <f>_xlfn.XLOOKUP(MasterData[[#This Row],[Customer_ID]],Feedback[Customer_ID],Feedback[Sentiment])</f>
        <v>Neutral</v>
      </c>
      <c r="N252" s="26" t="str">
        <f>_xlfn.XLOOKUP(MasterData[[#This Row],[Customer_ID]],Feedback[Customer_ID],Feedback[Comment])</f>
        <v>Could be better</v>
      </c>
      <c r="O252" s="26">
        <f>_xlfn.XLOOKUP(MasterData[[#This Row],[Customer_ID]],Feedback[Customer_ID],Feedback[Rating])</f>
        <v>2</v>
      </c>
    </row>
    <row r="253" spans="1:15" x14ac:dyDescent="0.3">
      <c r="A253" s="4" t="s">
        <v>402</v>
      </c>
      <c r="B253" s="2" t="s">
        <v>1392</v>
      </c>
      <c r="C253" s="2" t="s">
        <v>1011</v>
      </c>
      <c r="D253" s="2">
        <v>2</v>
      </c>
      <c r="E253" s="30">
        <v>4.25</v>
      </c>
      <c r="F253" s="2" t="s">
        <v>1016</v>
      </c>
      <c r="G253" s="3">
        <v>45687</v>
      </c>
      <c r="H253" s="34">
        <v>8.5</v>
      </c>
      <c r="I253" s="2">
        <f>_xlfn.XLOOKUP(MasterData[[#This Row],[Customer_ID]],Customer[Customer_ID],Customer[Age])</f>
        <v>51</v>
      </c>
      <c r="J253" s="2" t="str">
        <f>_xlfn.XLOOKUP(MasterData[[#This Row],[Customer_ID]],Customer[Customer_ID],Customer[Age Range])</f>
        <v>[44-56]</v>
      </c>
      <c r="K253" s="2" t="str">
        <f>_xlfn.XLOOKUP(MasterData[[#This Row],[Customer_ID]],Customer[Customer_ID],Customer[Gender])</f>
        <v>Female</v>
      </c>
      <c r="L253" s="26" t="str">
        <f>_xlfn.XLOOKUP(MasterData[[#This Row],[Customer_ID]],Feedback[Customer_ID],Feedback[Feedback_ID])</f>
        <v>F1008</v>
      </c>
      <c r="M253" s="26" t="str">
        <f>_xlfn.XLOOKUP(MasterData[[#This Row],[Customer_ID]],Feedback[Customer_ID],Feedback[Sentiment])</f>
        <v>Neutral</v>
      </c>
      <c r="N253" s="26" t="str">
        <f>_xlfn.XLOOKUP(MasterData[[#This Row],[Customer_ID]],Feedback[Customer_ID],Feedback[Comment])</f>
        <v>Could be better</v>
      </c>
      <c r="O253" s="26">
        <f>_xlfn.XLOOKUP(MasterData[[#This Row],[Customer_ID]],Feedback[Customer_ID],Feedback[Rating])</f>
        <v>3</v>
      </c>
    </row>
    <row r="254" spans="1:15" x14ac:dyDescent="0.3">
      <c r="A254" s="4" t="s">
        <v>404</v>
      </c>
      <c r="B254" s="2" t="s">
        <v>1969</v>
      </c>
      <c r="C254" s="2" t="s">
        <v>1008</v>
      </c>
      <c r="D254" s="2">
        <v>2</v>
      </c>
      <c r="E254" s="30">
        <v>4.95</v>
      </c>
      <c r="F254" s="2" t="s">
        <v>1013</v>
      </c>
      <c r="G254" s="3">
        <v>45689</v>
      </c>
      <c r="H254" s="34">
        <v>9.9</v>
      </c>
      <c r="I254" s="2">
        <f>_xlfn.XLOOKUP(MasterData[[#This Row],[Customer_ID]],Customer[Customer_ID],Customer[Age])</f>
        <v>55</v>
      </c>
      <c r="J254" s="2" t="str">
        <f>_xlfn.XLOOKUP(MasterData[[#This Row],[Customer_ID]],Customer[Customer_ID],Customer[Age Range])</f>
        <v>[44-56]</v>
      </c>
      <c r="K254" s="2" t="str">
        <f>_xlfn.XLOOKUP(MasterData[[#This Row],[Customer_ID]],Customer[Customer_ID],Customer[Gender])</f>
        <v>Female</v>
      </c>
      <c r="L254" s="26" t="str">
        <f>_xlfn.XLOOKUP(MasterData[[#This Row],[Customer_ID]],Feedback[Customer_ID],Feedback[Feedback_ID])</f>
        <v>F1497</v>
      </c>
      <c r="M254" s="26" t="str">
        <f>_xlfn.XLOOKUP(MasterData[[#This Row],[Customer_ID]],Feedback[Customer_ID],Feedback[Sentiment])</f>
        <v>Positive</v>
      </c>
      <c r="N254" s="26" t="str">
        <f>_xlfn.XLOOKUP(MasterData[[#This Row],[Customer_ID]],Feedback[Customer_ID],Feedback[Comment])</f>
        <v>Great product!</v>
      </c>
      <c r="O254" s="26">
        <f>_xlfn.XLOOKUP(MasterData[[#This Row],[Customer_ID]],Feedback[Customer_ID],Feedback[Rating])</f>
        <v>3</v>
      </c>
    </row>
    <row r="255" spans="1:15" x14ac:dyDescent="0.3">
      <c r="A255" s="4" t="s">
        <v>405</v>
      </c>
      <c r="B255" s="2" t="s">
        <v>1488</v>
      </c>
      <c r="C255" s="2" t="s">
        <v>1010</v>
      </c>
      <c r="D255" s="2">
        <v>4</v>
      </c>
      <c r="E255" s="30">
        <v>3.8</v>
      </c>
      <c r="F255" s="2" t="s">
        <v>1015</v>
      </c>
      <c r="G255" s="3">
        <v>45690</v>
      </c>
      <c r="H255" s="34">
        <v>15.2</v>
      </c>
      <c r="I255" s="2">
        <f>_xlfn.XLOOKUP(MasterData[[#This Row],[Customer_ID]],Customer[Customer_ID],Customer[Age])</f>
        <v>45</v>
      </c>
      <c r="J255" s="2" t="str">
        <f>_xlfn.XLOOKUP(MasterData[[#This Row],[Customer_ID]],Customer[Customer_ID],Customer[Age Range])</f>
        <v>[44-56]</v>
      </c>
      <c r="K255" s="2" t="str">
        <f>_xlfn.XLOOKUP(MasterData[[#This Row],[Customer_ID]],Customer[Customer_ID],Customer[Gender])</f>
        <v>Female</v>
      </c>
      <c r="L255" s="26" t="str">
        <f>_xlfn.XLOOKUP(MasterData[[#This Row],[Customer_ID]],Feedback[Customer_ID],Feedback[Feedback_ID])</f>
        <v>F1176</v>
      </c>
      <c r="M255" s="26" t="str">
        <f>_xlfn.XLOOKUP(MasterData[[#This Row],[Customer_ID]],Feedback[Customer_ID],Feedback[Sentiment])</f>
        <v>Positive</v>
      </c>
      <c r="N255" s="26" t="str">
        <f>_xlfn.XLOOKUP(MasterData[[#This Row],[Customer_ID]],Feedback[Customer_ID],Feedback[Comment])</f>
        <v>Could be better</v>
      </c>
      <c r="O255" s="26">
        <f>_xlfn.XLOOKUP(MasterData[[#This Row],[Customer_ID]],Feedback[Customer_ID],Feedback[Rating])</f>
        <v>5</v>
      </c>
    </row>
    <row r="256" spans="1:15" x14ac:dyDescent="0.3">
      <c r="A256" s="4" t="s">
        <v>407</v>
      </c>
      <c r="B256" s="2" t="s">
        <v>1339</v>
      </c>
      <c r="C256" s="2" t="s">
        <v>1012</v>
      </c>
      <c r="D256" s="2">
        <v>2</v>
      </c>
      <c r="E256" s="30">
        <v>3.48</v>
      </c>
      <c r="F256" s="2" t="s">
        <v>1013</v>
      </c>
      <c r="G256" s="3">
        <v>45692</v>
      </c>
      <c r="H256" s="34">
        <v>6.96</v>
      </c>
      <c r="I256" s="2">
        <f>_xlfn.XLOOKUP(MasterData[[#This Row],[Customer_ID]],Customer[Customer_ID],Customer[Age])</f>
        <v>42</v>
      </c>
      <c r="J256" s="2" t="str">
        <f>_xlfn.XLOOKUP(MasterData[[#This Row],[Customer_ID]],Customer[Customer_ID],Customer[Age Range])</f>
        <v>[31-43]</v>
      </c>
      <c r="K256" s="2" t="str">
        <f>_xlfn.XLOOKUP(MasterData[[#This Row],[Customer_ID]],Customer[Customer_ID],Customer[Gender])</f>
        <v>Female</v>
      </c>
      <c r="L256" s="26" t="str">
        <f>_xlfn.XLOOKUP(MasterData[[#This Row],[Customer_ID]],Feedback[Customer_ID],Feedback[Feedback_ID])</f>
        <v>F1630</v>
      </c>
      <c r="M256" s="26" t="str">
        <f>_xlfn.XLOOKUP(MasterData[[#This Row],[Customer_ID]],Feedback[Customer_ID],Feedback[Sentiment])</f>
        <v>Negative</v>
      </c>
      <c r="N256" s="26" t="str">
        <f>_xlfn.XLOOKUP(MasterData[[#This Row],[Customer_ID]],Feedback[Customer_ID],Feedback[Comment])</f>
        <v>Could be better</v>
      </c>
      <c r="O256" s="26">
        <f>_xlfn.XLOOKUP(MasterData[[#This Row],[Customer_ID]],Feedback[Customer_ID],Feedback[Rating])</f>
        <v>3</v>
      </c>
    </row>
    <row r="257" spans="1:15" x14ac:dyDescent="0.3">
      <c r="A257" s="4" t="s">
        <v>408</v>
      </c>
      <c r="B257" s="2" t="s">
        <v>1896</v>
      </c>
      <c r="C257" s="2" t="s">
        <v>1008</v>
      </c>
      <c r="D257" s="2">
        <v>5</v>
      </c>
      <c r="E257" s="30">
        <v>3.13</v>
      </c>
      <c r="F257" s="2" t="s">
        <v>1015</v>
      </c>
      <c r="G257" s="3">
        <v>45693</v>
      </c>
      <c r="H257" s="34">
        <v>15.65</v>
      </c>
      <c r="I257" s="2">
        <f>_xlfn.XLOOKUP(MasterData[[#This Row],[Customer_ID]],Customer[Customer_ID],Customer[Age])</f>
        <v>42</v>
      </c>
      <c r="J257" s="2" t="str">
        <f>_xlfn.XLOOKUP(MasterData[[#This Row],[Customer_ID]],Customer[Customer_ID],Customer[Age Range])</f>
        <v>[31-43]</v>
      </c>
      <c r="K257" s="2" t="str">
        <f>_xlfn.XLOOKUP(MasterData[[#This Row],[Customer_ID]],Customer[Customer_ID],Customer[Gender])</f>
        <v>Female</v>
      </c>
      <c r="L257" s="26" t="str">
        <f>_xlfn.XLOOKUP(MasterData[[#This Row],[Customer_ID]],Feedback[Customer_ID],Feedback[Feedback_ID])</f>
        <v>F1076</v>
      </c>
      <c r="M257" s="26" t="str">
        <f>_xlfn.XLOOKUP(MasterData[[#This Row],[Customer_ID]],Feedback[Customer_ID],Feedback[Sentiment])</f>
        <v>Negative</v>
      </c>
      <c r="N257" s="26" t="str">
        <f>_xlfn.XLOOKUP(MasterData[[#This Row],[Customer_ID]],Feedback[Customer_ID],Feedback[Comment])</f>
        <v>Great product!</v>
      </c>
      <c r="O257" s="26">
        <f>_xlfn.XLOOKUP(MasterData[[#This Row],[Customer_ID]],Feedback[Customer_ID],Feedback[Rating])</f>
        <v>1</v>
      </c>
    </row>
    <row r="258" spans="1:15" x14ac:dyDescent="0.3">
      <c r="A258" s="4" t="s">
        <v>410</v>
      </c>
      <c r="B258" s="2" t="s">
        <v>1432</v>
      </c>
      <c r="C258" s="2" t="s">
        <v>1012</v>
      </c>
      <c r="D258" s="2">
        <v>4</v>
      </c>
      <c r="E258" s="30">
        <v>4.5199999999999996</v>
      </c>
      <c r="F258" s="2" t="s">
        <v>1016</v>
      </c>
      <c r="G258" s="3">
        <v>45695</v>
      </c>
      <c r="H258" s="34">
        <v>18.079999999999998</v>
      </c>
      <c r="I258" s="2">
        <f>_xlfn.XLOOKUP(MasterData[[#This Row],[Customer_ID]],Customer[Customer_ID],Customer[Age])</f>
        <v>51</v>
      </c>
      <c r="J258" s="2" t="str">
        <f>_xlfn.XLOOKUP(MasterData[[#This Row],[Customer_ID]],Customer[Customer_ID],Customer[Age Range])</f>
        <v>[44-56]</v>
      </c>
      <c r="K258" s="2" t="str">
        <f>_xlfn.XLOOKUP(MasterData[[#This Row],[Customer_ID]],Customer[Customer_ID],Customer[Gender])</f>
        <v>Female</v>
      </c>
      <c r="L258" s="26" t="str">
        <f>_xlfn.XLOOKUP(MasterData[[#This Row],[Customer_ID]],Feedback[Customer_ID],Feedback[Feedback_ID])</f>
        <v>F1496</v>
      </c>
      <c r="M258" s="26" t="str">
        <f>_xlfn.XLOOKUP(MasterData[[#This Row],[Customer_ID]],Feedback[Customer_ID],Feedback[Sentiment])</f>
        <v>Negative</v>
      </c>
      <c r="N258" s="26" t="str">
        <f>_xlfn.XLOOKUP(MasterData[[#This Row],[Customer_ID]],Feedback[Customer_ID],Feedback[Comment])</f>
        <v>Could be better</v>
      </c>
      <c r="O258" s="26">
        <f>_xlfn.XLOOKUP(MasterData[[#This Row],[Customer_ID]],Feedback[Customer_ID],Feedback[Rating])</f>
        <v>2</v>
      </c>
    </row>
    <row r="259" spans="1:15" x14ac:dyDescent="0.3">
      <c r="A259" s="4" t="s">
        <v>412</v>
      </c>
      <c r="B259" s="2" t="s">
        <v>1323</v>
      </c>
      <c r="C259" s="2" t="s">
        <v>1010</v>
      </c>
      <c r="D259" s="2">
        <v>4</v>
      </c>
      <c r="E259" s="30">
        <v>2.85</v>
      </c>
      <c r="F259" s="2" t="s">
        <v>1016</v>
      </c>
      <c r="G259" s="3">
        <v>45697</v>
      </c>
      <c r="H259" s="34">
        <v>11.4</v>
      </c>
      <c r="I259" s="2">
        <f>_xlfn.XLOOKUP(MasterData[[#This Row],[Customer_ID]],Customer[Customer_ID],Customer[Age])</f>
        <v>53</v>
      </c>
      <c r="J259" s="2" t="str">
        <f>_xlfn.XLOOKUP(MasterData[[#This Row],[Customer_ID]],Customer[Customer_ID],Customer[Age Range])</f>
        <v>[44-56]</v>
      </c>
      <c r="K259" s="2" t="str">
        <f>_xlfn.XLOOKUP(MasterData[[#This Row],[Customer_ID]],Customer[Customer_ID],Customer[Gender])</f>
        <v>Male</v>
      </c>
      <c r="L259" s="26" t="str">
        <f>_xlfn.XLOOKUP(MasterData[[#This Row],[Customer_ID]],Feedback[Customer_ID],Feedback[Feedback_ID])</f>
        <v>F1095</v>
      </c>
      <c r="M259" s="26" t="str">
        <f>_xlfn.XLOOKUP(MasterData[[#This Row],[Customer_ID]],Feedback[Customer_ID],Feedback[Sentiment])</f>
        <v>Neutral</v>
      </c>
      <c r="N259" s="26" t="str">
        <f>_xlfn.XLOOKUP(MasterData[[#This Row],[Customer_ID]],Feedback[Customer_ID],Feedback[Comment])</f>
        <v>Could be better</v>
      </c>
      <c r="O259" s="26">
        <f>_xlfn.XLOOKUP(MasterData[[#This Row],[Customer_ID]],Feedback[Customer_ID],Feedback[Rating])</f>
        <v>2</v>
      </c>
    </row>
    <row r="260" spans="1:15" x14ac:dyDescent="0.3">
      <c r="A260" s="4" t="s">
        <v>413</v>
      </c>
      <c r="B260" s="2" t="s">
        <v>1087</v>
      </c>
      <c r="C260" s="2" t="s">
        <v>1011</v>
      </c>
      <c r="D260" s="2">
        <v>4</v>
      </c>
      <c r="E260" s="30">
        <v>3.44</v>
      </c>
      <c r="F260" s="2" t="s">
        <v>1016</v>
      </c>
      <c r="G260" s="3">
        <v>45698</v>
      </c>
      <c r="H260" s="34">
        <v>13.76</v>
      </c>
      <c r="I260" s="2">
        <f>_xlfn.XLOOKUP(MasterData[[#This Row],[Customer_ID]],Customer[Customer_ID],Customer[Age])</f>
        <v>63</v>
      </c>
      <c r="J260" s="2" t="str">
        <f>_xlfn.XLOOKUP(MasterData[[#This Row],[Customer_ID]],Customer[Customer_ID],Customer[Age Range])</f>
        <v>[57 Above]</v>
      </c>
      <c r="K260" s="2" t="str">
        <f>_xlfn.XLOOKUP(MasterData[[#This Row],[Customer_ID]],Customer[Customer_ID],Customer[Gender])</f>
        <v>Female</v>
      </c>
      <c r="L260" s="26" t="str">
        <f>_xlfn.XLOOKUP(MasterData[[#This Row],[Customer_ID]],Feedback[Customer_ID],Feedback[Feedback_ID])</f>
        <v>F1401</v>
      </c>
      <c r="M260" s="26" t="str">
        <f>_xlfn.XLOOKUP(MasterData[[#This Row],[Customer_ID]],Feedback[Customer_ID],Feedback[Sentiment])</f>
        <v>Negative</v>
      </c>
      <c r="N260" s="26" t="str">
        <f>_xlfn.XLOOKUP(MasterData[[#This Row],[Customer_ID]],Feedback[Customer_ID],Feedback[Comment])</f>
        <v>Could be better</v>
      </c>
      <c r="O260" s="26">
        <f>_xlfn.XLOOKUP(MasterData[[#This Row],[Customer_ID]],Feedback[Customer_ID],Feedback[Rating])</f>
        <v>3</v>
      </c>
    </row>
    <row r="261" spans="1:15" x14ac:dyDescent="0.3">
      <c r="A261" s="4" t="s">
        <v>414</v>
      </c>
      <c r="B261" s="2" t="s">
        <v>1689</v>
      </c>
      <c r="C261" s="2" t="s">
        <v>1012</v>
      </c>
      <c r="D261" s="2">
        <v>4</v>
      </c>
      <c r="E261" s="30">
        <v>3.33</v>
      </c>
      <c r="F261" s="2" t="s">
        <v>1015</v>
      </c>
      <c r="G261" s="3">
        <v>45699</v>
      </c>
      <c r="H261" s="34">
        <v>13.32</v>
      </c>
      <c r="I261" s="2">
        <f>_xlfn.XLOOKUP(MasterData[[#This Row],[Customer_ID]],Customer[Customer_ID],Customer[Age])</f>
        <v>50</v>
      </c>
      <c r="J261" s="2" t="str">
        <f>_xlfn.XLOOKUP(MasterData[[#This Row],[Customer_ID]],Customer[Customer_ID],Customer[Age Range])</f>
        <v>[44-56]</v>
      </c>
      <c r="K261" s="2" t="str">
        <f>_xlfn.XLOOKUP(MasterData[[#This Row],[Customer_ID]],Customer[Customer_ID],Customer[Gender])</f>
        <v>Female</v>
      </c>
      <c r="L261" s="26" t="str">
        <f>_xlfn.XLOOKUP(MasterData[[#This Row],[Customer_ID]],Feedback[Customer_ID],Feedback[Feedback_ID])</f>
        <v>F1924</v>
      </c>
      <c r="M261" s="26" t="str">
        <f>_xlfn.XLOOKUP(MasterData[[#This Row],[Customer_ID]],Feedback[Customer_ID],Feedback[Sentiment])</f>
        <v>Neutral</v>
      </c>
      <c r="N261" s="26" t="str">
        <f>_xlfn.XLOOKUP(MasterData[[#This Row],[Customer_ID]],Feedback[Customer_ID],Feedback[Comment])</f>
        <v>Could be better</v>
      </c>
      <c r="O261" s="26">
        <f>_xlfn.XLOOKUP(MasterData[[#This Row],[Customer_ID]],Feedback[Customer_ID],Feedback[Rating])</f>
        <v>1</v>
      </c>
    </row>
    <row r="262" spans="1:15" x14ac:dyDescent="0.3">
      <c r="A262" s="4" t="s">
        <v>415</v>
      </c>
      <c r="B262" s="2" t="s">
        <v>1996</v>
      </c>
      <c r="C262" s="2" t="s">
        <v>1010</v>
      </c>
      <c r="D262" s="2">
        <v>1</v>
      </c>
      <c r="E262" s="30">
        <v>4.01</v>
      </c>
      <c r="F262" s="2" t="s">
        <v>1015</v>
      </c>
      <c r="G262" s="3">
        <v>45700</v>
      </c>
      <c r="H262" s="34">
        <v>4.01</v>
      </c>
      <c r="I262" s="2">
        <f>_xlfn.XLOOKUP(MasterData[[#This Row],[Customer_ID]],Customer[Customer_ID],Customer[Age])</f>
        <v>36</v>
      </c>
      <c r="J262" s="2" t="str">
        <f>_xlfn.XLOOKUP(MasterData[[#This Row],[Customer_ID]],Customer[Customer_ID],Customer[Age Range])</f>
        <v>[31-43]</v>
      </c>
      <c r="K262" s="2" t="str">
        <f>_xlfn.XLOOKUP(MasterData[[#This Row],[Customer_ID]],Customer[Customer_ID],Customer[Gender])</f>
        <v>Male</v>
      </c>
      <c r="L262" s="26" t="str">
        <f>_xlfn.XLOOKUP(MasterData[[#This Row],[Customer_ID]],Feedback[Customer_ID],Feedback[Feedback_ID])</f>
        <v>F1233</v>
      </c>
      <c r="M262" s="26" t="str">
        <f>_xlfn.XLOOKUP(MasterData[[#This Row],[Customer_ID]],Feedback[Customer_ID],Feedback[Sentiment])</f>
        <v>Neutral</v>
      </c>
      <c r="N262" s="26" t="str">
        <f>_xlfn.XLOOKUP(MasterData[[#This Row],[Customer_ID]],Feedback[Customer_ID],Feedback[Comment])</f>
        <v>Could be better</v>
      </c>
      <c r="O262" s="26">
        <f>_xlfn.XLOOKUP(MasterData[[#This Row],[Customer_ID]],Feedback[Customer_ID],Feedback[Rating])</f>
        <v>4</v>
      </c>
    </row>
    <row r="263" spans="1:15" x14ac:dyDescent="0.3">
      <c r="A263" s="4" t="s">
        <v>417</v>
      </c>
      <c r="B263" s="2" t="s">
        <v>1387</v>
      </c>
      <c r="C263" s="2" t="s">
        <v>1007</v>
      </c>
      <c r="D263" s="2">
        <v>5</v>
      </c>
      <c r="E263" s="30">
        <v>3.01</v>
      </c>
      <c r="F263" s="2" t="s">
        <v>1014</v>
      </c>
      <c r="G263" s="3">
        <v>45702</v>
      </c>
      <c r="H263" s="34">
        <v>15.05</v>
      </c>
      <c r="I263" s="2">
        <f>_xlfn.XLOOKUP(MasterData[[#This Row],[Customer_ID]],Customer[Customer_ID],Customer[Age])</f>
        <v>23</v>
      </c>
      <c r="J263" s="2" t="str">
        <f>_xlfn.XLOOKUP(MasterData[[#This Row],[Customer_ID]],Customer[Customer_ID],Customer[Age Range])</f>
        <v>[18-30]</v>
      </c>
      <c r="K263" s="2" t="str">
        <f>_xlfn.XLOOKUP(MasterData[[#This Row],[Customer_ID]],Customer[Customer_ID],Customer[Gender])</f>
        <v>Male</v>
      </c>
      <c r="L263" s="26" t="str">
        <f>_xlfn.XLOOKUP(MasterData[[#This Row],[Customer_ID]],Feedback[Customer_ID],Feedback[Feedback_ID])</f>
        <v>F1439</v>
      </c>
      <c r="M263" s="26" t="str">
        <f>_xlfn.XLOOKUP(MasterData[[#This Row],[Customer_ID]],Feedback[Customer_ID],Feedback[Sentiment])</f>
        <v>Positive</v>
      </c>
      <c r="N263" s="26" t="str">
        <f>_xlfn.XLOOKUP(MasterData[[#This Row],[Customer_ID]],Feedback[Customer_ID],Feedback[Comment])</f>
        <v>Could be better</v>
      </c>
      <c r="O263" s="26">
        <f>_xlfn.XLOOKUP(MasterData[[#This Row],[Customer_ID]],Feedback[Customer_ID],Feedback[Rating])</f>
        <v>4</v>
      </c>
    </row>
    <row r="264" spans="1:15" x14ac:dyDescent="0.3">
      <c r="A264" s="4" t="s">
        <v>418</v>
      </c>
      <c r="B264" s="2" t="s">
        <v>1039</v>
      </c>
      <c r="C264" s="2" t="s">
        <v>1007</v>
      </c>
      <c r="D264" s="2">
        <v>2</v>
      </c>
      <c r="E264" s="30">
        <v>5.86</v>
      </c>
      <c r="F264" s="2" t="s">
        <v>1014</v>
      </c>
      <c r="G264" s="3">
        <v>45703</v>
      </c>
      <c r="H264" s="34">
        <v>11.72</v>
      </c>
      <c r="I264" s="2">
        <f>_xlfn.XLOOKUP(MasterData[[#This Row],[Customer_ID]],Customer[Customer_ID],Customer[Age])</f>
        <v>23</v>
      </c>
      <c r="J264" s="2" t="str">
        <f>_xlfn.XLOOKUP(MasterData[[#This Row],[Customer_ID]],Customer[Customer_ID],Customer[Age Range])</f>
        <v>[18-30]</v>
      </c>
      <c r="K264" s="2" t="str">
        <f>_xlfn.XLOOKUP(MasterData[[#This Row],[Customer_ID]],Customer[Customer_ID],Customer[Gender])</f>
        <v>Male</v>
      </c>
      <c r="L264" s="26" t="str">
        <f>_xlfn.XLOOKUP(MasterData[[#This Row],[Customer_ID]],Feedback[Customer_ID],Feedback[Feedback_ID])</f>
        <v>F1380</v>
      </c>
      <c r="M264" s="26" t="str">
        <f>_xlfn.XLOOKUP(MasterData[[#This Row],[Customer_ID]],Feedback[Customer_ID],Feedback[Sentiment])</f>
        <v>Positive</v>
      </c>
      <c r="N264" s="26" t="str">
        <f>_xlfn.XLOOKUP(MasterData[[#This Row],[Customer_ID]],Feedback[Customer_ID],Feedback[Comment])</f>
        <v>Great product!</v>
      </c>
      <c r="O264" s="26">
        <f>_xlfn.XLOOKUP(MasterData[[#This Row],[Customer_ID]],Feedback[Customer_ID],Feedback[Rating])</f>
        <v>3</v>
      </c>
    </row>
    <row r="265" spans="1:15" x14ac:dyDescent="0.3">
      <c r="A265" s="4" t="s">
        <v>420</v>
      </c>
      <c r="B265" s="2" t="s">
        <v>1245</v>
      </c>
      <c r="C265" s="2" t="s">
        <v>1007</v>
      </c>
      <c r="D265" s="2">
        <v>1</v>
      </c>
      <c r="E265" s="30">
        <v>5.32</v>
      </c>
      <c r="F265" s="2" t="s">
        <v>1014</v>
      </c>
      <c r="G265" s="3">
        <v>45705</v>
      </c>
      <c r="H265" s="34">
        <v>5.32</v>
      </c>
      <c r="I265" s="2">
        <f>_xlfn.XLOOKUP(MasterData[[#This Row],[Customer_ID]],Customer[Customer_ID],Customer[Age])</f>
        <v>63</v>
      </c>
      <c r="J265" s="2" t="str">
        <f>_xlfn.XLOOKUP(MasterData[[#This Row],[Customer_ID]],Customer[Customer_ID],Customer[Age Range])</f>
        <v>[57 Above]</v>
      </c>
      <c r="K265" s="2" t="str">
        <f>_xlfn.XLOOKUP(MasterData[[#This Row],[Customer_ID]],Customer[Customer_ID],Customer[Gender])</f>
        <v>Female</v>
      </c>
      <c r="L265" s="26" t="str">
        <f>_xlfn.XLOOKUP(MasterData[[#This Row],[Customer_ID]],Feedback[Customer_ID],Feedback[Feedback_ID])</f>
        <v>F1524</v>
      </c>
      <c r="M265" s="26" t="str">
        <f>_xlfn.XLOOKUP(MasterData[[#This Row],[Customer_ID]],Feedback[Customer_ID],Feedback[Sentiment])</f>
        <v>Positive</v>
      </c>
      <c r="N265" s="26" t="str">
        <f>_xlfn.XLOOKUP(MasterData[[#This Row],[Customer_ID]],Feedback[Customer_ID],Feedback[Comment])</f>
        <v>Could be better</v>
      </c>
      <c r="O265" s="26">
        <f>_xlfn.XLOOKUP(MasterData[[#This Row],[Customer_ID]],Feedback[Customer_ID],Feedback[Rating])</f>
        <v>3</v>
      </c>
    </row>
    <row r="266" spans="1:15" x14ac:dyDescent="0.3">
      <c r="A266" s="4" t="s">
        <v>421</v>
      </c>
      <c r="B266" s="2" t="s">
        <v>1564</v>
      </c>
      <c r="C266" s="2" t="s">
        <v>1011</v>
      </c>
      <c r="D266" s="2">
        <v>3</v>
      </c>
      <c r="E266" s="30">
        <v>3.12</v>
      </c>
      <c r="F266" s="2" t="s">
        <v>1013</v>
      </c>
      <c r="G266" s="3">
        <v>45706</v>
      </c>
      <c r="H266" s="34">
        <v>9.36</v>
      </c>
      <c r="I266" s="2">
        <f>_xlfn.XLOOKUP(MasterData[[#This Row],[Customer_ID]],Customer[Customer_ID],Customer[Age])</f>
        <v>42</v>
      </c>
      <c r="J266" s="2" t="str">
        <f>_xlfn.XLOOKUP(MasterData[[#This Row],[Customer_ID]],Customer[Customer_ID],Customer[Age Range])</f>
        <v>[31-43]</v>
      </c>
      <c r="K266" s="2" t="str">
        <f>_xlfn.XLOOKUP(MasterData[[#This Row],[Customer_ID]],Customer[Customer_ID],Customer[Gender])</f>
        <v>Female</v>
      </c>
      <c r="L266" s="26" t="str">
        <f>_xlfn.XLOOKUP(MasterData[[#This Row],[Customer_ID]],Feedback[Customer_ID],Feedback[Feedback_ID])</f>
        <v>F1424</v>
      </c>
      <c r="M266" s="26" t="str">
        <f>_xlfn.XLOOKUP(MasterData[[#This Row],[Customer_ID]],Feedback[Customer_ID],Feedback[Sentiment])</f>
        <v>Neutral</v>
      </c>
      <c r="N266" s="26" t="str">
        <f>_xlfn.XLOOKUP(MasterData[[#This Row],[Customer_ID]],Feedback[Customer_ID],Feedback[Comment])</f>
        <v>Could be better</v>
      </c>
      <c r="O266" s="26">
        <f>_xlfn.XLOOKUP(MasterData[[#This Row],[Customer_ID]],Feedback[Customer_ID],Feedback[Rating])</f>
        <v>3</v>
      </c>
    </row>
    <row r="267" spans="1:15" x14ac:dyDescent="0.3">
      <c r="A267" s="4" t="s">
        <v>422</v>
      </c>
      <c r="B267" s="2" t="s">
        <v>1659</v>
      </c>
      <c r="C267" s="2" t="s">
        <v>1012</v>
      </c>
      <c r="D267" s="2">
        <v>5</v>
      </c>
      <c r="E267" s="30">
        <v>4.25</v>
      </c>
      <c r="F267" s="2" t="s">
        <v>1013</v>
      </c>
      <c r="G267" s="3">
        <v>45707</v>
      </c>
      <c r="H267" s="34">
        <v>21.25</v>
      </c>
      <c r="I267" s="2">
        <f>_xlfn.XLOOKUP(MasterData[[#This Row],[Customer_ID]],Customer[Customer_ID],Customer[Age])</f>
        <v>42</v>
      </c>
      <c r="J267" s="2" t="str">
        <f>_xlfn.XLOOKUP(MasterData[[#This Row],[Customer_ID]],Customer[Customer_ID],Customer[Age Range])</f>
        <v>[31-43]</v>
      </c>
      <c r="K267" s="2" t="str">
        <f>_xlfn.XLOOKUP(MasterData[[#This Row],[Customer_ID]],Customer[Customer_ID],Customer[Gender])</f>
        <v>Male</v>
      </c>
      <c r="L267" s="26" t="str">
        <f>_xlfn.XLOOKUP(MasterData[[#This Row],[Customer_ID]],Feedback[Customer_ID],Feedback[Feedback_ID])</f>
        <v>F1220</v>
      </c>
      <c r="M267" s="26" t="str">
        <f>_xlfn.XLOOKUP(MasterData[[#This Row],[Customer_ID]],Feedback[Customer_ID],Feedback[Sentiment])</f>
        <v>Positive</v>
      </c>
      <c r="N267" s="26" t="str">
        <f>_xlfn.XLOOKUP(MasterData[[#This Row],[Customer_ID]],Feedback[Customer_ID],Feedback[Comment])</f>
        <v>Could be better</v>
      </c>
      <c r="O267" s="26">
        <f>_xlfn.XLOOKUP(MasterData[[#This Row],[Customer_ID]],Feedback[Customer_ID],Feedback[Rating])</f>
        <v>2</v>
      </c>
    </row>
    <row r="268" spans="1:15" x14ac:dyDescent="0.3">
      <c r="A268" s="4" t="s">
        <v>423</v>
      </c>
      <c r="B268" s="2" t="s">
        <v>1821</v>
      </c>
      <c r="C268" s="2" t="s">
        <v>1010</v>
      </c>
      <c r="D268" s="2">
        <v>2</v>
      </c>
      <c r="E268" s="30">
        <v>5.98</v>
      </c>
      <c r="F268" s="2" t="s">
        <v>1016</v>
      </c>
      <c r="G268" s="3">
        <v>45708</v>
      </c>
      <c r="H268" s="34">
        <v>11.96</v>
      </c>
      <c r="I268" s="2">
        <f>_xlfn.XLOOKUP(MasterData[[#This Row],[Customer_ID]],Customer[Customer_ID],Customer[Age])</f>
        <v>41</v>
      </c>
      <c r="J268" s="2" t="str">
        <f>_xlfn.XLOOKUP(MasterData[[#This Row],[Customer_ID]],Customer[Customer_ID],Customer[Age Range])</f>
        <v>[31-43]</v>
      </c>
      <c r="K268" s="2" t="str">
        <f>_xlfn.XLOOKUP(MasterData[[#This Row],[Customer_ID]],Customer[Customer_ID],Customer[Gender])</f>
        <v>Male</v>
      </c>
      <c r="L268" s="26" t="str">
        <f>_xlfn.XLOOKUP(MasterData[[#This Row],[Customer_ID]],Feedback[Customer_ID],Feedback[Feedback_ID])</f>
        <v>F1865</v>
      </c>
      <c r="M268" s="26" t="str">
        <f>_xlfn.XLOOKUP(MasterData[[#This Row],[Customer_ID]],Feedback[Customer_ID],Feedback[Sentiment])</f>
        <v>Neutral</v>
      </c>
      <c r="N268" s="26" t="str">
        <f>_xlfn.XLOOKUP(MasterData[[#This Row],[Customer_ID]],Feedback[Customer_ID],Feedback[Comment])</f>
        <v>Great product!</v>
      </c>
      <c r="O268" s="26">
        <f>_xlfn.XLOOKUP(MasterData[[#This Row],[Customer_ID]],Feedback[Customer_ID],Feedback[Rating])</f>
        <v>2</v>
      </c>
    </row>
    <row r="269" spans="1:15" x14ac:dyDescent="0.3">
      <c r="A269" s="4" t="s">
        <v>424</v>
      </c>
      <c r="B269" s="2" t="s">
        <v>1157</v>
      </c>
      <c r="C269" s="2" t="s">
        <v>1009</v>
      </c>
      <c r="D269" s="2">
        <v>1</v>
      </c>
      <c r="E269" s="30">
        <v>5.47</v>
      </c>
      <c r="F269" s="2" t="s">
        <v>1015</v>
      </c>
      <c r="G269" s="3">
        <v>45709</v>
      </c>
      <c r="H269" s="34">
        <v>5.47</v>
      </c>
      <c r="I269" s="2">
        <f>_xlfn.XLOOKUP(MasterData[[#This Row],[Customer_ID]],Customer[Customer_ID],Customer[Age])</f>
        <v>41</v>
      </c>
      <c r="J269" s="2" t="str">
        <f>_xlfn.XLOOKUP(MasterData[[#This Row],[Customer_ID]],Customer[Customer_ID],Customer[Age Range])</f>
        <v>[31-43]</v>
      </c>
      <c r="K269" s="2" t="str">
        <f>_xlfn.XLOOKUP(MasterData[[#This Row],[Customer_ID]],Customer[Customer_ID],Customer[Gender])</f>
        <v>Male</v>
      </c>
      <c r="L269" s="26" t="str">
        <f>_xlfn.XLOOKUP(MasterData[[#This Row],[Customer_ID]],Feedback[Customer_ID],Feedback[Feedback_ID])</f>
        <v>F1732</v>
      </c>
      <c r="M269" s="26" t="str">
        <f>_xlfn.XLOOKUP(MasterData[[#This Row],[Customer_ID]],Feedback[Customer_ID],Feedback[Sentiment])</f>
        <v>Positive</v>
      </c>
      <c r="N269" s="26" t="str">
        <f>_xlfn.XLOOKUP(MasterData[[#This Row],[Customer_ID]],Feedback[Customer_ID],Feedback[Comment])</f>
        <v>Could be better</v>
      </c>
      <c r="O269" s="26">
        <f>_xlfn.XLOOKUP(MasterData[[#This Row],[Customer_ID]],Feedback[Customer_ID],Feedback[Rating])</f>
        <v>1</v>
      </c>
    </row>
    <row r="270" spans="1:15" x14ac:dyDescent="0.3">
      <c r="A270" s="4" t="s">
        <v>425</v>
      </c>
      <c r="B270" s="2" t="s">
        <v>1202</v>
      </c>
      <c r="C270" s="2" t="s">
        <v>1010</v>
      </c>
      <c r="D270" s="2">
        <v>1</v>
      </c>
      <c r="E270" s="30">
        <v>4.3099999999999996</v>
      </c>
      <c r="F270" s="2" t="s">
        <v>1014</v>
      </c>
      <c r="G270" s="3">
        <v>45710</v>
      </c>
      <c r="H270" s="34">
        <v>4.3099999999999996</v>
      </c>
      <c r="I270" s="2">
        <f>_xlfn.XLOOKUP(MasterData[[#This Row],[Customer_ID]],Customer[Customer_ID],Customer[Age])</f>
        <v>37</v>
      </c>
      <c r="J270" s="2" t="str">
        <f>_xlfn.XLOOKUP(MasterData[[#This Row],[Customer_ID]],Customer[Customer_ID],Customer[Age Range])</f>
        <v>[31-43]</v>
      </c>
      <c r="K270" s="2" t="str">
        <f>_xlfn.XLOOKUP(MasterData[[#This Row],[Customer_ID]],Customer[Customer_ID],Customer[Gender])</f>
        <v>Male</v>
      </c>
      <c r="L270" s="26" t="str">
        <f>_xlfn.XLOOKUP(MasterData[[#This Row],[Customer_ID]],Feedback[Customer_ID],Feedback[Feedback_ID])</f>
        <v>F1676</v>
      </c>
      <c r="M270" s="26" t="str">
        <f>_xlfn.XLOOKUP(MasterData[[#This Row],[Customer_ID]],Feedback[Customer_ID],Feedback[Sentiment])</f>
        <v>Negative</v>
      </c>
      <c r="N270" s="26" t="str">
        <f>_xlfn.XLOOKUP(MasterData[[#This Row],[Customer_ID]],Feedback[Customer_ID],Feedback[Comment])</f>
        <v>Could be better</v>
      </c>
      <c r="O270" s="26">
        <f>_xlfn.XLOOKUP(MasterData[[#This Row],[Customer_ID]],Feedback[Customer_ID],Feedback[Rating])</f>
        <v>5</v>
      </c>
    </row>
    <row r="271" spans="1:15" x14ac:dyDescent="0.3">
      <c r="A271" s="4" t="s">
        <v>427</v>
      </c>
      <c r="B271" s="2" t="s">
        <v>1639</v>
      </c>
      <c r="C271" s="2" t="s">
        <v>1008</v>
      </c>
      <c r="D271" s="2">
        <v>2</v>
      </c>
      <c r="E271" s="30">
        <v>5.25</v>
      </c>
      <c r="F271" s="2" t="s">
        <v>1014</v>
      </c>
      <c r="G271" s="3">
        <v>45712</v>
      </c>
      <c r="H271" s="34">
        <v>10.5</v>
      </c>
      <c r="I271" s="2">
        <f>_xlfn.XLOOKUP(MasterData[[#This Row],[Customer_ID]],Customer[Customer_ID],Customer[Age])</f>
        <v>23</v>
      </c>
      <c r="J271" s="2" t="str">
        <f>_xlfn.XLOOKUP(MasterData[[#This Row],[Customer_ID]],Customer[Customer_ID],Customer[Age Range])</f>
        <v>[18-30]</v>
      </c>
      <c r="K271" s="2" t="str">
        <f>_xlfn.XLOOKUP(MasterData[[#This Row],[Customer_ID]],Customer[Customer_ID],Customer[Gender])</f>
        <v>Female</v>
      </c>
      <c r="L271" s="26" t="str">
        <f>_xlfn.XLOOKUP(MasterData[[#This Row],[Customer_ID]],Feedback[Customer_ID],Feedback[Feedback_ID])</f>
        <v>F1267</v>
      </c>
      <c r="M271" s="26" t="str">
        <f>_xlfn.XLOOKUP(MasterData[[#This Row],[Customer_ID]],Feedback[Customer_ID],Feedback[Sentiment])</f>
        <v>Negative</v>
      </c>
      <c r="N271" s="26" t="str">
        <f>_xlfn.XLOOKUP(MasterData[[#This Row],[Customer_ID]],Feedback[Customer_ID],Feedback[Comment])</f>
        <v>Great product!</v>
      </c>
      <c r="O271" s="26">
        <f>_xlfn.XLOOKUP(MasterData[[#This Row],[Customer_ID]],Feedback[Customer_ID],Feedback[Rating])</f>
        <v>2</v>
      </c>
    </row>
    <row r="272" spans="1:15" x14ac:dyDescent="0.3">
      <c r="A272" s="4" t="s">
        <v>433</v>
      </c>
      <c r="B272" s="2" t="s">
        <v>1518</v>
      </c>
      <c r="C272" s="2" t="s">
        <v>1011</v>
      </c>
      <c r="D272" s="2">
        <v>5</v>
      </c>
      <c r="E272" s="30">
        <v>2.71</v>
      </c>
      <c r="F272" s="2" t="s">
        <v>1013</v>
      </c>
      <c r="G272" s="3">
        <v>45718</v>
      </c>
      <c r="H272" s="34">
        <v>13.55</v>
      </c>
      <c r="I272" s="2">
        <f>_xlfn.XLOOKUP(MasterData[[#This Row],[Customer_ID]],Customer[Customer_ID],Customer[Age])</f>
        <v>35</v>
      </c>
      <c r="J272" s="2" t="str">
        <f>_xlfn.XLOOKUP(MasterData[[#This Row],[Customer_ID]],Customer[Customer_ID],Customer[Age Range])</f>
        <v>[31-43]</v>
      </c>
      <c r="K272" s="2" t="str">
        <f>_xlfn.XLOOKUP(MasterData[[#This Row],[Customer_ID]],Customer[Customer_ID],Customer[Gender])</f>
        <v>Male</v>
      </c>
      <c r="L272" s="26" t="str">
        <f>_xlfn.XLOOKUP(MasterData[[#This Row],[Customer_ID]],Feedback[Customer_ID],Feedback[Feedback_ID])</f>
        <v>F1593</v>
      </c>
      <c r="M272" s="26" t="str">
        <f>_xlfn.XLOOKUP(MasterData[[#This Row],[Customer_ID]],Feedback[Customer_ID],Feedback[Sentiment])</f>
        <v>Positive</v>
      </c>
      <c r="N272" s="26" t="str">
        <f>_xlfn.XLOOKUP(MasterData[[#This Row],[Customer_ID]],Feedback[Customer_ID],Feedback[Comment])</f>
        <v>Great product!</v>
      </c>
      <c r="O272" s="26">
        <f>_xlfn.XLOOKUP(MasterData[[#This Row],[Customer_ID]],Feedback[Customer_ID],Feedback[Rating])</f>
        <v>2</v>
      </c>
    </row>
    <row r="273" spans="1:15" x14ac:dyDescent="0.3">
      <c r="A273" s="4" t="s">
        <v>434</v>
      </c>
      <c r="B273" s="2" t="s">
        <v>1263</v>
      </c>
      <c r="C273" s="2" t="s">
        <v>1011</v>
      </c>
      <c r="D273" s="2">
        <v>5</v>
      </c>
      <c r="E273" s="30">
        <v>5.35</v>
      </c>
      <c r="F273" s="2" t="s">
        <v>1015</v>
      </c>
      <c r="G273" s="3">
        <v>45719</v>
      </c>
      <c r="H273" s="34">
        <v>26.75</v>
      </c>
      <c r="I273" s="2">
        <f>_xlfn.XLOOKUP(MasterData[[#This Row],[Customer_ID]],Customer[Customer_ID],Customer[Age])</f>
        <v>55</v>
      </c>
      <c r="J273" s="2" t="str">
        <f>_xlfn.XLOOKUP(MasterData[[#This Row],[Customer_ID]],Customer[Customer_ID],Customer[Age Range])</f>
        <v>[44-56]</v>
      </c>
      <c r="K273" s="2" t="str">
        <f>_xlfn.XLOOKUP(MasterData[[#This Row],[Customer_ID]],Customer[Customer_ID],Customer[Gender])</f>
        <v>Male</v>
      </c>
      <c r="L273" s="26" t="str">
        <f>_xlfn.XLOOKUP(MasterData[[#This Row],[Customer_ID]],Feedback[Customer_ID],Feedback[Feedback_ID])</f>
        <v>F1619</v>
      </c>
      <c r="M273" s="26" t="str">
        <f>_xlfn.XLOOKUP(MasterData[[#This Row],[Customer_ID]],Feedback[Customer_ID],Feedback[Sentiment])</f>
        <v>Positive</v>
      </c>
      <c r="N273" s="26" t="str">
        <f>_xlfn.XLOOKUP(MasterData[[#This Row],[Customer_ID]],Feedback[Customer_ID],Feedback[Comment])</f>
        <v>Could be better</v>
      </c>
      <c r="O273" s="26">
        <f>_xlfn.XLOOKUP(MasterData[[#This Row],[Customer_ID]],Feedback[Customer_ID],Feedback[Rating])</f>
        <v>3</v>
      </c>
    </row>
    <row r="274" spans="1:15" x14ac:dyDescent="0.3">
      <c r="A274" s="4" t="s">
        <v>436</v>
      </c>
      <c r="B274" s="2" t="s">
        <v>1301</v>
      </c>
      <c r="C274" s="2" t="s">
        <v>1012</v>
      </c>
      <c r="D274" s="2">
        <v>2</v>
      </c>
      <c r="E274" s="30">
        <v>4.7</v>
      </c>
      <c r="F274" s="2" t="s">
        <v>1016</v>
      </c>
      <c r="G274" s="3">
        <v>45721</v>
      </c>
      <c r="H274" s="34">
        <v>9.4</v>
      </c>
      <c r="I274" s="2">
        <f>_xlfn.XLOOKUP(MasterData[[#This Row],[Customer_ID]],Customer[Customer_ID],Customer[Age])</f>
        <v>61</v>
      </c>
      <c r="J274" s="2" t="str">
        <f>_xlfn.XLOOKUP(MasterData[[#This Row],[Customer_ID]],Customer[Customer_ID],Customer[Age Range])</f>
        <v>[57 Above]</v>
      </c>
      <c r="K274" s="2" t="str">
        <f>_xlfn.XLOOKUP(MasterData[[#This Row],[Customer_ID]],Customer[Customer_ID],Customer[Gender])</f>
        <v>Female</v>
      </c>
      <c r="L274" s="26" t="str">
        <f>_xlfn.XLOOKUP(MasterData[[#This Row],[Customer_ID]],Feedback[Customer_ID],Feedback[Feedback_ID])</f>
        <v>F1974</v>
      </c>
      <c r="M274" s="26" t="str">
        <f>_xlfn.XLOOKUP(MasterData[[#This Row],[Customer_ID]],Feedback[Customer_ID],Feedback[Sentiment])</f>
        <v>Neutral</v>
      </c>
      <c r="N274" s="26" t="str">
        <f>_xlfn.XLOOKUP(MasterData[[#This Row],[Customer_ID]],Feedback[Customer_ID],Feedback[Comment])</f>
        <v>Could be better</v>
      </c>
      <c r="O274" s="26">
        <f>_xlfn.XLOOKUP(MasterData[[#This Row],[Customer_ID]],Feedback[Customer_ID],Feedback[Rating])</f>
        <v>5</v>
      </c>
    </row>
    <row r="275" spans="1:15" x14ac:dyDescent="0.3">
      <c r="A275" s="4" t="s">
        <v>437</v>
      </c>
      <c r="B275" s="2" t="s">
        <v>1869</v>
      </c>
      <c r="C275" s="2" t="s">
        <v>1011</v>
      </c>
      <c r="D275" s="2">
        <v>1</v>
      </c>
      <c r="E275" s="30">
        <v>4.07</v>
      </c>
      <c r="F275" s="2" t="s">
        <v>1014</v>
      </c>
      <c r="G275" s="3">
        <v>45722</v>
      </c>
      <c r="H275" s="34">
        <v>4.07</v>
      </c>
      <c r="I275" s="2">
        <f>_xlfn.XLOOKUP(MasterData[[#This Row],[Customer_ID]],Customer[Customer_ID],Customer[Age])</f>
        <v>47</v>
      </c>
      <c r="J275" s="2" t="str">
        <f>_xlfn.XLOOKUP(MasterData[[#This Row],[Customer_ID]],Customer[Customer_ID],Customer[Age Range])</f>
        <v>[44-56]</v>
      </c>
      <c r="K275" s="2" t="str">
        <f>_xlfn.XLOOKUP(MasterData[[#This Row],[Customer_ID]],Customer[Customer_ID],Customer[Gender])</f>
        <v>Male</v>
      </c>
      <c r="L275" s="26" t="str">
        <f>_xlfn.XLOOKUP(MasterData[[#This Row],[Customer_ID]],Feedback[Customer_ID],Feedback[Feedback_ID])</f>
        <v>F1612</v>
      </c>
      <c r="M275" s="26" t="str">
        <f>_xlfn.XLOOKUP(MasterData[[#This Row],[Customer_ID]],Feedback[Customer_ID],Feedback[Sentiment])</f>
        <v>Neutral</v>
      </c>
      <c r="N275" s="26" t="str">
        <f>_xlfn.XLOOKUP(MasterData[[#This Row],[Customer_ID]],Feedback[Customer_ID],Feedback[Comment])</f>
        <v>Could be better</v>
      </c>
      <c r="O275" s="26">
        <f>_xlfn.XLOOKUP(MasterData[[#This Row],[Customer_ID]],Feedback[Customer_ID],Feedback[Rating])</f>
        <v>4</v>
      </c>
    </row>
    <row r="276" spans="1:15" x14ac:dyDescent="0.3">
      <c r="A276" s="4" t="s">
        <v>438</v>
      </c>
      <c r="B276" s="2" t="s">
        <v>1643</v>
      </c>
      <c r="C276" s="2" t="s">
        <v>1009</v>
      </c>
      <c r="D276" s="2">
        <v>1</v>
      </c>
      <c r="E276" s="30">
        <v>3.67</v>
      </c>
      <c r="F276" s="2" t="s">
        <v>1016</v>
      </c>
      <c r="G276" s="3">
        <v>45723</v>
      </c>
      <c r="H276" s="34">
        <v>3.67</v>
      </c>
      <c r="I276" s="2">
        <f>_xlfn.XLOOKUP(MasterData[[#This Row],[Customer_ID]],Customer[Customer_ID],Customer[Age])</f>
        <v>32</v>
      </c>
      <c r="J276" s="2" t="str">
        <f>_xlfn.XLOOKUP(MasterData[[#This Row],[Customer_ID]],Customer[Customer_ID],Customer[Age Range])</f>
        <v>[31-43]</v>
      </c>
      <c r="K276" s="2" t="str">
        <f>_xlfn.XLOOKUP(MasterData[[#This Row],[Customer_ID]],Customer[Customer_ID],Customer[Gender])</f>
        <v>Male</v>
      </c>
      <c r="L276" s="26" t="str">
        <f>_xlfn.XLOOKUP(MasterData[[#This Row],[Customer_ID]],Feedback[Customer_ID],Feedback[Feedback_ID])</f>
        <v>F1356</v>
      </c>
      <c r="M276" s="26" t="str">
        <f>_xlfn.XLOOKUP(MasterData[[#This Row],[Customer_ID]],Feedback[Customer_ID],Feedback[Sentiment])</f>
        <v>Neutral</v>
      </c>
      <c r="N276" s="26" t="str">
        <f>_xlfn.XLOOKUP(MasterData[[#This Row],[Customer_ID]],Feedback[Customer_ID],Feedback[Comment])</f>
        <v>Could be better</v>
      </c>
      <c r="O276" s="26">
        <f>_xlfn.XLOOKUP(MasterData[[#This Row],[Customer_ID]],Feedback[Customer_ID],Feedback[Rating])</f>
        <v>5</v>
      </c>
    </row>
    <row r="277" spans="1:15" x14ac:dyDescent="0.3">
      <c r="A277" s="4" t="s">
        <v>442</v>
      </c>
      <c r="B277" s="2" t="s">
        <v>1829</v>
      </c>
      <c r="C277" s="2" t="s">
        <v>1009</v>
      </c>
      <c r="D277" s="2">
        <v>5</v>
      </c>
      <c r="E277" s="30">
        <v>3.4</v>
      </c>
      <c r="F277" s="2" t="s">
        <v>1015</v>
      </c>
      <c r="G277" s="3">
        <v>45727</v>
      </c>
      <c r="H277" s="34">
        <v>17</v>
      </c>
      <c r="I277" s="2">
        <f>_xlfn.XLOOKUP(MasterData[[#This Row],[Customer_ID]],Customer[Customer_ID],Customer[Age])</f>
        <v>37</v>
      </c>
      <c r="J277" s="2" t="str">
        <f>_xlfn.XLOOKUP(MasterData[[#This Row],[Customer_ID]],Customer[Customer_ID],Customer[Age Range])</f>
        <v>[31-43]</v>
      </c>
      <c r="K277" s="2" t="str">
        <f>_xlfn.XLOOKUP(MasterData[[#This Row],[Customer_ID]],Customer[Customer_ID],Customer[Gender])</f>
        <v>Female</v>
      </c>
      <c r="L277" s="26" t="str">
        <f>_xlfn.XLOOKUP(MasterData[[#This Row],[Customer_ID]],Feedback[Customer_ID],Feedback[Feedback_ID])</f>
        <v>F1520</v>
      </c>
      <c r="M277" s="26" t="str">
        <f>_xlfn.XLOOKUP(MasterData[[#This Row],[Customer_ID]],Feedback[Customer_ID],Feedback[Sentiment])</f>
        <v>Negative</v>
      </c>
      <c r="N277" s="26" t="str">
        <f>_xlfn.XLOOKUP(MasterData[[#This Row],[Customer_ID]],Feedback[Customer_ID],Feedback[Comment])</f>
        <v>Great product!</v>
      </c>
      <c r="O277" s="26">
        <f>_xlfn.XLOOKUP(MasterData[[#This Row],[Customer_ID]],Feedback[Customer_ID],Feedback[Rating])</f>
        <v>5</v>
      </c>
    </row>
    <row r="278" spans="1:15" x14ac:dyDescent="0.3">
      <c r="A278" s="4" t="s">
        <v>443</v>
      </c>
      <c r="B278" s="2" t="s">
        <v>1483</v>
      </c>
      <c r="C278" s="2" t="s">
        <v>1008</v>
      </c>
      <c r="D278" s="2">
        <v>5</v>
      </c>
      <c r="E278" s="30">
        <v>2.57</v>
      </c>
      <c r="F278" s="2" t="s">
        <v>1015</v>
      </c>
      <c r="G278" s="3">
        <v>45728</v>
      </c>
      <c r="H278" s="34">
        <v>12.85</v>
      </c>
      <c r="I278" s="2">
        <f>_xlfn.XLOOKUP(MasterData[[#This Row],[Customer_ID]],Customer[Customer_ID],Customer[Age])</f>
        <v>20</v>
      </c>
      <c r="J278" s="2" t="str">
        <f>_xlfn.XLOOKUP(MasterData[[#This Row],[Customer_ID]],Customer[Customer_ID],Customer[Age Range])</f>
        <v>[18-30]</v>
      </c>
      <c r="K278" s="2" t="str">
        <f>_xlfn.XLOOKUP(MasterData[[#This Row],[Customer_ID]],Customer[Customer_ID],Customer[Gender])</f>
        <v>Male</v>
      </c>
      <c r="L278" s="26" t="str">
        <f>_xlfn.XLOOKUP(MasterData[[#This Row],[Customer_ID]],Feedback[Customer_ID],Feedback[Feedback_ID])</f>
        <v>F1186</v>
      </c>
      <c r="M278" s="26" t="str">
        <f>_xlfn.XLOOKUP(MasterData[[#This Row],[Customer_ID]],Feedback[Customer_ID],Feedback[Sentiment])</f>
        <v>Negative</v>
      </c>
      <c r="N278" s="26" t="str">
        <f>_xlfn.XLOOKUP(MasterData[[#This Row],[Customer_ID]],Feedback[Customer_ID],Feedback[Comment])</f>
        <v>Could be better</v>
      </c>
      <c r="O278" s="26">
        <f>_xlfn.XLOOKUP(MasterData[[#This Row],[Customer_ID]],Feedback[Customer_ID],Feedback[Rating])</f>
        <v>2</v>
      </c>
    </row>
    <row r="279" spans="1:15" x14ac:dyDescent="0.3">
      <c r="A279" s="4" t="s">
        <v>444</v>
      </c>
      <c r="B279" s="2" t="s">
        <v>1830</v>
      </c>
      <c r="C279" s="2" t="s">
        <v>1011</v>
      </c>
      <c r="D279" s="2">
        <v>5</v>
      </c>
      <c r="E279" s="30">
        <v>2.92</v>
      </c>
      <c r="F279" s="2" t="s">
        <v>1016</v>
      </c>
      <c r="G279" s="3">
        <v>45729</v>
      </c>
      <c r="H279" s="34">
        <v>14.6</v>
      </c>
      <c r="I279" s="2">
        <f>_xlfn.XLOOKUP(MasterData[[#This Row],[Customer_ID]],Customer[Customer_ID],Customer[Age])</f>
        <v>24</v>
      </c>
      <c r="J279" s="2" t="str">
        <f>_xlfn.XLOOKUP(MasterData[[#This Row],[Customer_ID]],Customer[Customer_ID],Customer[Age Range])</f>
        <v>[18-30]</v>
      </c>
      <c r="K279" s="2" t="str">
        <f>_xlfn.XLOOKUP(MasterData[[#This Row],[Customer_ID]],Customer[Customer_ID],Customer[Gender])</f>
        <v>Male</v>
      </c>
      <c r="L279" s="26" t="str">
        <f>_xlfn.XLOOKUP(MasterData[[#This Row],[Customer_ID]],Feedback[Customer_ID],Feedback[Feedback_ID])</f>
        <v>F1476</v>
      </c>
      <c r="M279" s="26" t="str">
        <f>_xlfn.XLOOKUP(MasterData[[#This Row],[Customer_ID]],Feedback[Customer_ID],Feedback[Sentiment])</f>
        <v>Neutral</v>
      </c>
      <c r="N279" s="26" t="str">
        <f>_xlfn.XLOOKUP(MasterData[[#This Row],[Customer_ID]],Feedback[Customer_ID],Feedback[Comment])</f>
        <v>Great product!</v>
      </c>
      <c r="O279" s="26">
        <f>_xlfn.XLOOKUP(MasterData[[#This Row],[Customer_ID]],Feedback[Customer_ID],Feedback[Rating])</f>
        <v>3</v>
      </c>
    </row>
    <row r="280" spans="1:15" x14ac:dyDescent="0.3">
      <c r="A280" s="4" t="s">
        <v>445</v>
      </c>
      <c r="B280" s="2" t="s">
        <v>1868</v>
      </c>
      <c r="C280" s="2" t="s">
        <v>1011</v>
      </c>
      <c r="D280" s="2">
        <v>3</v>
      </c>
      <c r="E280" s="30">
        <v>5.54</v>
      </c>
      <c r="F280" s="2" t="s">
        <v>1015</v>
      </c>
      <c r="G280" s="3">
        <v>45730</v>
      </c>
      <c r="H280" s="34">
        <v>16.62</v>
      </c>
      <c r="I280" s="2">
        <f>_xlfn.XLOOKUP(MasterData[[#This Row],[Customer_ID]],Customer[Customer_ID],Customer[Age])</f>
        <v>58</v>
      </c>
      <c r="J280" s="2" t="str">
        <f>_xlfn.XLOOKUP(MasterData[[#This Row],[Customer_ID]],Customer[Customer_ID],Customer[Age Range])</f>
        <v>[57 Above]</v>
      </c>
      <c r="K280" s="2" t="str">
        <f>_xlfn.XLOOKUP(MasterData[[#This Row],[Customer_ID]],Customer[Customer_ID],Customer[Gender])</f>
        <v>Female</v>
      </c>
      <c r="L280" s="26" t="str">
        <f>_xlfn.XLOOKUP(MasterData[[#This Row],[Customer_ID]],Feedback[Customer_ID],Feedback[Feedback_ID])</f>
        <v>F1030</v>
      </c>
      <c r="M280" s="26" t="str">
        <f>_xlfn.XLOOKUP(MasterData[[#This Row],[Customer_ID]],Feedback[Customer_ID],Feedback[Sentiment])</f>
        <v>Negative</v>
      </c>
      <c r="N280" s="26" t="str">
        <f>_xlfn.XLOOKUP(MasterData[[#This Row],[Customer_ID]],Feedback[Customer_ID],Feedback[Comment])</f>
        <v>Great product!</v>
      </c>
      <c r="O280" s="26">
        <f>_xlfn.XLOOKUP(MasterData[[#This Row],[Customer_ID]],Feedback[Customer_ID],Feedback[Rating])</f>
        <v>1</v>
      </c>
    </row>
    <row r="281" spans="1:15" x14ac:dyDescent="0.3">
      <c r="A281" s="4" t="s">
        <v>448</v>
      </c>
      <c r="B281" s="2" t="s">
        <v>1525</v>
      </c>
      <c r="C281" s="2" t="s">
        <v>1012</v>
      </c>
      <c r="D281" s="2">
        <v>3</v>
      </c>
      <c r="E281" s="30">
        <v>4.5199999999999996</v>
      </c>
      <c r="F281" s="2" t="s">
        <v>1014</v>
      </c>
      <c r="G281" s="3">
        <v>45733</v>
      </c>
      <c r="H281" s="34">
        <v>13.56</v>
      </c>
      <c r="I281" s="2">
        <f>_xlfn.XLOOKUP(MasterData[[#This Row],[Customer_ID]],Customer[Customer_ID],Customer[Age])</f>
        <v>32</v>
      </c>
      <c r="J281" s="2" t="str">
        <f>_xlfn.XLOOKUP(MasterData[[#This Row],[Customer_ID]],Customer[Customer_ID],Customer[Age Range])</f>
        <v>[31-43]</v>
      </c>
      <c r="K281" s="2" t="str">
        <f>_xlfn.XLOOKUP(MasterData[[#This Row],[Customer_ID]],Customer[Customer_ID],Customer[Gender])</f>
        <v>Female</v>
      </c>
      <c r="L281" s="26" t="str">
        <f>_xlfn.XLOOKUP(MasterData[[#This Row],[Customer_ID]],Feedback[Customer_ID],Feedback[Feedback_ID])</f>
        <v>F1531</v>
      </c>
      <c r="M281" s="26" t="str">
        <f>_xlfn.XLOOKUP(MasterData[[#This Row],[Customer_ID]],Feedback[Customer_ID],Feedback[Sentiment])</f>
        <v>Negative</v>
      </c>
      <c r="N281" s="26" t="str">
        <f>_xlfn.XLOOKUP(MasterData[[#This Row],[Customer_ID]],Feedback[Customer_ID],Feedback[Comment])</f>
        <v>Could be better</v>
      </c>
      <c r="O281" s="26">
        <f>_xlfn.XLOOKUP(MasterData[[#This Row],[Customer_ID]],Feedback[Customer_ID],Feedback[Rating])</f>
        <v>4</v>
      </c>
    </row>
    <row r="282" spans="1:15" x14ac:dyDescent="0.3">
      <c r="A282" s="4" t="s">
        <v>450</v>
      </c>
      <c r="B282" s="2" t="s">
        <v>1952</v>
      </c>
      <c r="C282" s="2" t="s">
        <v>1009</v>
      </c>
      <c r="D282" s="2">
        <v>3</v>
      </c>
      <c r="E282" s="30">
        <v>3.11</v>
      </c>
      <c r="F282" s="2" t="s">
        <v>1015</v>
      </c>
      <c r="G282" s="3">
        <v>45735</v>
      </c>
      <c r="H282" s="34">
        <v>9.33</v>
      </c>
      <c r="I282" s="2">
        <f>_xlfn.XLOOKUP(MasterData[[#This Row],[Customer_ID]],Customer[Customer_ID],Customer[Age])</f>
        <v>34</v>
      </c>
      <c r="J282" s="2" t="str">
        <f>_xlfn.XLOOKUP(MasterData[[#This Row],[Customer_ID]],Customer[Customer_ID],Customer[Age Range])</f>
        <v>[31-43]</v>
      </c>
      <c r="K282" s="2" t="str">
        <f>_xlfn.XLOOKUP(MasterData[[#This Row],[Customer_ID]],Customer[Customer_ID],Customer[Gender])</f>
        <v>Male</v>
      </c>
      <c r="L282" s="26" t="str">
        <f>_xlfn.XLOOKUP(MasterData[[#This Row],[Customer_ID]],Feedback[Customer_ID],Feedback[Feedback_ID])</f>
        <v>F1490</v>
      </c>
      <c r="M282" s="26" t="str">
        <f>_xlfn.XLOOKUP(MasterData[[#This Row],[Customer_ID]],Feedback[Customer_ID],Feedback[Sentiment])</f>
        <v>Negative</v>
      </c>
      <c r="N282" s="26" t="str">
        <f>_xlfn.XLOOKUP(MasterData[[#This Row],[Customer_ID]],Feedback[Customer_ID],Feedback[Comment])</f>
        <v>Great product!</v>
      </c>
      <c r="O282" s="26">
        <f>_xlfn.XLOOKUP(MasterData[[#This Row],[Customer_ID]],Feedback[Customer_ID],Feedback[Rating])</f>
        <v>4</v>
      </c>
    </row>
    <row r="283" spans="1:15" x14ac:dyDescent="0.3">
      <c r="A283" s="4" t="s">
        <v>451</v>
      </c>
      <c r="B283" s="2" t="s">
        <v>1594</v>
      </c>
      <c r="C283" s="2" t="s">
        <v>1012</v>
      </c>
      <c r="D283" s="2">
        <v>2</v>
      </c>
      <c r="E283" s="30">
        <v>5.23</v>
      </c>
      <c r="F283" s="2" t="s">
        <v>1014</v>
      </c>
      <c r="G283" s="3">
        <v>45736</v>
      </c>
      <c r="H283" s="34">
        <v>10.46</v>
      </c>
      <c r="I283" s="2">
        <f>_xlfn.XLOOKUP(MasterData[[#This Row],[Customer_ID]],Customer[Customer_ID],Customer[Age])</f>
        <v>44</v>
      </c>
      <c r="J283" s="2" t="str">
        <f>_xlfn.XLOOKUP(MasterData[[#This Row],[Customer_ID]],Customer[Customer_ID],Customer[Age Range])</f>
        <v>[44-56]</v>
      </c>
      <c r="K283" s="2" t="str">
        <f>_xlfn.XLOOKUP(MasterData[[#This Row],[Customer_ID]],Customer[Customer_ID],Customer[Gender])</f>
        <v>Female</v>
      </c>
      <c r="L283" s="26" t="str">
        <f>_xlfn.XLOOKUP(MasterData[[#This Row],[Customer_ID]],Feedback[Customer_ID],Feedback[Feedback_ID])</f>
        <v>F1446</v>
      </c>
      <c r="M283" s="26" t="str">
        <f>_xlfn.XLOOKUP(MasterData[[#This Row],[Customer_ID]],Feedback[Customer_ID],Feedback[Sentiment])</f>
        <v>Negative</v>
      </c>
      <c r="N283" s="26" t="str">
        <f>_xlfn.XLOOKUP(MasterData[[#This Row],[Customer_ID]],Feedback[Customer_ID],Feedback[Comment])</f>
        <v>Great product!</v>
      </c>
      <c r="O283" s="26">
        <f>_xlfn.XLOOKUP(MasterData[[#This Row],[Customer_ID]],Feedback[Customer_ID],Feedback[Rating])</f>
        <v>5</v>
      </c>
    </row>
    <row r="284" spans="1:15" x14ac:dyDescent="0.3">
      <c r="A284" s="4" t="s">
        <v>452</v>
      </c>
      <c r="B284" s="2" t="s">
        <v>1857</v>
      </c>
      <c r="C284" s="2" t="s">
        <v>1007</v>
      </c>
      <c r="D284" s="2">
        <v>2</v>
      </c>
      <c r="E284" s="30">
        <v>3.74</v>
      </c>
      <c r="F284" s="2" t="s">
        <v>1015</v>
      </c>
      <c r="G284" s="3">
        <v>45737</v>
      </c>
      <c r="H284" s="34">
        <v>7.48</v>
      </c>
      <c r="I284" s="2">
        <f>_xlfn.XLOOKUP(MasterData[[#This Row],[Customer_ID]],Customer[Customer_ID],Customer[Age])</f>
        <v>41</v>
      </c>
      <c r="J284" s="2" t="str">
        <f>_xlfn.XLOOKUP(MasterData[[#This Row],[Customer_ID]],Customer[Customer_ID],Customer[Age Range])</f>
        <v>[31-43]</v>
      </c>
      <c r="K284" s="2" t="str">
        <f>_xlfn.XLOOKUP(MasterData[[#This Row],[Customer_ID]],Customer[Customer_ID],Customer[Gender])</f>
        <v>Male</v>
      </c>
      <c r="L284" s="26" t="str">
        <f>_xlfn.XLOOKUP(MasterData[[#This Row],[Customer_ID]],Feedback[Customer_ID],Feedback[Feedback_ID])</f>
        <v>F1570</v>
      </c>
      <c r="M284" s="26" t="str">
        <f>_xlfn.XLOOKUP(MasterData[[#This Row],[Customer_ID]],Feedback[Customer_ID],Feedback[Sentiment])</f>
        <v>Neutral</v>
      </c>
      <c r="N284" s="26" t="str">
        <f>_xlfn.XLOOKUP(MasterData[[#This Row],[Customer_ID]],Feedback[Customer_ID],Feedback[Comment])</f>
        <v>Could be better</v>
      </c>
      <c r="O284" s="26">
        <f>_xlfn.XLOOKUP(MasterData[[#This Row],[Customer_ID]],Feedback[Customer_ID],Feedback[Rating])</f>
        <v>3</v>
      </c>
    </row>
    <row r="285" spans="1:15" x14ac:dyDescent="0.3">
      <c r="A285" s="4" t="s">
        <v>453</v>
      </c>
      <c r="B285" s="2" t="s">
        <v>1815</v>
      </c>
      <c r="C285" s="2" t="s">
        <v>1008</v>
      </c>
      <c r="D285" s="2">
        <v>4</v>
      </c>
      <c r="E285" s="30">
        <v>4.8600000000000003</v>
      </c>
      <c r="F285" s="2" t="s">
        <v>1015</v>
      </c>
      <c r="G285" s="3">
        <v>45738</v>
      </c>
      <c r="H285" s="34">
        <v>19.440000000000001</v>
      </c>
      <c r="I285" s="2">
        <f>_xlfn.XLOOKUP(MasterData[[#This Row],[Customer_ID]],Customer[Customer_ID],Customer[Age])</f>
        <v>25</v>
      </c>
      <c r="J285" s="2" t="str">
        <f>_xlfn.XLOOKUP(MasterData[[#This Row],[Customer_ID]],Customer[Customer_ID],Customer[Age Range])</f>
        <v>[18-30]</v>
      </c>
      <c r="K285" s="2" t="str">
        <f>_xlfn.XLOOKUP(MasterData[[#This Row],[Customer_ID]],Customer[Customer_ID],Customer[Gender])</f>
        <v>Female</v>
      </c>
      <c r="L285" s="26" t="str">
        <f>_xlfn.XLOOKUP(MasterData[[#This Row],[Customer_ID]],Feedback[Customer_ID],Feedback[Feedback_ID])</f>
        <v>F1212</v>
      </c>
      <c r="M285" s="26" t="str">
        <f>_xlfn.XLOOKUP(MasterData[[#This Row],[Customer_ID]],Feedback[Customer_ID],Feedback[Sentiment])</f>
        <v>Neutral</v>
      </c>
      <c r="N285" s="26" t="str">
        <f>_xlfn.XLOOKUP(MasterData[[#This Row],[Customer_ID]],Feedback[Customer_ID],Feedback[Comment])</f>
        <v>Could be better</v>
      </c>
      <c r="O285" s="26">
        <f>_xlfn.XLOOKUP(MasterData[[#This Row],[Customer_ID]],Feedback[Customer_ID],Feedback[Rating])</f>
        <v>4</v>
      </c>
    </row>
    <row r="286" spans="1:15" x14ac:dyDescent="0.3">
      <c r="A286" s="4" t="s">
        <v>454</v>
      </c>
      <c r="B286" s="2" t="s">
        <v>1449</v>
      </c>
      <c r="C286" s="2" t="s">
        <v>1010</v>
      </c>
      <c r="D286" s="2">
        <v>1</v>
      </c>
      <c r="E286" s="30">
        <v>4.21</v>
      </c>
      <c r="F286" s="2" t="s">
        <v>1013</v>
      </c>
      <c r="G286" s="3">
        <v>45739</v>
      </c>
      <c r="H286" s="34">
        <v>4.21</v>
      </c>
      <c r="I286" s="2">
        <f>_xlfn.XLOOKUP(MasterData[[#This Row],[Customer_ID]],Customer[Customer_ID],Customer[Age])</f>
        <v>31</v>
      </c>
      <c r="J286" s="2" t="str">
        <f>_xlfn.XLOOKUP(MasterData[[#This Row],[Customer_ID]],Customer[Customer_ID],Customer[Age Range])</f>
        <v>[31-43]</v>
      </c>
      <c r="K286" s="2" t="str">
        <f>_xlfn.XLOOKUP(MasterData[[#This Row],[Customer_ID]],Customer[Customer_ID],Customer[Gender])</f>
        <v>Male</v>
      </c>
      <c r="L286" s="26" t="str">
        <f>_xlfn.XLOOKUP(MasterData[[#This Row],[Customer_ID]],Feedback[Customer_ID],Feedback[Feedback_ID])</f>
        <v>F1993</v>
      </c>
      <c r="M286" s="26" t="str">
        <f>_xlfn.XLOOKUP(MasterData[[#This Row],[Customer_ID]],Feedback[Customer_ID],Feedback[Sentiment])</f>
        <v>Neutral</v>
      </c>
      <c r="N286" s="26" t="str">
        <f>_xlfn.XLOOKUP(MasterData[[#This Row],[Customer_ID]],Feedback[Customer_ID],Feedback[Comment])</f>
        <v>Could be better</v>
      </c>
      <c r="O286" s="26">
        <f>_xlfn.XLOOKUP(MasterData[[#This Row],[Customer_ID]],Feedback[Customer_ID],Feedback[Rating])</f>
        <v>5</v>
      </c>
    </row>
    <row r="287" spans="1:15" x14ac:dyDescent="0.3">
      <c r="A287" s="4" t="s">
        <v>455</v>
      </c>
      <c r="B287" s="2" t="s">
        <v>1251</v>
      </c>
      <c r="C287" s="2" t="s">
        <v>1010</v>
      </c>
      <c r="D287" s="2">
        <v>2</v>
      </c>
      <c r="E287" s="30">
        <v>5.08</v>
      </c>
      <c r="F287" s="2" t="s">
        <v>1013</v>
      </c>
      <c r="G287" s="3">
        <v>45740</v>
      </c>
      <c r="H287" s="34">
        <v>10.16</v>
      </c>
      <c r="I287" s="2">
        <f>_xlfn.XLOOKUP(MasterData[[#This Row],[Customer_ID]],Customer[Customer_ID],Customer[Age])</f>
        <v>46</v>
      </c>
      <c r="J287" s="2" t="str">
        <f>_xlfn.XLOOKUP(MasterData[[#This Row],[Customer_ID]],Customer[Customer_ID],Customer[Age Range])</f>
        <v>[44-56]</v>
      </c>
      <c r="K287" s="2" t="str">
        <f>_xlfn.XLOOKUP(MasterData[[#This Row],[Customer_ID]],Customer[Customer_ID],Customer[Gender])</f>
        <v>Female</v>
      </c>
      <c r="L287" s="26" t="str">
        <f>_xlfn.XLOOKUP(MasterData[[#This Row],[Customer_ID]],Feedback[Customer_ID],Feedback[Feedback_ID])</f>
        <v>F1012</v>
      </c>
      <c r="M287" s="26" t="str">
        <f>_xlfn.XLOOKUP(MasterData[[#This Row],[Customer_ID]],Feedback[Customer_ID],Feedback[Sentiment])</f>
        <v>Negative</v>
      </c>
      <c r="N287" s="26" t="str">
        <f>_xlfn.XLOOKUP(MasterData[[#This Row],[Customer_ID]],Feedback[Customer_ID],Feedback[Comment])</f>
        <v>Great product!</v>
      </c>
      <c r="O287" s="26">
        <f>_xlfn.XLOOKUP(MasterData[[#This Row],[Customer_ID]],Feedback[Customer_ID],Feedback[Rating])</f>
        <v>1</v>
      </c>
    </row>
    <row r="288" spans="1:15" x14ac:dyDescent="0.3">
      <c r="A288" s="4" t="s">
        <v>456</v>
      </c>
      <c r="B288" s="2" t="s">
        <v>1813</v>
      </c>
      <c r="C288" s="2" t="s">
        <v>1007</v>
      </c>
      <c r="D288" s="2">
        <v>2</v>
      </c>
      <c r="E288" s="30">
        <v>5.61</v>
      </c>
      <c r="F288" s="2" t="s">
        <v>1013</v>
      </c>
      <c r="G288" s="3">
        <v>45741</v>
      </c>
      <c r="H288" s="34">
        <v>11.22</v>
      </c>
      <c r="I288" s="2">
        <f>_xlfn.XLOOKUP(MasterData[[#This Row],[Customer_ID]],Customer[Customer_ID],Customer[Age])</f>
        <v>48</v>
      </c>
      <c r="J288" s="2" t="str">
        <f>_xlfn.XLOOKUP(MasterData[[#This Row],[Customer_ID]],Customer[Customer_ID],Customer[Age Range])</f>
        <v>[44-56]</v>
      </c>
      <c r="K288" s="2" t="str">
        <f>_xlfn.XLOOKUP(MasterData[[#This Row],[Customer_ID]],Customer[Customer_ID],Customer[Gender])</f>
        <v>Female</v>
      </c>
      <c r="L288" s="26" t="str">
        <f>_xlfn.XLOOKUP(MasterData[[#This Row],[Customer_ID]],Feedback[Customer_ID],Feedback[Feedback_ID])</f>
        <v>F1984</v>
      </c>
      <c r="M288" s="26" t="str">
        <f>_xlfn.XLOOKUP(MasterData[[#This Row],[Customer_ID]],Feedback[Customer_ID],Feedback[Sentiment])</f>
        <v>Neutral</v>
      </c>
      <c r="N288" s="26" t="str">
        <f>_xlfn.XLOOKUP(MasterData[[#This Row],[Customer_ID]],Feedback[Customer_ID],Feedback[Comment])</f>
        <v>Great product!</v>
      </c>
      <c r="O288" s="26">
        <f>_xlfn.XLOOKUP(MasterData[[#This Row],[Customer_ID]],Feedback[Customer_ID],Feedback[Rating])</f>
        <v>5</v>
      </c>
    </row>
    <row r="289" spans="1:15" x14ac:dyDescent="0.3">
      <c r="A289" s="4" t="s">
        <v>457</v>
      </c>
      <c r="B289" s="2" t="s">
        <v>1228</v>
      </c>
      <c r="C289" s="2" t="s">
        <v>1008</v>
      </c>
      <c r="D289" s="2">
        <v>2</v>
      </c>
      <c r="E289" s="30">
        <v>3.83</v>
      </c>
      <c r="F289" s="2" t="s">
        <v>1015</v>
      </c>
      <c r="G289" s="3">
        <v>45742</v>
      </c>
      <c r="H289" s="34">
        <v>7.66</v>
      </c>
      <c r="I289" s="2">
        <f>_xlfn.XLOOKUP(MasterData[[#This Row],[Customer_ID]],Customer[Customer_ID],Customer[Age])</f>
        <v>22</v>
      </c>
      <c r="J289" s="2" t="str">
        <f>_xlfn.XLOOKUP(MasterData[[#This Row],[Customer_ID]],Customer[Customer_ID],Customer[Age Range])</f>
        <v>[18-30]</v>
      </c>
      <c r="K289" s="2" t="str">
        <f>_xlfn.XLOOKUP(MasterData[[#This Row],[Customer_ID]],Customer[Customer_ID],Customer[Gender])</f>
        <v>Male</v>
      </c>
      <c r="L289" s="26" t="str">
        <f>_xlfn.XLOOKUP(MasterData[[#This Row],[Customer_ID]],Feedback[Customer_ID],Feedback[Feedback_ID])</f>
        <v>F1026</v>
      </c>
      <c r="M289" s="26" t="str">
        <f>_xlfn.XLOOKUP(MasterData[[#This Row],[Customer_ID]],Feedback[Customer_ID],Feedback[Sentiment])</f>
        <v>Negative</v>
      </c>
      <c r="N289" s="26" t="str">
        <f>_xlfn.XLOOKUP(MasterData[[#This Row],[Customer_ID]],Feedback[Customer_ID],Feedback[Comment])</f>
        <v>Could be better</v>
      </c>
      <c r="O289" s="26">
        <f>_xlfn.XLOOKUP(MasterData[[#This Row],[Customer_ID]],Feedback[Customer_ID],Feedback[Rating])</f>
        <v>1</v>
      </c>
    </row>
    <row r="290" spans="1:15" x14ac:dyDescent="0.3">
      <c r="A290" s="4" t="s">
        <v>458</v>
      </c>
      <c r="B290" s="2" t="s">
        <v>1211</v>
      </c>
      <c r="C290" s="2" t="s">
        <v>1010</v>
      </c>
      <c r="D290" s="2">
        <v>2</v>
      </c>
      <c r="E290" s="30">
        <v>3.5</v>
      </c>
      <c r="F290" s="2" t="s">
        <v>1016</v>
      </c>
      <c r="G290" s="3">
        <v>45743</v>
      </c>
      <c r="H290" s="34">
        <v>7</v>
      </c>
      <c r="I290" s="2">
        <f>_xlfn.XLOOKUP(MasterData[[#This Row],[Customer_ID]],Customer[Customer_ID],Customer[Age])</f>
        <v>51</v>
      </c>
      <c r="J290" s="2" t="str">
        <f>_xlfn.XLOOKUP(MasterData[[#This Row],[Customer_ID]],Customer[Customer_ID],Customer[Age Range])</f>
        <v>[44-56]</v>
      </c>
      <c r="K290" s="2" t="str">
        <f>_xlfn.XLOOKUP(MasterData[[#This Row],[Customer_ID]],Customer[Customer_ID],Customer[Gender])</f>
        <v>Female</v>
      </c>
      <c r="L290" s="26" t="str">
        <f>_xlfn.XLOOKUP(MasterData[[#This Row],[Customer_ID]],Feedback[Customer_ID],Feedback[Feedback_ID])</f>
        <v>F1537</v>
      </c>
      <c r="M290" s="26" t="str">
        <f>_xlfn.XLOOKUP(MasterData[[#This Row],[Customer_ID]],Feedback[Customer_ID],Feedback[Sentiment])</f>
        <v>Positive</v>
      </c>
      <c r="N290" s="26" t="str">
        <f>_xlfn.XLOOKUP(MasterData[[#This Row],[Customer_ID]],Feedback[Customer_ID],Feedback[Comment])</f>
        <v>Could be better</v>
      </c>
      <c r="O290" s="26">
        <f>_xlfn.XLOOKUP(MasterData[[#This Row],[Customer_ID]],Feedback[Customer_ID],Feedback[Rating])</f>
        <v>2</v>
      </c>
    </row>
    <row r="291" spans="1:15" x14ac:dyDescent="0.3">
      <c r="A291" s="4" t="s">
        <v>462</v>
      </c>
      <c r="B291" s="2" t="s">
        <v>1334</v>
      </c>
      <c r="C291" s="2" t="s">
        <v>1011</v>
      </c>
      <c r="D291" s="2">
        <v>2</v>
      </c>
      <c r="E291" s="30">
        <v>5.33</v>
      </c>
      <c r="F291" s="2" t="s">
        <v>1015</v>
      </c>
      <c r="G291" s="3">
        <v>45747</v>
      </c>
      <c r="H291" s="34">
        <v>10.66</v>
      </c>
      <c r="I291" s="2">
        <f>_xlfn.XLOOKUP(MasterData[[#This Row],[Customer_ID]],Customer[Customer_ID],Customer[Age])</f>
        <v>48</v>
      </c>
      <c r="J291" s="2" t="str">
        <f>_xlfn.XLOOKUP(MasterData[[#This Row],[Customer_ID]],Customer[Customer_ID],Customer[Age Range])</f>
        <v>[44-56]</v>
      </c>
      <c r="K291" s="2" t="str">
        <f>_xlfn.XLOOKUP(MasterData[[#This Row],[Customer_ID]],Customer[Customer_ID],Customer[Gender])</f>
        <v>Male</v>
      </c>
      <c r="L291" s="26" t="str">
        <f>_xlfn.XLOOKUP(MasterData[[#This Row],[Customer_ID]],Feedback[Customer_ID],Feedback[Feedback_ID])</f>
        <v>F1285</v>
      </c>
      <c r="M291" s="26" t="str">
        <f>_xlfn.XLOOKUP(MasterData[[#This Row],[Customer_ID]],Feedback[Customer_ID],Feedback[Sentiment])</f>
        <v>Negative</v>
      </c>
      <c r="N291" s="26" t="str">
        <f>_xlfn.XLOOKUP(MasterData[[#This Row],[Customer_ID]],Feedback[Customer_ID],Feedback[Comment])</f>
        <v>Great product!</v>
      </c>
      <c r="O291" s="26">
        <f>_xlfn.XLOOKUP(MasterData[[#This Row],[Customer_ID]],Feedback[Customer_ID],Feedback[Rating])</f>
        <v>1</v>
      </c>
    </row>
    <row r="292" spans="1:15" x14ac:dyDescent="0.3">
      <c r="A292" s="4" t="s">
        <v>463</v>
      </c>
      <c r="B292" s="2" t="s">
        <v>1294</v>
      </c>
      <c r="C292" s="2" t="s">
        <v>1007</v>
      </c>
      <c r="D292" s="2">
        <v>1</v>
      </c>
      <c r="E292" s="30">
        <v>3.68</v>
      </c>
      <c r="F292" s="2" t="s">
        <v>1016</v>
      </c>
      <c r="G292" s="3">
        <v>45748</v>
      </c>
      <c r="H292" s="34">
        <v>3.68</v>
      </c>
      <c r="I292" s="2">
        <f>_xlfn.XLOOKUP(MasterData[[#This Row],[Customer_ID]],Customer[Customer_ID],Customer[Age])</f>
        <v>45</v>
      </c>
      <c r="J292" s="2" t="str">
        <f>_xlfn.XLOOKUP(MasterData[[#This Row],[Customer_ID]],Customer[Customer_ID],Customer[Age Range])</f>
        <v>[44-56]</v>
      </c>
      <c r="K292" s="2" t="str">
        <f>_xlfn.XLOOKUP(MasterData[[#This Row],[Customer_ID]],Customer[Customer_ID],Customer[Gender])</f>
        <v>Female</v>
      </c>
      <c r="L292" s="26" t="str">
        <f>_xlfn.XLOOKUP(MasterData[[#This Row],[Customer_ID]],Feedback[Customer_ID],Feedback[Feedback_ID])</f>
        <v>F1189</v>
      </c>
      <c r="M292" s="26" t="str">
        <f>_xlfn.XLOOKUP(MasterData[[#This Row],[Customer_ID]],Feedback[Customer_ID],Feedback[Sentiment])</f>
        <v>Neutral</v>
      </c>
      <c r="N292" s="26" t="str">
        <f>_xlfn.XLOOKUP(MasterData[[#This Row],[Customer_ID]],Feedback[Customer_ID],Feedback[Comment])</f>
        <v>Could be better</v>
      </c>
      <c r="O292" s="26">
        <f>_xlfn.XLOOKUP(MasterData[[#This Row],[Customer_ID]],Feedback[Customer_ID],Feedback[Rating])</f>
        <v>5</v>
      </c>
    </row>
    <row r="293" spans="1:15" x14ac:dyDescent="0.3">
      <c r="A293" s="4" t="s">
        <v>466</v>
      </c>
      <c r="B293" s="2" t="s">
        <v>1136</v>
      </c>
      <c r="C293" s="2" t="s">
        <v>1008</v>
      </c>
      <c r="D293" s="2">
        <v>4</v>
      </c>
      <c r="E293" s="30">
        <v>5.47</v>
      </c>
      <c r="F293" s="2" t="s">
        <v>1015</v>
      </c>
      <c r="G293" s="3">
        <v>45751</v>
      </c>
      <c r="H293" s="34">
        <v>21.88</v>
      </c>
      <c r="I293" s="2">
        <f>_xlfn.XLOOKUP(MasterData[[#This Row],[Customer_ID]],Customer[Customer_ID],Customer[Age])</f>
        <v>63</v>
      </c>
      <c r="J293" s="2" t="str">
        <f>_xlfn.XLOOKUP(MasterData[[#This Row],[Customer_ID]],Customer[Customer_ID],Customer[Age Range])</f>
        <v>[57 Above]</v>
      </c>
      <c r="K293" s="2" t="str">
        <f>_xlfn.XLOOKUP(MasterData[[#This Row],[Customer_ID]],Customer[Customer_ID],Customer[Gender])</f>
        <v>Male</v>
      </c>
      <c r="L293" s="26" t="str">
        <f>_xlfn.XLOOKUP(MasterData[[#This Row],[Customer_ID]],Feedback[Customer_ID],Feedback[Feedback_ID])</f>
        <v>F1146</v>
      </c>
      <c r="M293" s="26" t="str">
        <f>_xlfn.XLOOKUP(MasterData[[#This Row],[Customer_ID]],Feedback[Customer_ID],Feedback[Sentiment])</f>
        <v>Neutral</v>
      </c>
      <c r="N293" s="26" t="str">
        <f>_xlfn.XLOOKUP(MasterData[[#This Row],[Customer_ID]],Feedback[Customer_ID],Feedback[Comment])</f>
        <v>Great product!</v>
      </c>
      <c r="O293" s="26">
        <f>_xlfn.XLOOKUP(MasterData[[#This Row],[Customer_ID]],Feedback[Customer_ID],Feedback[Rating])</f>
        <v>2</v>
      </c>
    </row>
    <row r="294" spans="1:15" x14ac:dyDescent="0.3">
      <c r="A294" s="4" t="s">
        <v>467</v>
      </c>
      <c r="B294" s="2" t="s">
        <v>1128</v>
      </c>
      <c r="C294" s="2" t="s">
        <v>1010</v>
      </c>
      <c r="D294" s="2">
        <v>3</v>
      </c>
      <c r="E294" s="30">
        <v>2.75</v>
      </c>
      <c r="F294" s="2" t="s">
        <v>1016</v>
      </c>
      <c r="G294" s="3">
        <v>45752</v>
      </c>
      <c r="H294" s="34">
        <v>8.25</v>
      </c>
      <c r="I294" s="2">
        <f>_xlfn.XLOOKUP(MasterData[[#This Row],[Customer_ID]],Customer[Customer_ID],Customer[Age])</f>
        <v>32</v>
      </c>
      <c r="J294" s="2" t="str">
        <f>_xlfn.XLOOKUP(MasterData[[#This Row],[Customer_ID]],Customer[Customer_ID],Customer[Age Range])</f>
        <v>[31-43]</v>
      </c>
      <c r="K294" s="2" t="str">
        <f>_xlfn.XLOOKUP(MasterData[[#This Row],[Customer_ID]],Customer[Customer_ID],Customer[Gender])</f>
        <v>Male</v>
      </c>
      <c r="L294" s="26" t="str">
        <f>_xlfn.XLOOKUP(MasterData[[#This Row],[Customer_ID]],Feedback[Customer_ID],Feedback[Feedback_ID])</f>
        <v>F1562</v>
      </c>
      <c r="M294" s="26" t="str">
        <f>_xlfn.XLOOKUP(MasterData[[#This Row],[Customer_ID]],Feedback[Customer_ID],Feedback[Sentiment])</f>
        <v>Positive</v>
      </c>
      <c r="N294" s="26" t="str">
        <f>_xlfn.XLOOKUP(MasterData[[#This Row],[Customer_ID]],Feedback[Customer_ID],Feedback[Comment])</f>
        <v>Could be better</v>
      </c>
      <c r="O294" s="26">
        <f>_xlfn.XLOOKUP(MasterData[[#This Row],[Customer_ID]],Feedback[Customer_ID],Feedback[Rating])</f>
        <v>5</v>
      </c>
    </row>
    <row r="295" spans="1:15" x14ac:dyDescent="0.3">
      <c r="A295" s="4" t="s">
        <v>469</v>
      </c>
      <c r="B295" s="2" t="s">
        <v>1996</v>
      </c>
      <c r="C295" s="2" t="s">
        <v>1010</v>
      </c>
      <c r="D295" s="2">
        <v>5</v>
      </c>
      <c r="E295" s="30">
        <v>3.3</v>
      </c>
      <c r="F295" s="2" t="s">
        <v>1016</v>
      </c>
      <c r="G295" s="3">
        <v>45754</v>
      </c>
      <c r="H295" s="34">
        <v>16.5</v>
      </c>
      <c r="I295" s="2">
        <f>_xlfn.XLOOKUP(MasterData[[#This Row],[Customer_ID]],Customer[Customer_ID],Customer[Age])</f>
        <v>36</v>
      </c>
      <c r="J295" s="2" t="str">
        <f>_xlfn.XLOOKUP(MasterData[[#This Row],[Customer_ID]],Customer[Customer_ID],Customer[Age Range])</f>
        <v>[31-43]</v>
      </c>
      <c r="K295" s="2" t="str">
        <f>_xlfn.XLOOKUP(MasterData[[#This Row],[Customer_ID]],Customer[Customer_ID],Customer[Gender])</f>
        <v>Male</v>
      </c>
      <c r="L295" s="26" t="str">
        <f>_xlfn.XLOOKUP(MasterData[[#This Row],[Customer_ID]],Feedback[Customer_ID],Feedback[Feedback_ID])</f>
        <v>F1233</v>
      </c>
      <c r="M295" s="26" t="str">
        <f>_xlfn.XLOOKUP(MasterData[[#This Row],[Customer_ID]],Feedback[Customer_ID],Feedback[Sentiment])</f>
        <v>Neutral</v>
      </c>
      <c r="N295" s="26" t="str">
        <f>_xlfn.XLOOKUP(MasterData[[#This Row],[Customer_ID]],Feedback[Customer_ID],Feedback[Comment])</f>
        <v>Could be better</v>
      </c>
      <c r="O295" s="26">
        <f>_xlfn.XLOOKUP(MasterData[[#This Row],[Customer_ID]],Feedback[Customer_ID],Feedback[Rating])</f>
        <v>4</v>
      </c>
    </row>
    <row r="296" spans="1:15" x14ac:dyDescent="0.3">
      <c r="A296" s="4" t="s">
        <v>470</v>
      </c>
      <c r="B296" s="2" t="s">
        <v>1051</v>
      </c>
      <c r="C296" s="2" t="s">
        <v>1009</v>
      </c>
      <c r="D296" s="2">
        <v>1</v>
      </c>
      <c r="E296" s="30">
        <v>3.61</v>
      </c>
      <c r="F296" s="2" t="s">
        <v>1016</v>
      </c>
      <c r="G296" s="3">
        <v>45755</v>
      </c>
      <c r="H296" s="34">
        <v>3.61</v>
      </c>
      <c r="I296" s="2">
        <f>_xlfn.XLOOKUP(MasterData[[#This Row],[Customer_ID]],Customer[Customer_ID],Customer[Age])</f>
        <v>44</v>
      </c>
      <c r="J296" s="2" t="str">
        <f>_xlfn.XLOOKUP(MasterData[[#This Row],[Customer_ID]],Customer[Customer_ID],Customer[Age Range])</f>
        <v>[44-56]</v>
      </c>
      <c r="K296" s="2" t="str">
        <f>_xlfn.XLOOKUP(MasterData[[#This Row],[Customer_ID]],Customer[Customer_ID],Customer[Gender])</f>
        <v>Male</v>
      </c>
      <c r="L296" s="26" t="str">
        <f>_xlfn.XLOOKUP(MasterData[[#This Row],[Customer_ID]],Feedback[Customer_ID],Feedback[Feedback_ID])</f>
        <v>F1061</v>
      </c>
      <c r="M296" s="26" t="str">
        <f>_xlfn.XLOOKUP(MasterData[[#This Row],[Customer_ID]],Feedback[Customer_ID],Feedback[Sentiment])</f>
        <v>Neutral</v>
      </c>
      <c r="N296" s="26" t="str">
        <f>_xlfn.XLOOKUP(MasterData[[#This Row],[Customer_ID]],Feedback[Customer_ID],Feedback[Comment])</f>
        <v>Could be better</v>
      </c>
      <c r="O296" s="26">
        <f>_xlfn.XLOOKUP(MasterData[[#This Row],[Customer_ID]],Feedback[Customer_ID],Feedback[Rating])</f>
        <v>1</v>
      </c>
    </row>
    <row r="297" spans="1:15" x14ac:dyDescent="0.3">
      <c r="A297" s="4" t="s">
        <v>472</v>
      </c>
      <c r="B297" s="2" t="s">
        <v>1548</v>
      </c>
      <c r="C297" s="2" t="s">
        <v>1012</v>
      </c>
      <c r="D297" s="2">
        <v>1</v>
      </c>
      <c r="E297" s="30">
        <v>3.44</v>
      </c>
      <c r="F297" s="2" t="s">
        <v>1015</v>
      </c>
      <c r="G297" s="3">
        <v>45757</v>
      </c>
      <c r="H297" s="34">
        <v>3.44</v>
      </c>
      <c r="I297" s="2">
        <f>_xlfn.XLOOKUP(MasterData[[#This Row],[Customer_ID]],Customer[Customer_ID],Customer[Age])</f>
        <v>25</v>
      </c>
      <c r="J297" s="2" t="str">
        <f>_xlfn.XLOOKUP(MasterData[[#This Row],[Customer_ID]],Customer[Customer_ID],Customer[Age Range])</f>
        <v>[18-30]</v>
      </c>
      <c r="K297" s="2" t="str">
        <f>_xlfn.XLOOKUP(MasterData[[#This Row],[Customer_ID]],Customer[Customer_ID],Customer[Gender])</f>
        <v>Male</v>
      </c>
      <c r="L297" s="26" t="str">
        <f>_xlfn.XLOOKUP(MasterData[[#This Row],[Customer_ID]],Feedback[Customer_ID],Feedback[Feedback_ID])</f>
        <v>F1756</v>
      </c>
      <c r="M297" s="26" t="str">
        <f>_xlfn.XLOOKUP(MasterData[[#This Row],[Customer_ID]],Feedback[Customer_ID],Feedback[Sentiment])</f>
        <v>Neutral</v>
      </c>
      <c r="N297" s="26" t="str">
        <f>_xlfn.XLOOKUP(MasterData[[#This Row],[Customer_ID]],Feedback[Customer_ID],Feedback[Comment])</f>
        <v>Could be better</v>
      </c>
      <c r="O297" s="26">
        <f>_xlfn.XLOOKUP(MasterData[[#This Row],[Customer_ID]],Feedback[Customer_ID],Feedback[Rating])</f>
        <v>1</v>
      </c>
    </row>
    <row r="298" spans="1:15" x14ac:dyDescent="0.3">
      <c r="A298" s="4" t="s">
        <v>473</v>
      </c>
      <c r="B298" s="2" t="s">
        <v>1977</v>
      </c>
      <c r="C298" s="2" t="s">
        <v>1008</v>
      </c>
      <c r="D298" s="2">
        <v>1</v>
      </c>
      <c r="E298" s="30">
        <v>4.76</v>
      </c>
      <c r="F298" s="2" t="s">
        <v>1015</v>
      </c>
      <c r="G298" s="3">
        <v>45758</v>
      </c>
      <c r="H298" s="34">
        <v>4.76</v>
      </c>
      <c r="I298" s="2">
        <f>_xlfn.XLOOKUP(MasterData[[#This Row],[Customer_ID]],Customer[Customer_ID],Customer[Age])</f>
        <v>41</v>
      </c>
      <c r="J298" s="2" t="str">
        <f>_xlfn.XLOOKUP(MasterData[[#This Row],[Customer_ID]],Customer[Customer_ID],Customer[Age Range])</f>
        <v>[31-43]</v>
      </c>
      <c r="K298" s="2" t="str">
        <f>_xlfn.XLOOKUP(MasterData[[#This Row],[Customer_ID]],Customer[Customer_ID],Customer[Gender])</f>
        <v>Male</v>
      </c>
      <c r="L298" s="26" t="str">
        <f>_xlfn.XLOOKUP(MasterData[[#This Row],[Customer_ID]],Feedback[Customer_ID],Feedback[Feedback_ID])</f>
        <v>F1959</v>
      </c>
      <c r="M298" s="26" t="str">
        <f>_xlfn.XLOOKUP(MasterData[[#This Row],[Customer_ID]],Feedback[Customer_ID],Feedback[Sentiment])</f>
        <v>Negative</v>
      </c>
      <c r="N298" s="26" t="str">
        <f>_xlfn.XLOOKUP(MasterData[[#This Row],[Customer_ID]],Feedback[Customer_ID],Feedback[Comment])</f>
        <v>Great product!</v>
      </c>
      <c r="O298" s="26">
        <f>_xlfn.XLOOKUP(MasterData[[#This Row],[Customer_ID]],Feedback[Customer_ID],Feedback[Rating])</f>
        <v>3</v>
      </c>
    </row>
    <row r="299" spans="1:15" x14ac:dyDescent="0.3">
      <c r="A299" s="4" t="s">
        <v>474</v>
      </c>
      <c r="B299" s="2" t="s">
        <v>1996</v>
      </c>
      <c r="C299" s="2" t="s">
        <v>1010</v>
      </c>
      <c r="D299" s="2">
        <v>1</v>
      </c>
      <c r="E299" s="30">
        <v>3.45</v>
      </c>
      <c r="F299" s="2" t="s">
        <v>1016</v>
      </c>
      <c r="G299" s="3">
        <v>45759</v>
      </c>
      <c r="H299" s="34">
        <v>3.45</v>
      </c>
      <c r="I299" s="2">
        <f>_xlfn.XLOOKUP(MasterData[[#This Row],[Customer_ID]],Customer[Customer_ID],Customer[Age])</f>
        <v>36</v>
      </c>
      <c r="J299" s="2" t="str">
        <f>_xlfn.XLOOKUP(MasterData[[#This Row],[Customer_ID]],Customer[Customer_ID],Customer[Age Range])</f>
        <v>[31-43]</v>
      </c>
      <c r="K299" s="2" t="str">
        <f>_xlfn.XLOOKUP(MasterData[[#This Row],[Customer_ID]],Customer[Customer_ID],Customer[Gender])</f>
        <v>Male</v>
      </c>
      <c r="L299" s="26" t="str">
        <f>_xlfn.XLOOKUP(MasterData[[#This Row],[Customer_ID]],Feedback[Customer_ID],Feedback[Feedback_ID])</f>
        <v>F1233</v>
      </c>
      <c r="M299" s="26" t="str">
        <f>_xlfn.XLOOKUP(MasterData[[#This Row],[Customer_ID]],Feedback[Customer_ID],Feedback[Sentiment])</f>
        <v>Neutral</v>
      </c>
      <c r="N299" s="26" t="str">
        <f>_xlfn.XLOOKUP(MasterData[[#This Row],[Customer_ID]],Feedback[Customer_ID],Feedback[Comment])</f>
        <v>Could be better</v>
      </c>
      <c r="O299" s="26">
        <f>_xlfn.XLOOKUP(MasterData[[#This Row],[Customer_ID]],Feedback[Customer_ID],Feedback[Rating])</f>
        <v>4</v>
      </c>
    </row>
    <row r="300" spans="1:15" x14ac:dyDescent="0.3">
      <c r="A300" s="4" t="s">
        <v>475</v>
      </c>
      <c r="B300" s="2" t="s">
        <v>1637</v>
      </c>
      <c r="C300" s="2" t="s">
        <v>1007</v>
      </c>
      <c r="D300" s="2">
        <v>1</v>
      </c>
      <c r="E300" s="30">
        <v>4.0599999999999996</v>
      </c>
      <c r="F300" s="2" t="s">
        <v>1013</v>
      </c>
      <c r="G300" s="3">
        <v>45760</v>
      </c>
      <c r="H300" s="34">
        <v>4.0599999999999996</v>
      </c>
      <c r="I300" s="2">
        <f>_xlfn.XLOOKUP(MasterData[[#This Row],[Customer_ID]],Customer[Customer_ID],Customer[Age])</f>
        <v>57</v>
      </c>
      <c r="J300" s="2" t="str">
        <f>_xlfn.XLOOKUP(MasterData[[#This Row],[Customer_ID]],Customer[Customer_ID],Customer[Age Range])</f>
        <v>[57 Above]</v>
      </c>
      <c r="K300" s="2" t="str">
        <f>_xlfn.XLOOKUP(MasterData[[#This Row],[Customer_ID]],Customer[Customer_ID],Customer[Gender])</f>
        <v>Female</v>
      </c>
      <c r="L300" s="26" t="str">
        <f>_xlfn.XLOOKUP(MasterData[[#This Row],[Customer_ID]],Feedback[Customer_ID],Feedback[Feedback_ID])</f>
        <v>F1642</v>
      </c>
      <c r="M300" s="26" t="str">
        <f>_xlfn.XLOOKUP(MasterData[[#This Row],[Customer_ID]],Feedback[Customer_ID],Feedback[Sentiment])</f>
        <v>Positive</v>
      </c>
      <c r="N300" s="26" t="str">
        <f>_xlfn.XLOOKUP(MasterData[[#This Row],[Customer_ID]],Feedback[Customer_ID],Feedback[Comment])</f>
        <v>Could be better</v>
      </c>
      <c r="O300" s="26">
        <f>_xlfn.XLOOKUP(MasterData[[#This Row],[Customer_ID]],Feedback[Customer_ID],Feedback[Rating])</f>
        <v>2</v>
      </c>
    </row>
    <row r="301" spans="1:15" x14ac:dyDescent="0.3">
      <c r="A301" s="4" t="s">
        <v>476</v>
      </c>
      <c r="B301" s="2" t="s">
        <v>1337</v>
      </c>
      <c r="C301" s="2" t="s">
        <v>1007</v>
      </c>
      <c r="D301" s="2">
        <v>1</v>
      </c>
      <c r="E301" s="30">
        <v>5.52</v>
      </c>
      <c r="F301" s="2" t="s">
        <v>1016</v>
      </c>
      <c r="G301" s="3">
        <v>45761</v>
      </c>
      <c r="H301" s="34">
        <v>5.52</v>
      </c>
      <c r="I301" s="2">
        <f>_xlfn.XLOOKUP(MasterData[[#This Row],[Customer_ID]],Customer[Customer_ID],Customer[Age])</f>
        <v>21</v>
      </c>
      <c r="J301" s="2" t="str">
        <f>_xlfn.XLOOKUP(MasterData[[#This Row],[Customer_ID]],Customer[Customer_ID],Customer[Age Range])</f>
        <v>[18-30]</v>
      </c>
      <c r="K301" s="2" t="str">
        <f>_xlfn.XLOOKUP(MasterData[[#This Row],[Customer_ID]],Customer[Customer_ID],Customer[Gender])</f>
        <v>Female</v>
      </c>
      <c r="L301" s="26" t="str">
        <f>_xlfn.XLOOKUP(MasterData[[#This Row],[Customer_ID]],Feedback[Customer_ID],Feedback[Feedback_ID])</f>
        <v>F1206</v>
      </c>
      <c r="M301" s="26" t="str">
        <f>_xlfn.XLOOKUP(MasterData[[#This Row],[Customer_ID]],Feedback[Customer_ID],Feedback[Sentiment])</f>
        <v>Positive</v>
      </c>
      <c r="N301" s="26" t="str">
        <f>_xlfn.XLOOKUP(MasterData[[#This Row],[Customer_ID]],Feedback[Customer_ID],Feedback[Comment])</f>
        <v>Could be better</v>
      </c>
      <c r="O301" s="26">
        <f>_xlfn.XLOOKUP(MasterData[[#This Row],[Customer_ID]],Feedback[Customer_ID],Feedback[Rating])</f>
        <v>5</v>
      </c>
    </row>
    <row r="302" spans="1:15" x14ac:dyDescent="0.3">
      <c r="A302" s="4" t="s">
        <v>477</v>
      </c>
      <c r="B302" s="2" t="s">
        <v>1411</v>
      </c>
      <c r="C302" s="2" t="s">
        <v>1011</v>
      </c>
      <c r="D302" s="2">
        <v>4</v>
      </c>
      <c r="E302" s="30">
        <v>3.77</v>
      </c>
      <c r="F302" s="2" t="s">
        <v>1015</v>
      </c>
      <c r="G302" s="3">
        <v>45762</v>
      </c>
      <c r="H302" s="34">
        <v>15.08</v>
      </c>
      <c r="I302" s="2">
        <f>_xlfn.XLOOKUP(MasterData[[#This Row],[Customer_ID]],Customer[Customer_ID],Customer[Age])</f>
        <v>57</v>
      </c>
      <c r="J302" s="2" t="str">
        <f>_xlfn.XLOOKUP(MasterData[[#This Row],[Customer_ID]],Customer[Customer_ID],Customer[Age Range])</f>
        <v>[57 Above]</v>
      </c>
      <c r="K302" s="2" t="str">
        <f>_xlfn.XLOOKUP(MasterData[[#This Row],[Customer_ID]],Customer[Customer_ID],Customer[Gender])</f>
        <v>Male</v>
      </c>
      <c r="L302" s="26" t="str">
        <f>_xlfn.XLOOKUP(MasterData[[#This Row],[Customer_ID]],Feedback[Customer_ID],Feedback[Feedback_ID])</f>
        <v>F1985</v>
      </c>
      <c r="M302" s="26" t="str">
        <f>_xlfn.XLOOKUP(MasterData[[#This Row],[Customer_ID]],Feedback[Customer_ID],Feedback[Sentiment])</f>
        <v>Positive</v>
      </c>
      <c r="N302" s="26" t="str">
        <f>_xlfn.XLOOKUP(MasterData[[#This Row],[Customer_ID]],Feedback[Customer_ID],Feedback[Comment])</f>
        <v>Could be better</v>
      </c>
      <c r="O302" s="26">
        <f>_xlfn.XLOOKUP(MasterData[[#This Row],[Customer_ID]],Feedback[Customer_ID],Feedback[Rating])</f>
        <v>4</v>
      </c>
    </row>
    <row r="303" spans="1:15" x14ac:dyDescent="0.3">
      <c r="A303" s="4" t="s">
        <v>478</v>
      </c>
      <c r="B303" s="2" t="s">
        <v>1237</v>
      </c>
      <c r="C303" s="2" t="s">
        <v>1007</v>
      </c>
      <c r="D303" s="2">
        <v>4</v>
      </c>
      <c r="E303" s="30">
        <v>4.55</v>
      </c>
      <c r="F303" s="2" t="s">
        <v>1014</v>
      </c>
      <c r="G303" s="3">
        <v>45763</v>
      </c>
      <c r="H303" s="34">
        <v>18.2</v>
      </c>
      <c r="I303" s="2">
        <f>_xlfn.XLOOKUP(MasterData[[#This Row],[Customer_ID]],Customer[Customer_ID],Customer[Age])</f>
        <v>51</v>
      </c>
      <c r="J303" s="2" t="str">
        <f>_xlfn.XLOOKUP(MasterData[[#This Row],[Customer_ID]],Customer[Customer_ID],Customer[Age Range])</f>
        <v>[44-56]</v>
      </c>
      <c r="K303" s="2" t="str">
        <f>_xlfn.XLOOKUP(MasterData[[#This Row],[Customer_ID]],Customer[Customer_ID],Customer[Gender])</f>
        <v>Female</v>
      </c>
      <c r="L303" s="26" t="str">
        <f>_xlfn.XLOOKUP(MasterData[[#This Row],[Customer_ID]],Feedback[Customer_ID],Feedback[Feedback_ID])</f>
        <v>F1251</v>
      </c>
      <c r="M303" s="26" t="str">
        <f>_xlfn.XLOOKUP(MasterData[[#This Row],[Customer_ID]],Feedback[Customer_ID],Feedback[Sentiment])</f>
        <v>Positive</v>
      </c>
      <c r="N303" s="26" t="str">
        <f>_xlfn.XLOOKUP(MasterData[[#This Row],[Customer_ID]],Feedback[Customer_ID],Feedback[Comment])</f>
        <v>Great product!</v>
      </c>
      <c r="O303" s="26">
        <f>_xlfn.XLOOKUP(MasterData[[#This Row],[Customer_ID]],Feedback[Customer_ID],Feedback[Rating])</f>
        <v>5</v>
      </c>
    </row>
    <row r="304" spans="1:15" x14ac:dyDescent="0.3">
      <c r="A304" s="4" t="s">
        <v>481</v>
      </c>
      <c r="B304" s="2" t="s">
        <v>1790</v>
      </c>
      <c r="C304" s="2" t="s">
        <v>1008</v>
      </c>
      <c r="D304" s="2">
        <v>5</v>
      </c>
      <c r="E304" s="30">
        <v>3.14</v>
      </c>
      <c r="F304" s="2" t="s">
        <v>1013</v>
      </c>
      <c r="G304" s="3">
        <v>45766</v>
      </c>
      <c r="H304" s="34">
        <v>15.7</v>
      </c>
      <c r="I304" s="2">
        <f>_xlfn.XLOOKUP(MasterData[[#This Row],[Customer_ID]],Customer[Customer_ID],Customer[Age])</f>
        <v>35</v>
      </c>
      <c r="J304" s="2" t="str">
        <f>_xlfn.XLOOKUP(MasterData[[#This Row],[Customer_ID]],Customer[Customer_ID],Customer[Age Range])</f>
        <v>[31-43]</v>
      </c>
      <c r="K304" s="2" t="str">
        <f>_xlfn.XLOOKUP(MasterData[[#This Row],[Customer_ID]],Customer[Customer_ID],Customer[Gender])</f>
        <v>Female</v>
      </c>
      <c r="L304" s="26" t="str">
        <f>_xlfn.XLOOKUP(MasterData[[#This Row],[Customer_ID]],Feedback[Customer_ID],Feedback[Feedback_ID])</f>
        <v>F1129</v>
      </c>
      <c r="M304" s="26" t="str">
        <f>_xlfn.XLOOKUP(MasterData[[#This Row],[Customer_ID]],Feedback[Customer_ID],Feedback[Sentiment])</f>
        <v>Neutral</v>
      </c>
      <c r="N304" s="26" t="str">
        <f>_xlfn.XLOOKUP(MasterData[[#This Row],[Customer_ID]],Feedback[Customer_ID],Feedback[Comment])</f>
        <v>Great product!</v>
      </c>
      <c r="O304" s="26">
        <f>_xlfn.XLOOKUP(MasterData[[#This Row],[Customer_ID]],Feedback[Customer_ID],Feedback[Rating])</f>
        <v>2</v>
      </c>
    </row>
    <row r="305" spans="1:15" x14ac:dyDescent="0.3">
      <c r="A305" s="4" t="s">
        <v>482</v>
      </c>
      <c r="B305" s="2" t="s">
        <v>1838</v>
      </c>
      <c r="C305" s="2" t="s">
        <v>1007</v>
      </c>
      <c r="D305" s="2">
        <v>3</v>
      </c>
      <c r="E305" s="30">
        <v>2.58</v>
      </c>
      <c r="F305" s="2" t="s">
        <v>1013</v>
      </c>
      <c r="G305" s="3">
        <v>45767</v>
      </c>
      <c r="H305" s="34">
        <v>7.74</v>
      </c>
      <c r="I305" s="2">
        <f>_xlfn.XLOOKUP(MasterData[[#This Row],[Customer_ID]],Customer[Customer_ID],Customer[Age])</f>
        <v>63</v>
      </c>
      <c r="J305" s="2" t="str">
        <f>_xlfn.XLOOKUP(MasterData[[#This Row],[Customer_ID]],Customer[Customer_ID],Customer[Age Range])</f>
        <v>[57 Above]</v>
      </c>
      <c r="K305" s="2" t="str">
        <f>_xlfn.XLOOKUP(MasterData[[#This Row],[Customer_ID]],Customer[Customer_ID],Customer[Gender])</f>
        <v>Female</v>
      </c>
      <c r="L305" s="26" t="str">
        <f>_xlfn.XLOOKUP(MasterData[[#This Row],[Customer_ID]],Feedback[Customer_ID],Feedback[Feedback_ID])</f>
        <v>F1005</v>
      </c>
      <c r="M305" s="26" t="str">
        <f>_xlfn.XLOOKUP(MasterData[[#This Row],[Customer_ID]],Feedback[Customer_ID],Feedback[Sentiment])</f>
        <v>Negative</v>
      </c>
      <c r="N305" s="26" t="str">
        <f>_xlfn.XLOOKUP(MasterData[[#This Row],[Customer_ID]],Feedback[Customer_ID],Feedback[Comment])</f>
        <v>Could be better</v>
      </c>
      <c r="O305" s="26">
        <f>_xlfn.XLOOKUP(MasterData[[#This Row],[Customer_ID]],Feedback[Customer_ID],Feedback[Rating])</f>
        <v>3</v>
      </c>
    </row>
    <row r="306" spans="1:15" x14ac:dyDescent="0.3">
      <c r="A306" s="4" t="s">
        <v>484</v>
      </c>
      <c r="B306" s="2" t="s">
        <v>1470</v>
      </c>
      <c r="C306" s="2" t="s">
        <v>1010</v>
      </c>
      <c r="D306" s="2">
        <v>2</v>
      </c>
      <c r="E306" s="30">
        <v>4.82</v>
      </c>
      <c r="F306" s="2" t="s">
        <v>1014</v>
      </c>
      <c r="G306" s="3">
        <v>45769</v>
      </c>
      <c r="H306" s="34">
        <v>9.64</v>
      </c>
      <c r="I306" s="2">
        <f>_xlfn.XLOOKUP(MasterData[[#This Row],[Customer_ID]],Customer[Customer_ID],Customer[Age])</f>
        <v>28</v>
      </c>
      <c r="J306" s="2" t="str">
        <f>_xlfn.XLOOKUP(MasterData[[#This Row],[Customer_ID]],Customer[Customer_ID],Customer[Age Range])</f>
        <v>[18-30]</v>
      </c>
      <c r="K306" s="2" t="str">
        <f>_xlfn.XLOOKUP(MasterData[[#This Row],[Customer_ID]],Customer[Customer_ID],Customer[Gender])</f>
        <v>Female</v>
      </c>
      <c r="L306" s="26" t="str">
        <f>_xlfn.XLOOKUP(MasterData[[#This Row],[Customer_ID]],Feedback[Customer_ID],Feedback[Feedback_ID])</f>
        <v>F1699</v>
      </c>
      <c r="M306" s="26" t="str">
        <f>_xlfn.XLOOKUP(MasterData[[#This Row],[Customer_ID]],Feedback[Customer_ID],Feedback[Sentiment])</f>
        <v>Negative</v>
      </c>
      <c r="N306" s="26" t="str">
        <f>_xlfn.XLOOKUP(MasterData[[#This Row],[Customer_ID]],Feedback[Customer_ID],Feedback[Comment])</f>
        <v>Could be better</v>
      </c>
      <c r="O306" s="26">
        <f>_xlfn.XLOOKUP(MasterData[[#This Row],[Customer_ID]],Feedback[Customer_ID],Feedback[Rating])</f>
        <v>2</v>
      </c>
    </row>
    <row r="307" spans="1:15" x14ac:dyDescent="0.3">
      <c r="A307" s="4" t="s">
        <v>486</v>
      </c>
      <c r="B307" s="2" t="s">
        <v>1829</v>
      </c>
      <c r="C307" s="2" t="s">
        <v>1009</v>
      </c>
      <c r="D307" s="2">
        <v>1</v>
      </c>
      <c r="E307" s="30">
        <v>4.95</v>
      </c>
      <c r="F307" s="2" t="s">
        <v>1016</v>
      </c>
      <c r="G307" s="3">
        <v>45771</v>
      </c>
      <c r="H307" s="34">
        <v>4.95</v>
      </c>
      <c r="I307" s="2">
        <f>_xlfn.XLOOKUP(MasterData[[#This Row],[Customer_ID]],Customer[Customer_ID],Customer[Age])</f>
        <v>37</v>
      </c>
      <c r="J307" s="2" t="str">
        <f>_xlfn.XLOOKUP(MasterData[[#This Row],[Customer_ID]],Customer[Customer_ID],Customer[Age Range])</f>
        <v>[31-43]</v>
      </c>
      <c r="K307" s="2" t="str">
        <f>_xlfn.XLOOKUP(MasterData[[#This Row],[Customer_ID]],Customer[Customer_ID],Customer[Gender])</f>
        <v>Female</v>
      </c>
      <c r="L307" s="26" t="str">
        <f>_xlfn.XLOOKUP(MasterData[[#This Row],[Customer_ID]],Feedback[Customer_ID],Feedback[Feedback_ID])</f>
        <v>F1520</v>
      </c>
      <c r="M307" s="26" t="str">
        <f>_xlfn.XLOOKUP(MasterData[[#This Row],[Customer_ID]],Feedback[Customer_ID],Feedback[Sentiment])</f>
        <v>Negative</v>
      </c>
      <c r="N307" s="26" t="str">
        <f>_xlfn.XLOOKUP(MasterData[[#This Row],[Customer_ID]],Feedback[Customer_ID],Feedback[Comment])</f>
        <v>Great product!</v>
      </c>
      <c r="O307" s="26">
        <f>_xlfn.XLOOKUP(MasterData[[#This Row],[Customer_ID]],Feedback[Customer_ID],Feedback[Rating])</f>
        <v>5</v>
      </c>
    </row>
    <row r="308" spans="1:15" x14ac:dyDescent="0.3">
      <c r="A308" s="4" t="s">
        <v>487</v>
      </c>
      <c r="B308" s="2" t="s">
        <v>1705</v>
      </c>
      <c r="C308" s="2" t="s">
        <v>1012</v>
      </c>
      <c r="D308" s="2">
        <v>3</v>
      </c>
      <c r="E308" s="30">
        <v>2.78</v>
      </c>
      <c r="F308" s="2" t="s">
        <v>1013</v>
      </c>
      <c r="G308" s="3">
        <v>45772</v>
      </c>
      <c r="H308" s="34">
        <v>8.34</v>
      </c>
      <c r="I308" s="2">
        <f>_xlfn.XLOOKUP(MasterData[[#This Row],[Customer_ID]],Customer[Customer_ID],Customer[Age])</f>
        <v>35</v>
      </c>
      <c r="J308" s="2" t="str">
        <f>_xlfn.XLOOKUP(MasterData[[#This Row],[Customer_ID]],Customer[Customer_ID],Customer[Age Range])</f>
        <v>[31-43]</v>
      </c>
      <c r="K308" s="2" t="str">
        <f>_xlfn.XLOOKUP(MasterData[[#This Row],[Customer_ID]],Customer[Customer_ID],Customer[Gender])</f>
        <v>Male</v>
      </c>
      <c r="L308" s="26" t="str">
        <f>_xlfn.XLOOKUP(MasterData[[#This Row],[Customer_ID]],Feedback[Customer_ID],Feedback[Feedback_ID])</f>
        <v>F1514</v>
      </c>
      <c r="M308" s="26" t="str">
        <f>_xlfn.XLOOKUP(MasterData[[#This Row],[Customer_ID]],Feedback[Customer_ID],Feedback[Sentiment])</f>
        <v>Positive</v>
      </c>
      <c r="N308" s="26" t="str">
        <f>_xlfn.XLOOKUP(MasterData[[#This Row],[Customer_ID]],Feedback[Customer_ID],Feedback[Comment])</f>
        <v>Great product!</v>
      </c>
      <c r="O308" s="26">
        <f>_xlfn.XLOOKUP(MasterData[[#This Row],[Customer_ID]],Feedback[Customer_ID],Feedback[Rating])</f>
        <v>3</v>
      </c>
    </row>
    <row r="309" spans="1:15" x14ac:dyDescent="0.3">
      <c r="A309" s="4" t="s">
        <v>488</v>
      </c>
      <c r="B309" s="2" t="s">
        <v>1743</v>
      </c>
      <c r="C309" s="2" t="s">
        <v>1012</v>
      </c>
      <c r="D309" s="2">
        <v>4</v>
      </c>
      <c r="E309" s="30">
        <v>3.08</v>
      </c>
      <c r="F309" s="2" t="s">
        <v>1015</v>
      </c>
      <c r="G309" s="3">
        <v>45773</v>
      </c>
      <c r="H309" s="34">
        <v>12.32</v>
      </c>
      <c r="I309" s="2">
        <f>_xlfn.XLOOKUP(MasterData[[#This Row],[Customer_ID]],Customer[Customer_ID],Customer[Age])</f>
        <v>37</v>
      </c>
      <c r="J309" s="2" t="str">
        <f>_xlfn.XLOOKUP(MasterData[[#This Row],[Customer_ID]],Customer[Customer_ID],Customer[Age Range])</f>
        <v>[31-43]</v>
      </c>
      <c r="K309" s="2" t="str">
        <f>_xlfn.XLOOKUP(MasterData[[#This Row],[Customer_ID]],Customer[Customer_ID],Customer[Gender])</f>
        <v>Male</v>
      </c>
      <c r="L309" s="26" t="str">
        <f>_xlfn.XLOOKUP(MasterData[[#This Row],[Customer_ID]],Feedback[Customer_ID],Feedback[Feedback_ID])</f>
        <v>F1365</v>
      </c>
      <c r="M309" s="26" t="str">
        <f>_xlfn.XLOOKUP(MasterData[[#This Row],[Customer_ID]],Feedback[Customer_ID],Feedback[Sentiment])</f>
        <v>Negative</v>
      </c>
      <c r="N309" s="26" t="str">
        <f>_xlfn.XLOOKUP(MasterData[[#This Row],[Customer_ID]],Feedback[Customer_ID],Feedback[Comment])</f>
        <v>Great product!</v>
      </c>
      <c r="O309" s="26">
        <f>_xlfn.XLOOKUP(MasterData[[#This Row],[Customer_ID]],Feedback[Customer_ID],Feedback[Rating])</f>
        <v>3</v>
      </c>
    </row>
    <row r="310" spans="1:15" x14ac:dyDescent="0.3">
      <c r="A310" s="4" t="s">
        <v>489</v>
      </c>
      <c r="B310" s="2" t="s">
        <v>1378</v>
      </c>
      <c r="C310" s="2" t="s">
        <v>1011</v>
      </c>
      <c r="D310" s="2">
        <v>1</v>
      </c>
      <c r="E310" s="30">
        <v>2.86</v>
      </c>
      <c r="F310" s="2" t="s">
        <v>1014</v>
      </c>
      <c r="G310" s="3">
        <v>45774</v>
      </c>
      <c r="H310" s="34">
        <v>2.86</v>
      </c>
      <c r="I310" s="2">
        <f>_xlfn.XLOOKUP(MasterData[[#This Row],[Customer_ID]],Customer[Customer_ID],Customer[Age])</f>
        <v>33</v>
      </c>
      <c r="J310" s="2" t="str">
        <f>_xlfn.XLOOKUP(MasterData[[#This Row],[Customer_ID]],Customer[Customer_ID],Customer[Age Range])</f>
        <v>[31-43]</v>
      </c>
      <c r="K310" s="2" t="str">
        <f>_xlfn.XLOOKUP(MasterData[[#This Row],[Customer_ID]],Customer[Customer_ID],Customer[Gender])</f>
        <v>Male</v>
      </c>
      <c r="L310" s="26" t="str">
        <f>_xlfn.XLOOKUP(MasterData[[#This Row],[Customer_ID]],Feedback[Customer_ID],Feedback[Feedback_ID])</f>
        <v>F1533</v>
      </c>
      <c r="M310" s="26" t="str">
        <f>_xlfn.XLOOKUP(MasterData[[#This Row],[Customer_ID]],Feedback[Customer_ID],Feedback[Sentiment])</f>
        <v>Negative</v>
      </c>
      <c r="N310" s="26" t="str">
        <f>_xlfn.XLOOKUP(MasterData[[#This Row],[Customer_ID]],Feedback[Customer_ID],Feedback[Comment])</f>
        <v>Great product!</v>
      </c>
      <c r="O310" s="26">
        <f>_xlfn.XLOOKUP(MasterData[[#This Row],[Customer_ID]],Feedback[Customer_ID],Feedback[Rating])</f>
        <v>1</v>
      </c>
    </row>
    <row r="311" spans="1:15" x14ac:dyDescent="0.3">
      <c r="A311" s="4" t="s">
        <v>490</v>
      </c>
      <c r="B311" s="2" t="s">
        <v>1837</v>
      </c>
      <c r="C311" s="2" t="s">
        <v>1010</v>
      </c>
      <c r="D311" s="2">
        <v>5</v>
      </c>
      <c r="E311" s="30">
        <v>2.72</v>
      </c>
      <c r="F311" s="2" t="s">
        <v>1016</v>
      </c>
      <c r="G311" s="3">
        <v>45775</v>
      </c>
      <c r="H311" s="34">
        <v>13.6</v>
      </c>
      <c r="I311" s="2">
        <f>_xlfn.XLOOKUP(MasterData[[#This Row],[Customer_ID]],Customer[Customer_ID],Customer[Age])</f>
        <v>43</v>
      </c>
      <c r="J311" s="2" t="str">
        <f>_xlfn.XLOOKUP(MasterData[[#This Row],[Customer_ID]],Customer[Customer_ID],Customer[Age Range])</f>
        <v>[31-43]</v>
      </c>
      <c r="K311" s="2" t="str">
        <f>_xlfn.XLOOKUP(MasterData[[#This Row],[Customer_ID]],Customer[Customer_ID],Customer[Gender])</f>
        <v>Female</v>
      </c>
      <c r="L311" s="26" t="str">
        <f>_xlfn.XLOOKUP(MasterData[[#This Row],[Customer_ID]],Feedback[Customer_ID],Feedback[Feedback_ID])</f>
        <v>F1167</v>
      </c>
      <c r="M311" s="26" t="str">
        <f>_xlfn.XLOOKUP(MasterData[[#This Row],[Customer_ID]],Feedback[Customer_ID],Feedback[Sentiment])</f>
        <v>Negative</v>
      </c>
      <c r="N311" s="26" t="str">
        <f>_xlfn.XLOOKUP(MasterData[[#This Row],[Customer_ID]],Feedback[Customer_ID],Feedback[Comment])</f>
        <v>Could be better</v>
      </c>
      <c r="O311" s="26">
        <f>_xlfn.XLOOKUP(MasterData[[#This Row],[Customer_ID]],Feedback[Customer_ID],Feedback[Rating])</f>
        <v>4</v>
      </c>
    </row>
    <row r="312" spans="1:15" x14ac:dyDescent="0.3">
      <c r="A312" s="4" t="s">
        <v>491</v>
      </c>
      <c r="B312" s="2" t="s">
        <v>1549</v>
      </c>
      <c r="C312" s="2" t="s">
        <v>1010</v>
      </c>
      <c r="D312" s="2">
        <v>3</v>
      </c>
      <c r="E312" s="30">
        <v>5.58</v>
      </c>
      <c r="F312" s="2" t="s">
        <v>1013</v>
      </c>
      <c r="G312" s="3">
        <v>45776</v>
      </c>
      <c r="H312" s="34">
        <v>16.739999999999998</v>
      </c>
      <c r="I312" s="2">
        <f>_xlfn.XLOOKUP(MasterData[[#This Row],[Customer_ID]],Customer[Customer_ID],Customer[Age])</f>
        <v>34</v>
      </c>
      <c r="J312" s="2" t="str">
        <f>_xlfn.XLOOKUP(MasterData[[#This Row],[Customer_ID]],Customer[Customer_ID],Customer[Age Range])</f>
        <v>[31-43]</v>
      </c>
      <c r="K312" s="2" t="str">
        <f>_xlfn.XLOOKUP(MasterData[[#This Row],[Customer_ID]],Customer[Customer_ID],Customer[Gender])</f>
        <v>Female</v>
      </c>
      <c r="L312" s="26" t="str">
        <f>_xlfn.XLOOKUP(MasterData[[#This Row],[Customer_ID]],Feedback[Customer_ID],Feedback[Feedback_ID])</f>
        <v>F1916</v>
      </c>
      <c r="M312" s="26" t="str">
        <f>_xlfn.XLOOKUP(MasterData[[#This Row],[Customer_ID]],Feedback[Customer_ID],Feedback[Sentiment])</f>
        <v>Positive</v>
      </c>
      <c r="N312" s="26" t="str">
        <f>_xlfn.XLOOKUP(MasterData[[#This Row],[Customer_ID]],Feedback[Customer_ID],Feedback[Comment])</f>
        <v>Great product!</v>
      </c>
      <c r="O312" s="26">
        <f>_xlfn.XLOOKUP(MasterData[[#This Row],[Customer_ID]],Feedback[Customer_ID],Feedback[Rating])</f>
        <v>4</v>
      </c>
    </row>
    <row r="313" spans="1:15" x14ac:dyDescent="0.3">
      <c r="A313" s="4" t="s">
        <v>492</v>
      </c>
      <c r="B313" s="2" t="s">
        <v>1783</v>
      </c>
      <c r="C313" s="2" t="s">
        <v>1012</v>
      </c>
      <c r="D313" s="2">
        <v>5</v>
      </c>
      <c r="E313" s="30">
        <v>4.42</v>
      </c>
      <c r="F313" s="2" t="s">
        <v>1013</v>
      </c>
      <c r="G313" s="3">
        <v>45777</v>
      </c>
      <c r="H313" s="34">
        <v>22.1</v>
      </c>
      <c r="I313" s="2">
        <f>_xlfn.XLOOKUP(MasterData[[#This Row],[Customer_ID]],Customer[Customer_ID],Customer[Age])</f>
        <v>42</v>
      </c>
      <c r="J313" s="2" t="str">
        <f>_xlfn.XLOOKUP(MasterData[[#This Row],[Customer_ID]],Customer[Customer_ID],Customer[Age Range])</f>
        <v>[31-43]</v>
      </c>
      <c r="K313" s="2" t="str">
        <f>_xlfn.XLOOKUP(MasterData[[#This Row],[Customer_ID]],Customer[Customer_ID],Customer[Gender])</f>
        <v>Male</v>
      </c>
      <c r="L313" s="26" t="str">
        <f>_xlfn.XLOOKUP(MasterData[[#This Row],[Customer_ID]],Feedback[Customer_ID],Feedback[Feedback_ID])</f>
        <v>F1336</v>
      </c>
      <c r="M313" s="26" t="str">
        <f>_xlfn.XLOOKUP(MasterData[[#This Row],[Customer_ID]],Feedback[Customer_ID],Feedback[Sentiment])</f>
        <v>Neutral</v>
      </c>
      <c r="N313" s="26" t="str">
        <f>_xlfn.XLOOKUP(MasterData[[#This Row],[Customer_ID]],Feedback[Customer_ID],Feedback[Comment])</f>
        <v>Could be better</v>
      </c>
      <c r="O313" s="26">
        <f>_xlfn.XLOOKUP(MasterData[[#This Row],[Customer_ID]],Feedback[Customer_ID],Feedback[Rating])</f>
        <v>3</v>
      </c>
    </row>
    <row r="314" spans="1:15" x14ac:dyDescent="0.3">
      <c r="A314" s="4" t="s">
        <v>493</v>
      </c>
      <c r="B314" s="2" t="s">
        <v>1847</v>
      </c>
      <c r="C314" s="2" t="s">
        <v>1010</v>
      </c>
      <c r="D314" s="2">
        <v>5</v>
      </c>
      <c r="E314" s="30">
        <v>2.59</v>
      </c>
      <c r="F314" s="2" t="s">
        <v>1015</v>
      </c>
      <c r="G314" s="3">
        <v>45778</v>
      </c>
      <c r="H314" s="34">
        <v>12.95</v>
      </c>
      <c r="I314" s="2">
        <f>_xlfn.XLOOKUP(MasterData[[#This Row],[Customer_ID]],Customer[Customer_ID],Customer[Age])</f>
        <v>37</v>
      </c>
      <c r="J314" s="2" t="str">
        <f>_xlfn.XLOOKUP(MasterData[[#This Row],[Customer_ID]],Customer[Customer_ID],Customer[Age Range])</f>
        <v>[31-43]</v>
      </c>
      <c r="K314" s="2" t="str">
        <f>_xlfn.XLOOKUP(MasterData[[#This Row],[Customer_ID]],Customer[Customer_ID],Customer[Gender])</f>
        <v>Female</v>
      </c>
      <c r="L314" s="26" t="str">
        <f>_xlfn.XLOOKUP(MasterData[[#This Row],[Customer_ID]],Feedback[Customer_ID],Feedback[Feedback_ID])</f>
        <v>F1690</v>
      </c>
      <c r="M314" s="26" t="str">
        <f>_xlfn.XLOOKUP(MasterData[[#This Row],[Customer_ID]],Feedback[Customer_ID],Feedback[Sentiment])</f>
        <v>Negative</v>
      </c>
      <c r="N314" s="26" t="str">
        <f>_xlfn.XLOOKUP(MasterData[[#This Row],[Customer_ID]],Feedback[Customer_ID],Feedback[Comment])</f>
        <v>Great product!</v>
      </c>
      <c r="O314" s="26">
        <f>_xlfn.XLOOKUP(MasterData[[#This Row],[Customer_ID]],Feedback[Customer_ID],Feedback[Rating])</f>
        <v>2</v>
      </c>
    </row>
    <row r="315" spans="1:15" x14ac:dyDescent="0.3">
      <c r="A315" s="4" t="s">
        <v>494</v>
      </c>
      <c r="B315" s="2" t="s">
        <v>1046</v>
      </c>
      <c r="C315" s="2" t="s">
        <v>1007</v>
      </c>
      <c r="D315" s="2">
        <v>2</v>
      </c>
      <c r="E315" s="30">
        <v>3.89</v>
      </c>
      <c r="F315" s="2" t="s">
        <v>1016</v>
      </c>
      <c r="G315" s="3">
        <v>45779</v>
      </c>
      <c r="H315" s="34">
        <v>7.78</v>
      </c>
      <c r="I315" s="2">
        <f>_xlfn.XLOOKUP(MasterData[[#This Row],[Customer_ID]],Customer[Customer_ID],Customer[Age])</f>
        <v>30</v>
      </c>
      <c r="J315" s="2" t="str">
        <f>_xlfn.XLOOKUP(MasterData[[#This Row],[Customer_ID]],Customer[Customer_ID],Customer[Age Range])</f>
        <v>[18-30]</v>
      </c>
      <c r="K315" s="2" t="str">
        <f>_xlfn.XLOOKUP(MasterData[[#This Row],[Customer_ID]],Customer[Customer_ID],Customer[Gender])</f>
        <v>Male</v>
      </c>
      <c r="L315" s="26" t="str">
        <f>_xlfn.XLOOKUP(MasterData[[#This Row],[Customer_ID]],Feedback[Customer_ID],Feedback[Feedback_ID])</f>
        <v>F1293</v>
      </c>
      <c r="M315" s="26" t="str">
        <f>_xlfn.XLOOKUP(MasterData[[#This Row],[Customer_ID]],Feedback[Customer_ID],Feedback[Sentiment])</f>
        <v>Neutral</v>
      </c>
      <c r="N315" s="26" t="str">
        <f>_xlfn.XLOOKUP(MasterData[[#This Row],[Customer_ID]],Feedback[Customer_ID],Feedback[Comment])</f>
        <v>Great product!</v>
      </c>
      <c r="O315" s="26">
        <f>_xlfn.XLOOKUP(MasterData[[#This Row],[Customer_ID]],Feedback[Customer_ID],Feedback[Rating])</f>
        <v>4</v>
      </c>
    </row>
    <row r="316" spans="1:15" x14ac:dyDescent="0.3">
      <c r="A316" s="4" t="s">
        <v>495</v>
      </c>
      <c r="B316" s="2" t="s">
        <v>1108</v>
      </c>
      <c r="C316" s="2" t="s">
        <v>1012</v>
      </c>
      <c r="D316" s="2">
        <v>4</v>
      </c>
      <c r="E316" s="30">
        <v>5.18</v>
      </c>
      <c r="F316" s="2" t="s">
        <v>1013</v>
      </c>
      <c r="G316" s="3">
        <v>45780</v>
      </c>
      <c r="H316" s="34">
        <v>20.72</v>
      </c>
      <c r="I316" s="2">
        <f>_xlfn.XLOOKUP(MasterData[[#This Row],[Customer_ID]],Customer[Customer_ID],Customer[Age])</f>
        <v>61</v>
      </c>
      <c r="J316" s="2" t="str">
        <f>_xlfn.XLOOKUP(MasterData[[#This Row],[Customer_ID]],Customer[Customer_ID],Customer[Age Range])</f>
        <v>[57 Above]</v>
      </c>
      <c r="K316" s="2" t="str">
        <f>_xlfn.XLOOKUP(MasterData[[#This Row],[Customer_ID]],Customer[Customer_ID],Customer[Gender])</f>
        <v>Female</v>
      </c>
      <c r="L316" s="26" t="str">
        <f>_xlfn.XLOOKUP(MasterData[[#This Row],[Customer_ID]],Feedback[Customer_ID],Feedback[Feedback_ID])</f>
        <v>F1023</v>
      </c>
      <c r="M316" s="26" t="str">
        <f>_xlfn.XLOOKUP(MasterData[[#This Row],[Customer_ID]],Feedback[Customer_ID],Feedback[Sentiment])</f>
        <v>Negative</v>
      </c>
      <c r="N316" s="26" t="str">
        <f>_xlfn.XLOOKUP(MasterData[[#This Row],[Customer_ID]],Feedback[Customer_ID],Feedback[Comment])</f>
        <v>Great product!</v>
      </c>
      <c r="O316" s="26">
        <f>_xlfn.XLOOKUP(MasterData[[#This Row],[Customer_ID]],Feedback[Customer_ID],Feedback[Rating])</f>
        <v>5</v>
      </c>
    </row>
    <row r="317" spans="1:15" x14ac:dyDescent="0.3">
      <c r="A317" s="4" t="s">
        <v>498</v>
      </c>
      <c r="B317" s="2" t="s">
        <v>1539</v>
      </c>
      <c r="C317" s="2" t="s">
        <v>1011</v>
      </c>
      <c r="D317" s="2">
        <v>5</v>
      </c>
      <c r="E317" s="30">
        <v>3.04</v>
      </c>
      <c r="F317" s="2" t="s">
        <v>1014</v>
      </c>
      <c r="G317" s="3">
        <v>45783</v>
      </c>
      <c r="H317" s="34">
        <v>15.2</v>
      </c>
      <c r="I317" s="2">
        <f>_xlfn.XLOOKUP(MasterData[[#This Row],[Customer_ID]],Customer[Customer_ID],Customer[Age])</f>
        <v>35</v>
      </c>
      <c r="J317" s="2" t="str">
        <f>_xlfn.XLOOKUP(MasterData[[#This Row],[Customer_ID]],Customer[Customer_ID],Customer[Age Range])</f>
        <v>[31-43]</v>
      </c>
      <c r="K317" s="2" t="str">
        <f>_xlfn.XLOOKUP(MasterData[[#This Row],[Customer_ID]],Customer[Customer_ID],Customer[Gender])</f>
        <v>Female</v>
      </c>
      <c r="L317" s="26" t="str">
        <f>_xlfn.XLOOKUP(MasterData[[#This Row],[Customer_ID]],Feedback[Customer_ID],Feedback[Feedback_ID])</f>
        <v>F1067</v>
      </c>
      <c r="M317" s="26" t="str">
        <f>_xlfn.XLOOKUP(MasterData[[#This Row],[Customer_ID]],Feedback[Customer_ID],Feedback[Sentiment])</f>
        <v>Neutral</v>
      </c>
      <c r="N317" s="26" t="str">
        <f>_xlfn.XLOOKUP(MasterData[[#This Row],[Customer_ID]],Feedback[Customer_ID],Feedback[Comment])</f>
        <v>Great product!</v>
      </c>
      <c r="O317" s="26">
        <f>_xlfn.XLOOKUP(MasterData[[#This Row],[Customer_ID]],Feedback[Customer_ID],Feedback[Rating])</f>
        <v>1</v>
      </c>
    </row>
    <row r="318" spans="1:15" x14ac:dyDescent="0.3">
      <c r="A318" s="4" t="s">
        <v>499</v>
      </c>
      <c r="B318" s="2" t="s">
        <v>1724</v>
      </c>
      <c r="C318" s="2" t="s">
        <v>1008</v>
      </c>
      <c r="D318" s="2">
        <v>1</v>
      </c>
      <c r="E318" s="30">
        <v>4.79</v>
      </c>
      <c r="F318" s="2" t="s">
        <v>1013</v>
      </c>
      <c r="G318" s="3">
        <v>45784</v>
      </c>
      <c r="H318" s="34">
        <v>4.79</v>
      </c>
      <c r="I318" s="2">
        <f>_xlfn.XLOOKUP(MasterData[[#This Row],[Customer_ID]],Customer[Customer_ID],Customer[Age])</f>
        <v>22</v>
      </c>
      <c r="J318" s="2" t="str">
        <f>_xlfn.XLOOKUP(MasterData[[#This Row],[Customer_ID]],Customer[Customer_ID],Customer[Age Range])</f>
        <v>[18-30]</v>
      </c>
      <c r="K318" s="2" t="str">
        <f>_xlfn.XLOOKUP(MasterData[[#This Row],[Customer_ID]],Customer[Customer_ID],Customer[Gender])</f>
        <v>Male</v>
      </c>
      <c r="L318" s="26" t="str">
        <f>_xlfn.XLOOKUP(MasterData[[#This Row],[Customer_ID]],Feedback[Customer_ID],Feedback[Feedback_ID])</f>
        <v>F1998</v>
      </c>
      <c r="M318" s="26" t="str">
        <f>_xlfn.XLOOKUP(MasterData[[#This Row],[Customer_ID]],Feedback[Customer_ID],Feedback[Sentiment])</f>
        <v>Neutral</v>
      </c>
      <c r="N318" s="26" t="str">
        <f>_xlfn.XLOOKUP(MasterData[[#This Row],[Customer_ID]],Feedback[Customer_ID],Feedback[Comment])</f>
        <v>Could be better</v>
      </c>
      <c r="O318" s="26">
        <f>_xlfn.XLOOKUP(MasterData[[#This Row],[Customer_ID]],Feedback[Customer_ID],Feedback[Rating])</f>
        <v>3</v>
      </c>
    </row>
    <row r="319" spans="1:15" x14ac:dyDescent="0.3">
      <c r="A319" s="4" t="s">
        <v>500</v>
      </c>
      <c r="B319" s="2" t="s">
        <v>1521</v>
      </c>
      <c r="C319" s="2" t="s">
        <v>1009</v>
      </c>
      <c r="D319" s="2">
        <v>3</v>
      </c>
      <c r="E319" s="30">
        <v>5.6</v>
      </c>
      <c r="F319" s="2" t="s">
        <v>1016</v>
      </c>
      <c r="G319" s="3">
        <v>45785</v>
      </c>
      <c r="H319" s="34">
        <v>16.8</v>
      </c>
      <c r="I319" s="2">
        <f>_xlfn.XLOOKUP(MasterData[[#This Row],[Customer_ID]],Customer[Customer_ID],Customer[Age])</f>
        <v>24</v>
      </c>
      <c r="J319" s="2" t="str">
        <f>_xlfn.XLOOKUP(MasterData[[#This Row],[Customer_ID]],Customer[Customer_ID],Customer[Age Range])</f>
        <v>[18-30]</v>
      </c>
      <c r="K319" s="2" t="str">
        <f>_xlfn.XLOOKUP(MasterData[[#This Row],[Customer_ID]],Customer[Customer_ID],Customer[Gender])</f>
        <v>Female</v>
      </c>
      <c r="L319" s="26" t="str">
        <f>_xlfn.XLOOKUP(MasterData[[#This Row],[Customer_ID]],Feedback[Customer_ID],Feedback[Feedback_ID])</f>
        <v>F1021</v>
      </c>
      <c r="M319" s="26" t="str">
        <f>_xlfn.XLOOKUP(MasterData[[#This Row],[Customer_ID]],Feedback[Customer_ID],Feedback[Sentiment])</f>
        <v>Neutral</v>
      </c>
      <c r="N319" s="26" t="str">
        <f>_xlfn.XLOOKUP(MasterData[[#This Row],[Customer_ID]],Feedback[Customer_ID],Feedback[Comment])</f>
        <v>Great product!</v>
      </c>
      <c r="O319" s="26">
        <f>_xlfn.XLOOKUP(MasterData[[#This Row],[Customer_ID]],Feedback[Customer_ID],Feedback[Rating])</f>
        <v>1</v>
      </c>
    </row>
    <row r="320" spans="1:15" x14ac:dyDescent="0.3">
      <c r="A320" s="4" t="s">
        <v>501</v>
      </c>
      <c r="B320" s="2" t="s">
        <v>1713</v>
      </c>
      <c r="C320" s="2" t="s">
        <v>1007</v>
      </c>
      <c r="D320" s="2">
        <v>1</v>
      </c>
      <c r="E320" s="30">
        <v>3.58</v>
      </c>
      <c r="F320" s="2" t="s">
        <v>1016</v>
      </c>
      <c r="G320" s="3">
        <v>45786</v>
      </c>
      <c r="H320" s="34">
        <v>3.58</v>
      </c>
      <c r="I320" s="2">
        <f>_xlfn.XLOOKUP(MasterData[[#This Row],[Customer_ID]],Customer[Customer_ID],Customer[Age])</f>
        <v>38</v>
      </c>
      <c r="J320" s="2" t="str">
        <f>_xlfn.XLOOKUP(MasterData[[#This Row],[Customer_ID]],Customer[Customer_ID],Customer[Age Range])</f>
        <v>[31-43]</v>
      </c>
      <c r="K320" s="2" t="str">
        <f>_xlfn.XLOOKUP(MasterData[[#This Row],[Customer_ID]],Customer[Customer_ID],Customer[Gender])</f>
        <v>Male</v>
      </c>
      <c r="L320" s="26" t="str">
        <f>_xlfn.XLOOKUP(MasterData[[#This Row],[Customer_ID]],Feedback[Customer_ID],Feedback[Feedback_ID])</f>
        <v>F1847</v>
      </c>
      <c r="M320" s="26" t="str">
        <f>_xlfn.XLOOKUP(MasterData[[#This Row],[Customer_ID]],Feedback[Customer_ID],Feedback[Sentiment])</f>
        <v>Neutral</v>
      </c>
      <c r="N320" s="26" t="str">
        <f>_xlfn.XLOOKUP(MasterData[[#This Row],[Customer_ID]],Feedback[Customer_ID],Feedback[Comment])</f>
        <v>Could be better</v>
      </c>
      <c r="O320" s="26">
        <f>_xlfn.XLOOKUP(MasterData[[#This Row],[Customer_ID]],Feedback[Customer_ID],Feedback[Rating])</f>
        <v>1</v>
      </c>
    </row>
    <row r="321" spans="1:15" x14ac:dyDescent="0.3">
      <c r="A321" s="4" t="s">
        <v>504</v>
      </c>
      <c r="B321" s="2" t="s">
        <v>1061</v>
      </c>
      <c r="C321" s="2" t="s">
        <v>1011</v>
      </c>
      <c r="D321" s="2">
        <v>2</v>
      </c>
      <c r="E321" s="30">
        <v>4.6900000000000004</v>
      </c>
      <c r="F321" s="2" t="s">
        <v>1016</v>
      </c>
      <c r="G321" s="3">
        <v>45789</v>
      </c>
      <c r="H321" s="34">
        <v>9.3800000000000008</v>
      </c>
      <c r="I321" s="2">
        <f>_xlfn.XLOOKUP(MasterData[[#This Row],[Customer_ID]],Customer[Customer_ID],Customer[Age])</f>
        <v>35</v>
      </c>
      <c r="J321" s="2" t="str">
        <f>_xlfn.XLOOKUP(MasterData[[#This Row],[Customer_ID]],Customer[Customer_ID],Customer[Age Range])</f>
        <v>[31-43]</v>
      </c>
      <c r="K321" s="2" t="str">
        <f>_xlfn.XLOOKUP(MasterData[[#This Row],[Customer_ID]],Customer[Customer_ID],Customer[Gender])</f>
        <v>Male</v>
      </c>
      <c r="L321" s="26" t="str">
        <f>_xlfn.XLOOKUP(MasterData[[#This Row],[Customer_ID]],Feedback[Customer_ID],Feedback[Feedback_ID])</f>
        <v>F1329</v>
      </c>
      <c r="M321" s="26" t="str">
        <f>_xlfn.XLOOKUP(MasterData[[#This Row],[Customer_ID]],Feedback[Customer_ID],Feedback[Sentiment])</f>
        <v>Negative</v>
      </c>
      <c r="N321" s="26" t="str">
        <f>_xlfn.XLOOKUP(MasterData[[#This Row],[Customer_ID]],Feedback[Customer_ID],Feedback[Comment])</f>
        <v>Great product!</v>
      </c>
      <c r="O321" s="26">
        <f>_xlfn.XLOOKUP(MasterData[[#This Row],[Customer_ID]],Feedback[Customer_ID],Feedback[Rating])</f>
        <v>3</v>
      </c>
    </row>
    <row r="322" spans="1:15" x14ac:dyDescent="0.3">
      <c r="A322" s="4" t="s">
        <v>509</v>
      </c>
      <c r="B322" s="2" t="s">
        <v>1288</v>
      </c>
      <c r="C322" s="2" t="s">
        <v>1010</v>
      </c>
      <c r="D322" s="2">
        <v>2</v>
      </c>
      <c r="E322" s="30">
        <v>5.51</v>
      </c>
      <c r="F322" s="2" t="s">
        <v>1013</v>
      </c>
      <c r="G322" s="3">
        <v>45794</v>
      </c>
      <c r="H322" s="34">
        <v>11.02</v>
      </c>
      <c r="I322" s="2">
        <f>_xlfn.XLOOKUP(MasterData[[#This Row],[Customer_ID]],Customer[Customer_ID],Customer[Age])</f>
        <v>48</v>
      </c>
      <c r="J322" s="2" t="str">
        <f>_xlfn.XLOOKUP(MasterData[[#This Row],[Customer_ID]],Customer[Customer_ID],Customer[Age Range])</f>
        <v>[44-56]</v>
      </c>
      <c r="K322" s="2" t="str">
        <f>_xlfn.XLOOKUP(MasterData[[#This Row],[Customer_ID]],Customer[Customer_ID],Customer[Gender])</f>
        <v>Male</v>
      </c>
      <c r="L322" s="26" t="str">
        <f>_xlfn.XLOOKUP(MasterData[[#This Row],[Customer_ID]],Feedback[Customer_ID],Feedback[Feedback_ID])</f>
        <v>F1572</v>
      </c>
      <c r="M322" s="26" t="str">
        <f>_xlfn.XLOOKUP(MasterData[[#This Row],[Customer_ID]],Feedback[Customer_ID],Feedback[Sentiment])</f>
        <v>Neutral</v>
      </c>
      <c r="N322" s="26" t="str">
        <f>_xlfn.XLOOKUP(MasterData[[#This Row],[Customer_ID]],Feedback[Customer_ID],Feedback[Comment])</f>
        <v>Great product!</v>
      </c>
      <c r="O322" s="26">
        <f>_xlfn.XLOOKUP(MasterData[[#This Row],[Customer_ID]],Feedback[Customer_ID],Feedback[Rating])</f>
        <v>1</v>
      </c>
    </row>
    <row r="323" spans="1:15" x14ac:dyDescent="0.3">
      <c r="A323" s="4" t="s">
        <v>511</v>
      </c>
      <c r="B323" s="2" t="s">
        <v>1640</v>
      </c>
      <c r="C323" s="2" t="s">
        <v>1012</v>
      </c>
      <c r="D323" s="2">
        <v>4</v>
      </c>
      <c r="E323" s="30">
        <v>4.17</v>
      </c>
      <c r="F323" s="2" t="s">
        <v>1014</v>
      </c>
      <c r="G323" s="3">
        <v>45796</v>
      </c>
      <c r="H323" s="34">
        <v>16.68</v>
      </c>
      <c r="I323" s="2">
        <f>_xlfn.XLOOKUP(MasterData[[#This Row],[Customer_ID]],Customer[Customer_ID],Customer[Age])</f>
        <v>33</v>
      </c>
      <c r="J323" s="2" t="str">
        <f>_xlfn.XLOOKUP(MasterData[[#This Row],[Customer_ID]],Customer[Customer_ID],Customer[Age Range])</f>
        <v>[31-43]</v>
      </c>
      <c r="K323" s="2" t="str">
        <f>_xlfn.XLOOKUP(MasterData[[#This Row],[Customer_ID]],Customer[Customer_ID],Customer[Gender])</f>
        <v>Male</v>
      </c>
      <c r="L323" s="26" t="str">
        <f>_xlfn.XLOOKUP(MasterData[[#This Row],[Customer_ID]],Feedback[Customer_ID],Feedback[Feedback_ID])</f>
        <v>F1073</v>
      </c>
      <c r="M323" s="26" t="str">
        <f>_xlfn.XLOOKUP(MasterData[[#This Row],[Customer_ID]],Feedback[Customer_ID],Feedback[Sentiment])</f>
        <v>Negative</v>
      </c>
      <c r="N323" s="26" t="str">
        <f>_xlfn.XLOOKUP(MasterData[[#This Row],[Customer_ID]],Feedback[Customer_ID],Feedback[Comment])</f>
        <v>Could be better</v>
      </c>
      <c r="O323" s="26">
        <f>_xlfn.XLOOKUP(MasterData[[#This Row],[Customer_ID]],Feedback[Customer_ID],Feedback[Rating])</f>
        <v>4</v>
      </c>
    </row>
    <row r="324" spans="1:15" x14ac:dyDescent="0.3">
      <c r="A324" s="4" t="s">
        <v>513</v>
      </c>
      <c r="B324" s="2" t="s">
        <v>1454</v>
      </c>
      <c r="C324" s="2" t="s">
        <v>1012</v>
      </c>
      <c r="D324" s="2">
        <v>2</v>
      </c>
      <c r="E324" s="30">
        <v>4.3899999999999997</v>
      </c>
      <c r="F324" s="2" t="s">
        <v>1016</v>
      </c>
      <c r="G324" s="3">
        <v>45798</v>
      </c>
      <c r="H324" s="34">
        <v>8.7799999999999994</v>
      </c>
      <c r="I324" s="2">
        <f>_xlfn.XLOOKUP(MasterData[[#This Row],[Customer_ID]],Customer[Customer_ID],Customer[Age])</f>
        <v>58</v>
      </c>
      <c r="J324" s="2" t="str">
        <f>_xlfn.XLOOKUP(MasterData[[#This Row],[Customer_ID]],Customer[Customer_ID],Customer[Age Range])</f>
        <v>[57 Above]</v>
      </c>
      <c r="K324" s="2" t="str">
        <f>_xlfn.XLOOKUP(MasterData[[#This Row],[Customer_ID]],Customer[Customer_ID],Customer[Gender])</f>
        <v>Female</v>
      </c>
      <c r="L324" s="26" t="str">
        <f>_xlfn.XLOOKUP(MasterData[[#This Row],[Customer_ID]],Feedback[Customer_ID],Feedback[Feedback_ID])</f>
        <v>F1111</v>
      </c>
      <c r="M324" s="26" t="str">
        <f>_xlfn.XLOOKUP(MasterData[[#This Row],[Customer_ID]],Feedback[Customer_ID],Feedback[Sentiment])</f>
        <v>Negative</v>
      </c>
      <c r="N324" s="26" t="str">
        <f>_xlfn.XLOOKUP(MasterData[[#This Row],[Customer_ID]],Feedback[Customer_ID],Feedback[Comment])</f>
        <v>Could be better</v>
      </c>
      <c r="O324" s="26">
        <f>_xlfn.XLOOKUP(MasterData[[#This Row],[Customer_ID]],Feedback[Customer_ID],Feedback[Rating])</f>
        <v>4</v>
      </c>
    </row>
    <row r="325" spans="1:15" x14ac:dyDescent="0.3">
      <c r="A325" s="4" t="s">
        <v>514</v>
      </c>
      <c r="B325" s="2" t="s">
        <v>1575</v>
      </c>
      <c r="C325" s="2" t="s">
        <v>1012</v>
      </c>
      <c r="D325" s="2">
        <v>1</v>
      </c>
      <c r="E325" s="30">
        <v>3.45</v>
      </c>
      <c r="F325" s="2" t="s">
        <v>1015</v>
      </c>
      <c r="G325" s="3">
        <v>45799</v>
      </c>
      <c r="H325" s="34">
        <v>3.45</v>
      </c>
      <c r="I325" s="2">
        <f>_xlfn.XLOOKUP(MasterData[[#This Row],[Customer_ID]],Customer[Customer_ID],Customer[Age])</f>
        <v>64</v>
      </c>
      <c r="J325" s="2" t="str">
        <f>_xlfn.XLOOKUP(MasterData[[#This Row],[Customer_ID]],Customer[Customer_ID],Customer[Age Range])</f>
        <v>[57 Above]</v>
      </c>
      <c r="K325" s="2" t="str">
        <f>_xlfn.XLOOKUP(MasterData[[#This Row],[Customer_ID]],Customer[Customer_ID],Customer[Gender])</f>
        <v>Male</v>
      </c>
      <c r="L325" s="26" t="str">
        <f>_xlfn.XLOOKUP(MasterData[[#This Row],[Customer_ID]],Feedback[Customer_ID],Feedback[Feedback_ID])</f>
        <v>F1040</v>
      </c>
      <c r="M325" s="26" t="str">
        <f>_xlfn.XLOOKUP(MasterData[[#This Row],[Customer_ID]],Feedback[Customer_ID],Feedback[Sentiment])</f>
        <v>Positive</v>
      </c>
      <c r="N325" s="26" t="str">
        <f>_xlfn.XLOOKUP(MasterData[[#This Row],[Customer_ID]],Feedback[Customer_ID],Feedback[Comment])</f>
        <v>Could be better</v>
      </c>
      <c r="O325" s="26">
        <f>_xlfn.XLOOKUP(MasterData[[#This Row],[Customer_ID]],Feedback[Customer_ID],Feedback[Rating])</f>
        <v>3</v>
      </c>
    </row>
    <row r="326" spans="1:15" x14ac:dyDescent="0.3">
      <c r="A326" s="4" t="s">
        <v>515</v>
      </c>
      <c r="B326" s="2" t="s">
        <v>1857</v>
      </c>
      <c r="C326" s="2" t="s">
        <v>1007</v>
      </c>
      <c r="D326" s="2">
        <v>5</v>
      </c>
      <c r="E326" s="30">
        <v>4.0599999999999996</v>
      </c>
      <c r="F326" s="2" t="s">
        <v>1013</v>
      </c>
      <c r="G326" s="3">
        <v>45800</v>
      </c>
      <c r="H326" s="34">
        <v>20.3</v>
      </c>
      <c r="I326" s="2">
        <f>_xlfn.XLOOKUP(MasterData[[#This Row],[Customer_ID]],Customer[Customer_ID],Customer[Age])</f>
        <v>41</v>
      </c>
      <c r="J326" s="2" t="str">
        <f>_xlfn.XLOOKUP(MasterData[[#This Row],[Customer_ID]],Customer[Customer_ID],Customer[Age Range])</f>
        <v>[31-43]</v>
      </c>
      <c r="K326" s="2" t="str">
        <f>_xlfn.XLOOKUP(MasterData[[#This Row],[Customer_ID]],Customer[Customer_ID],Customer[Gender])</f>
        <v>Male</v>
      </c>
      <c r="L326" s="26" t="str">
        <f>_xlfn.XLOOKUP(MasterData[[#This Row],[Customer_ID]],Feedback[Customer_ID],Feedback[Feedback_ID])</f>
        <v>F1570</v>
      </c>
      <c r="M326" s="26" t="str">
        <f>_xlfn.XLOOKUP(MasterData[[#This Row],[Customer_ID]],Feedback[Customer_ID],Feedback[Sentiment])</f>
        <v>Neutral</v>
      </c>
      <c r="N326" s="26" t="str">
        <f>_xlfn.XLOOKUP(MasterData[[#This Row],[Customer_ID]],Feedback[Customer_ID],Feedback[Comment])</f>
        <v>Could be better</v>
      </c>
      <c r="O326" s="26">
        <f>_xlfn.XLOOKUP(MasterData[[#This Row],[Customer_ID]],Feedback[Customer_ID],Feedback[Rating])</f>
        <v>3</v>
      </c>
    </row>
    <row r="327" spans="1:15" x14ac:dyDescent="0.3">
      <c r="A327" s="4" t="s">
        <v>517</v>
      </c>
      <c r="B327" s="2" t="s">
        <v>1824</v>
      </c>
      <c r="C327" s="2" t="s">
        <v>1012</v>
      </c>
      <c r="D327" s="2">
        <v>2</v>
      </c>
      <c r="E327" s="30">
        <v>4.9400000000000004</v>
      </c>
      <c r="F327" s="2" t="s">
        <v>1013</v>
      </c>
      <c r="G327" s="3">
        <v>45802</v>
      </c>
      <c r="H327" s="34">
        <v>9.8800000000000008</v>
      </c>
      <c r="I327" s="2">
        <f>_xlfn.XLOOKUP(MasterData[[#This Row],[Customer_ID]],Customer[Customer_ID],Customer[Age])</f>
        <v>56</v>
      </c>
      <c r="J327" s="2" t="str">
        <f>_xlfn.XLOOKUP(MasterData[[#This Row],[Customer_ID]],Customer[Customer_ID],Customer[Age Range])</f>
        <v>[44-56]</v>
      </c>
      <c r="K327" s="2" t="str">
        <f>_xlfn.XLOOKUP(MasterData[[#This Row],[Customer_ID]],Customer[Customer_ID],Customer[Gender])</f>
        <v>Female</v>
      </c>
      <c r="L327" s="26" t="str">
        <f>_xlfn.XLOOKUP(MasterData[[#This Row],[Customer_ID]],Feedback[Customer_ID],Feedback[Feedback_ID])</f>
        <v>F1635</v>
      </c>
      <c r="M327" s="26" t="str">
        <f>_xlfn.XLOOKUP(MasterData[[#This Row],[Customer_ID]],Feedback[Customer_ID],Feedback[Sentiment])</f>
        <v>Negative</v>
      </c>
      <c r="N327" s="26" t="str">
        <f>_xlfn.XLOOKUP(MasterData[[#This Row],[Customer_ID]],Feedback[Customer_ID],Feedback[Comment])</f>
        <v>Great product!</v>
      </c>
      <c r="O327" s="26">
        <f>_xlfn.XLOOKUP(MasterData[[#This Row],[Customer_ID]],Feedback[Customer_ID],Feedback[Rating])</f>
        <v>1</v>
      </c>
    </row>
    <row r="328" spans="1:15" x14ac:dyDescent="0.3">
      <c r="A328" s="4" t="s">
        <v>519</v>
      </c>
      <c r="B328" s="2" t="s">
        <v>1705</v>
      </c>
      <c r="C328" s="2" t="s">
        <v>1012</v>
      </c>
      <c r="D328" s="2">
        <v>3</v>
      </c>
      <c r="E328" s="30">
        <v>4.59</v>
      </c>
      <c r="F328" s="2" t="s">
        <v>1016</v>
      </c>
      <c r="G328" s="3">
        <v>45804</v>
      </c>
      <c r="H328" s="34">
        <v>13.77</v>
      </c>
      <c r="I328" s="2">
        <f>_xlfn.XLOOKUP(MasterData[[#This Row],[Customer_ID]],Customer[Customer_ID],Customer[Age])</f>
        <v>35</v>
      </c>
      <c r="J328" s="2" t="str">
        <f>_xlfn.XLOOKUP(MasterData[[#This Row],[Customer_ID]],Customer[Customer_ID],Customer[Age Range])</f>
        <v>[31-43]</v>
      </c>
      <c r="K328" s="2" t="str">
        <f>_xlfn.XLOOKUP(MasterData[[#This Row],[Customer_ID]],Customer[Customer_ID],Customer[Gender])</f>
        <v>Male</v>
      </c>
      <c r="L328" s="26" t="str">
        <f>_xlfn.XLOOKUP(MasterData[[#This Row],[Customer_ID]],Feedback[Customer_ID],Feedback[Feedback_ID])</f>
        <v>F1514</v>
      </c>
      <c r="M328" s="26" t="str">
        <f>_xlfn.XLOOKUP(MasterData[[#This Row],[Customer_ID]],Feedback[Customer_ID],Feedback[Sentiment])</f>
        <v>Positive</v>
      </c>
      <c r="N328" s="26" t="str">
        <f>_xlfn.XLOOKUP(MasterData[[#This Row],[Customer_ID]],Feedback[Customer_ID],Feedback[Comment])</f>
        <v>Great product!</v>
      </c>
      <c r="O328" s="26">
        <f>_xlfn.XLOOKUP(MasterData[[#This Row],[Customer_ID]],Feedback[Customer_ID],Feedback[Rating])</f>
        <v>3</v>
      </c>
    </row>
    <row r="329" spans="1:15" x14ac:dyDescent="0.3">
      <c r="A329" s="4" t="s">
        <v>520</v>
      </c>
      <c r="B329" s="2" t="s">
        <v>1896</v>
      </c>
      <c r="C329" s="2" t="s">
        <v>1008</v>
      </c>
      <c r="D329" s="2">
        <v>2</v>
      </c>
      <c r="E329" s="30">
        <v>4.71</v>
      </c>
      <c r="F329" s="2" t="s">
        <v>1013</v>
      </c>
      <c r="G329" s="3">
        <v>45805</v>
      </c>
      <c r="H329" s="34">
        <v>9.42</v>
      </c>
      <c r="I329" s="2">
        <f>_xlfn.XLOOKUP(MasterData[[#This Row],[Customer_ID]],Customer[Customer_ID],Customer[Age])</f>
        <v>42</v>
      </c>
      <c r="J329" s="2" t="str">
        <f>_xlfn.XLOOKUP(MasterData[[#This Row],[Customer_ID]],Customer[Customer_ID],Customer[Age Range])</f>
        <v>[31-43]</v>
      </c>
      <c r="K329" s="2" t="str">
        <f>_xlfn.XLOOKUP(MasterData[[#This Row],[Customer_ID]],Customer[Customer_ID],Customer[Gender])</f>
        <v>Female</v>
      </c>
      <c r="L329" s="26" t="str">
        <f>_xlfn.XLOOKUP(MasterData[[#This Row],[Customer_ID]],Feedback[Customer_ID],Feedback[Feedback_ID])</f>
        <v>F1076</v>
      </c>
      <c r="M329" s="26" t="str">
        <f>_xlfn.XLOOKUP(MasterData[[#This Row],[Customer_ID]],Feedback[Customer_ID],Feedback[Sentiment])</f>
        <v>Negative</v>
      </c>
      <c r="N329" s="26" t="str">
        <f>_xlfn.XLOOKUP(MasterData[[#This Row],[Customer_ID]],Feedback[Customer_ID],Feedback[Comment])</f>
        <v>Great product!</v>
      </c>
      <c r="O329" s="26">
        <f>_xlfn.XLOOKUP(MasterData[[#This Row],[Customer_ID]],Feedback[Customer_ID],Feedback[Rating])</f>
        <v>1</v>
      </c>
    </row>
    <row r="330" spans="1:15" x14ac:dyDescent="0.3">
      <c r="A330" s="4" t="s">
        <v>521</v>
      </c>
      <c r="B330" s="2" t="s">
        <v>1965</v>
      </c>
      <c r="C330" s="2" t="s">
        <v>1007</v>
      </c>
      <c r="D330" s="2">
        <v>1</v>
      </c>
      <c r="E330" s="30">
        <v>4.7300000000000004</v>
      </c>
      <c r="F330" s="2" t="s">
        <v>1015</v>
      </c>
      <c r="G330" s="3">
        <v>45806</v>
      </c>
      <c r="H330" s="34">
        <v>4.7300000000000004</v>
      </c>
      <c r="I330" s="2">
        <f>_xlfn.XLOOKUP(MasterData[[#This Row],[Customer_ID]],Customer[Customer_ID],Customer[Age])</f>
        <v>65</v>
      </c>
      <c r="J330" s="2" t="str">
        <f>_xlfn.XLOOKUP(MasterData[[#This Row],[Customer_ID]],Customer[Customer_ID],Customer[Age Range])</f>
        <v>[57 Above]</v>
      </c>
      <c r="K330" s="2" t="str">
        <f>_xlfn.XLOOKUP(MasterData[[#This Row],[Customer_ID]],Customer[Customer_ID],Customer[Gender])</f>
        <v>Female</v>
      </c>
      <c r="L330" s="26" t="str">
        <f>_xlfn.XLOOKUP(MasterData[[#This Row],[Customer_ID]],Feedback[Customer_ID],Feedback[Feedback_ID])</f>
        <v>F1707</v>
      </c>
      <c r="M330" s="26" t="str">
        <f>_xlfn.XLOOKUP(MasterData[[#This Row],[Customer_ID]],Feedback[Customer_ID],Feedback[Sentiment])</f>
        <v>Neutral</v>
      </c>
      <c r="N330" s="26" t="str">
        <f>_xlfn.XLOOKUP(MasterData[[#This Row],[Customer_ID]],Feedback[Customer_ID],Feedback[Comment])</f>
        <v>Could be better</v>
      </c>
      <c r="O330" s="26">
        <f>_xlfn.XLOOKUP(MasterData[[#This Row],[Customer_ID]],Feedback[Customer_ID],Feedback[Rating])</f>
        <v>3</v>
      </c>
    </row>
    <row r="331" spans="1:15" x14ac:dyDescent="0.3">
      <c r="A331" s="4" t="s">
        <v>522</v>
      </c>
      <c r="B331" s="2" t="s">
        <v>1921</v>
      </c>
      <c r="C331" s="2" t="s">
        <v>1008</v>
      </c>
      <c r="D331" s="2">
        <v>1</v>
      </c>
      <c r="E331" s="30">
        <v>4.47</v>
      </c>
      <c r="F331" s="2" t="s">
        <v>1013</v>
      </c>
      <c r="G331" s="3">
        <v>45807</v>
      </c>
      <c r="H331" s="34">
        <v>4.47</v>
      </c>
      <c r="I331" s="2">
        <f>_xlfn.XLOOKUP(MasterData[[#This Row],[Customer_ID]],Customer[Customer_ID],Customer[Age])</f>
        <v>33</v>
      </c>
      <c r="J331" s="2" t="str">
        <f>_xlfn.XLOOKUP(MasterData[[#This Row],[Customer_ID]],Customer[Customer_ID],Customer[Age Range])</f>
        <v>[31-43]</v>
      </c>
      <c r="K331" s="2" t="str">
        <f>_xlfn.XLOOKUP(MasterData[[#This Row],[Customer_ID]],Customer[Customer_ID],Customer[Gender])</f>
        <v>Female</v>
      </c>
      <c r="L331" s="26" t="str">
        <f>_xlfn.XLOOKUP(MasterData[[#This Row],[Customer_ID]],Feedback[Customer_ID],Feedback[Feedback_ID])</f>
        <v>F1906</v>
      </c>
      <c r="M331" s="26" t="str">
        <f>_xlfn.XLOOKUP(MasterData[[#This Row],[Customer_ID]],Feedback[Customer_ID],Feedback[Sentiment])</f>
        <v>Neutral</v>
      </c>
      <c r="N331" s="26" t="str">
        <f>_xlfn.XLOOKUP(MasterData[[#This Row],[Customer_ID]],Feedback[Customer_ID],Feedback[Comment])</f>
        <v>Could be better</v>
      </c>
      <c r="O331" s="26">
        <f>_xlfn.XLOOKUP(MasterData[[#This Row],[Customer_ID]],Feedback[Customer_ID],Feedback[Rating])</f>
        <v>5</v>
      </c>
    </row>
    <row r="332" spans="1:15" x14ac:dyDescent="0.3">
      <c r="A332" s="4" t="s">
        <v>525</v>
      </c>
      <c r="B332" s="2" t="s">
        <v>2005</v>
      </c>
      <c r="C332" s="2" t="s">
        <v>1007</v>
      </c>
      <c r="D332" s="2">
        <v>5</v>
      </c>
      <c r="E332" s="30">
        <v>3.58</v>
      </c>
      <c r="F332" s="2" t="s">
        <v>1015</v>
      </c>
      <c r="G332" s="3">
        <v>45810</v>
      </c>
      <c r="H332" s="34">
        <v>17.899999999999999</v>
      </c>
      <c r="I332" s="2">
        <f>_xlfn.XLOOKUP(MasterData[[#This Row],[Customer_ID]],Customer[Customer_ID],Customer[Age])</f>
        <v>25</v>
      </c>
      <c r="J332" s="2" t="str">
        <f>_xlfn.XLOOKUP(MasterData[[#This Row],[Customer_ID]],Customer[Customer_ID],Customer[Age Range])</f>
        <v>[18-30]</v>
      </c>
      <c r="K332" s="2" t="str">
        <f>_xlfn.XLOOKUP(MasterData[[#This Row],[Customer_ID]],Customer[Customer_ID],Customer[Gender])</f>
        <v>Male</v>
      </c>
      <c r="L332" s="26" t="str">
        <f>_xlfn.XLOOKUP(MasterData[[#This Row],[Customer_ID]],Feedback[Customer_ID],Feedback[Feedback_ID])</f>
        <v>F1156</v>
      </c>
      <c r="M332" s="26" t="str">
        <f>_xlfn.XLOOKUP(MasterData[[#This Row],[Customer_ID]],Feedback[Customer_ID],Feedback[Sentiment])</f>
        <v>Neutral</v>
      </c>
      <c r="N332" s="26" t="str">
        <f>_xlfn.XLOOKUP(MasterData[[#This Row],[Customer_ID]],Feedback[Customer_ID],Feedback[Comment])</f>
        <v>Could be better</v>
      </c>
      <c r="O332" s="26">
        <f>_xlfn.XLOOKUP(MasterData[[#This Row],[Customer_ID]],Feedback[Customer_ID],Feedback[Rating])</f>
        <v>3</v>
      </c>
    </row>
    <row r="333" spans="1:15" x14ac:dyDescent="0.3">
      <c r="A333" s="4" t="s">
        <v>526</v>
      </c>
      <c r="B333" s="2" t="s">
        <v>1272</v>
      </c>
      <c r="C333" s="2" t="s">
        <v>1010</v>
      </c>
      <c r="D333" s="2">
        <v>4</v>
      </c>
      <c r="E333" s="30">
        <v>3.72</v>
      </c>
      <c r="F333" s="2" t="s">
        <v>1014</v>
      </c>
      <c r="G333" s="3">
        <v>45811</v>
      </c>
      <c r="H333" s="34">
        <v>14.88</v>
      </c>
      <c r="I333" s="2">
        <f>_xlfn.XLOOKUP(MasterData[[#This Row],[Customer_ID]],Customer[Customer_ID],Customer[Age])</f>
        <v>20</v>
      </c>
      <c r="J333" s="2" t="str">
        <f>_xlfn.XLOOKUP(MasterData[[#This Row],[Customer_ID]],Customer[Customer_ID],Customer[Age Range])</f>
        <v>[18-30]</v>
      </c>
      <c r="K333" s="2" t="str">
        <f>_xlfn.XLOOKUP(MasterData[[#This Row],[Customer_ID]],Customer[Customer_ID],Customer[Gender])</f>
        <v>Male</v>
      </c>
      <c r="L333" s="26" t="str">
        <f>_xlfn.XLOOKUP(MasterData[[#This Row],[Customer_ID]],Feedback[Customer_ID],Feedback[Feedback_ID])</f>
        <v>F1197</v>
      </c>
      <c r="M333" s="26" t="str">
        <f>_xlfn.XLOOKUP(MasterData[[#This Row],[Customer_ID]],Feedback[Customer_ID],Feedback[Sentiment])</f>
        <v>Negative</v>
      </c>
      <c r="N333" s="26" t="str">
        <f>_xlfn.XLOOKUP(MasterData[[#This Row],[Customer_ID]],Feedback[Customer_ID],Feedback[Comment])</f>
        <v>Could be better</v>
      </c>
      <c r="O333" s="26">
        <f>_xlfn.XLOOKUP(MasterData[[#This Row],[Customer_ID]],Feedback[Customer_ID],Feedback[Rating])</f>
        <v>5</v>
      </c>
    </row>
    <row r="334" spans="1:15" x14ac:dyDescent="0.3">
      <c r="A334" s="4" t="s">
        <v>527</v>
      </c>
      <c r="B334" s="2" t="s">
        <v>1720</v>
      </c>
      <c r="C334" s="2" t="s">
        <v>1011</v>
      </c>
      <c r="D334" s="2">
        <v>2</v>
      </c>
      <c r="E334" s="30">
        <v>4.3899999999999997</v>
      </c>
      <c r="F334" s="2" t="s">
        <v>1014</v>
      </c>
      <c r="G334" s="3">
        <v>45812</v>
      </c>
      <c r="H334" s="34">
        <v>8.7799999999999994</v>
      </c>
      <c r="I334" s="2">
        <f>_xlfn.XLOOKUP(MasterData[[#This Row],[Customer_ID]],Customer[Customer_ID],Customer[Age])</f>
        <v>62</v>
      </c>
      <c r="J334" s="2" t="str">
        <f>_xlfn.XLOOKUP(MasterData[[#This Row],[Customer_ID]],Customer[Customer_ID],Customer[Age Range])</f>
        <v>[57 Above]</v>
      </c>
      <c r="K334" s="2" t="str">
        <f>_xlfn.XLOOKUP(MasterData[[#This Row],[Customer_ID]],Customer[Customer_ID],Customer[Gender])</f>
        <v>Female</v>
      </c>
      <c r="L334" s="26" t="str">
        <f>_xlfn.XLOOKUP(MasterData[[#This Row],[Customer_ID]],Feedback[Customer_ID],Feedback[Feedback_ID])</f>
        <v>F1017</v>
      </c>
      <c r="M334" s="26" t="str">
        <f>_xlfn.XLOOKUP(MasterData[[#This Row],[Customer_ID]],Feedback[Customer_ID],Feedback[Sentiment])</f>
        <v>Neutral</v>
      </c>
      <c r="N334" s="26" t="str">
        <f>_xlfn.XLOOKUP(MasterData[[#This Row],[Customer_ID]],Feedback[Customer_ID],Feedback[Comment])</f>
        <v>Could be better</v>
      </c>
      <c r="O334" s="26">
        <f>_xlfn.XLOOKUP(MasterData[[#This Row],[Customer_ID]],Feedback[Customer_ID],Feedback[Rating])</f>
        <v>2</v>
      </c>
    </row>
    <row r="335" spans="1:15" x14ac:dyDescent="0.3">
      <c r="A335" s="4" t="s">
        <v>528</v>
      </c>
      <c r="B335" s="2" t="s">
        <v>1079</v>
      </c>
      <c r="C335" s="2" t="s">
        <v>1011</v>
      </c>
      <c r="D335" s="2">
        <v>1</v>
      </c>
      <c r="E335" s="30">
        <v>5.32</v>
      </c>
      <c r="F335" s="2" t="s">
        <v>1014</v>
      </c>
      <c r="G335" s="3">
        <v>45813</v>
      </c>
      <c r="H335" s="34">
        <v>5.32</v>
      </c>
      <c r="I335" s="2">
        <f>_xlfn.XLOOKUP(MasterData[[#This Row],[Customer_ID]],Customer[Customer_ID],Customer[Age])</f>
        <v>23</v>
      </c>
      <c r="J335" s="2" t="str">
        <f>_xlfn.XLOOKUP(MasterData[[#This Row],[Customer_ID]],Customer[Customer_ID],Customer[Age Range])</f>
        <v>[18-30]</v>
      </c>
      <c r="K335" s="2" t="str">
        <f>_xlfn.XLOOKUP(MasterData[[#This Row],[Customer_ID]],Customer[Customer_ID],Customer[Gender])</f>
        <v>Male</v>
      </c>
      <c r="L335" s="26" t="str">
        <f>_xlfn.XLOOKUP(MasterData[[#This Row],[Customer_ID]],Feedback[Customer_ID],Feedback[Feedback_ID])</f>
        <v>F1149</v>
      </c>
      <c r="M335" s="26" t="str">
        <f>_xlfn.XLOOKUP(MasterData[[#This Row],[Customer_ID]],Feedback[Customer_ID],Feedback[Sentiment])</f>
        <v>Positive</v>
      </c>
      <c r="N335" s="26" t="str">
        <f>_xlfn.XLOOKUP(MasterData[[#This Row],[Customer_ID]],Feedback[Customer_ID],Feedback[Comment])</f>
        <v>Great product!</v>
      </c>
      <c r="O335" s="26">
        <f>_xlfn.XLOOKUP(MasterData[[#This Row],[Customer_ID]],Feedback[Customer_ID],Feedback[Rating])</f>
        <v>5</v>
      </c>
    </row>
    <row r="336" spans="1:15" x14ac:dyDescent="0.3">
      <c r="A336" s="4" t="s">
        <v>530</v>
      </c>
      <c r="B336" s="2" t="s">
        <v>1384</v>
      </c>
      <c r="C336" s="2" t="s">
        <v>1009</v>
      </c>
      <c r="D336" s="2">
        <v>1</v>
      </c>
      <c r="E336" s="30">
        <v>3.78</v>
      </c>
      <c r="F336" s="2" t="s">
        <v>1013</v>
      </c>
      <c r="G336" s="3">
        <v>45815</v>
      </c>
      <c r="H336" s="34">
        <v>3.78</v>
      </c>
      <c r="I336" s="2">
        <f>_xlfn.XLOOKUP(MasterData[[#This Row],[Customer_ID]],Customer[Customer_ID],Customer[Age])</f>
        <v>56</v>
      </c>
      <c r="J336" s="2" t="str">
        <f>_xlfn.XLOOKUP(MasterData[[#This Row],[Customer_ID]],Customer[Customer_ID],Customer[Age Range])</f>
        <v>[44-56]</v>
      </c>
      <c r="K336" s="2" t="str">
        <f>_xlfn.XLOOKUP(MasterData[[#This Row],[Customer_ID]],Customer[Customer_ID],Customer[Gender])</f>
        <v>Male</v>
      </c>
      <c r="L336" s="26" t="str">
        <f>_xlfn.XLOOKUP(MasterData[[#This Row],[Customer_ID]],Feedback[Customer_ID],Feedback[Feedback_ID])</f>
        <v>F1128</v>
      </c>
      <c r="M336" s="26" t="str">
        <f>_xlfn.XLOOKUP(MasterData[[#This Row],[Customer_ID]],Feedback[Customer_ID],Feedback[Sentiment])</f>
        <v>Neutral</v>
      </c>
      <c r="N336" s="26" t="str">
        <f>_xlfn.XLOOKUP(MasterData[[#This Row],[Customer_ID]],Feedback[Customer_ID],Feedback[Comment])</f>
        <v>Could be better</v>
      </c>
      <c r="O336" s="26">
        <f>_xlfn.XLOOKUP(MasterData[[#This Row],[Customer_ID]],Feedback[Customer_ID],Feedback[Rating])</f>
        <v>4</v>
      </c>
    </row>
    <row r="337" spans="1:15" x14ac:dyDescent="0.3">
      <c r="A337" s="4" t="s">
        <v>533</v>
      </c>
      <c r="B337" s="2" t="s">
        <v>1544</v>
      </c>
      <c r="C337" s="2" t="s">
        <v>1012</v>
      </c>
      <c r="D337" s="2">
        <v>2</v>
      </c>
      <c r="E337" s="30">
        <v>2.5</v>
      </c>
      <c r="F337" s="2" t="s">
        <v>1016</v>
      </c>
      <c r="G337" s="3">
        <v>45818</v>
      </c>
      <c r="H337" s="34">
        <v>5</v>
      </c>
      <c r="I337" s="2">
        <f>_xlfn.XLOOKUP(MasterData[[#This Row],[Customer_ID]],Customer[Customer_ID],Customer[Age])</f>
        <v>61</v>
      </c>
      <c r="J337" s="2" t="str">
        <f>_xlfn.XLOOKUP(MasterData[[#This Row],[Customer_ID]],Customer[Customer_ID],Customer[Age Range])</f>
        <v>[57 Above]</v>
      </c>
      <c r="K337" s="2" t="str">
        <f>_xlfn.XLOOKUP(MasterData[[#This Row],[Customer_ID]],Customer[Customer_ID],Customer[Gender])</f>
        <v>Female</v>
      </c>
      <c r="L337" s="26" t="str">
        <f>_xlfn.XLOOKUP(MasterData[[#This Row],[Customer_ID]],Feedback[Customer_ID],Feedback[Feedback_ID])</f>
        <v>F1070</v>
      </c>
      <c r="M337" s="26" t="str">
        <f>_xlfn.XLOOKUP(MasterData[[#This Row],[Customer_ID]],Feedback[Customer_ID],Feedback[Sentiment])</f>
        <v>Neutral</v>
      </c>
      <c r="N337" s="26" t="str">
        <f>_xlfn.XLOOKUP(MasterData[[#This Row],[Customer_ID]],Feedback[Customer_ID],Feedback[Comment])</f>
        <v>Could be better</v>
      </c>
      <c r="O337" s="26">
        <f>_xlfn.XLOOKUP(MasterData[[#This Row],[Customer_ID]],Feedback[Customer_ID],Feedback[Rating])</f>
        <v>4</v>
      </c>
    </row>
    <row r="338" spans="1:15" x14ac:dyDescent="0.3">
      <c r="A338" s="4" t="s">
        <v>535</v>
      </c>
      <c r="B338" s="2" t="s">
        <v>1573</v>
      </c>
      <c r="C338" s="2" t="s">
        <v>1008</v>
      </c>
      <c r="D338" s="2">
        <v>3</v>
      </c>
      <c r="E338" s="30">
        <v>5.47</v>
      </c>
      <c r="F338" s="2" t="s">
        <v>1015</v>
      </c>
      <c r="G338" s="3">
        <v>45820</v>
      </c>
      <c r="H338" s="34">
        <v>16.41</v>
      </c>
      <c r="I338" s="2">
        <f>_xlfn.XLOOKUP(MasterData[[#This Row],[Customer_ID]],Customer[Customer_ID],Customer[Age])</f>
        <v>52</v>
      </c>
      <c r="J338" s="2" t="str">
        <f>_xlfn.XLOOKUP(MasterData[[#This Row],[Customer_ID]],Customer[Customer_ID],Customer[Age Range])</f>
        <v>[44-56]</v>
      </c>
      <c r="K338" s="2" t="str">
        <f>_xlfn.XLOOKUP(MasterData[[#This Row],[Customer_ID]],Customer[Customer_ID],Customer[Gender])</f>
        <v>Male</v>
      </c>
      <c r="L338" s="26" t="str">
        <f>_xlfn.XLOOKUP(MasterData[[#This Row],[Customer_ID]],Feedback[Customer_ID],Feedback[Feedback_ID])</f>
        <v>F1140</v>
      </c>
      <c r="M338" s="26" t="str">
        <f>_xlfn.XLOOKUP(MasterData[[#This Row],[Customer_ID]],Feedback[Customer_ID],Feedback[Sentiment])</f>
        <v>Positive</v>
      </c>
      <c r="N338" s="26" t="str">
        <f>_xlfn.XLOOKUP(MasterData[[#This Row],[Customer_ID]],Feedback[Customer_ID],Feedback[Comment])</f>
        <v>Could be better</v>
      </c>
      <c r="O338" s="26">
        <f>_xlfn.XLOOKUP(MasterData[[#This Row],[Customer_ID]],Feedback[Customer_ID],Feedback[Rating])</f>
        <v>4</v>
      </c>
    </row>
    <row r="339" spans="1:15" x14ac:dyDescent="0.3">
      <c r="A339" s="4" t="s">
        <v>537</v>
      </c>
      <c r="B339" s="2" t="s">
        <v>1629</v>
      </c>
      <c r="C339" s="2" t="s">
        <v>1007</v>
      </c>
      <c r="D339" s="2">
        <v>4</v>
      </c>
      <c r="E339" s="30">
        <v>4.1399999999999997</v>
      </c>
      <c r="F339" s="2" t="s">
        <v>1015</v>
      </c>
      <c r="G339" s="3">
        <v>45822</v>
      </c>
      <c r="H339" s="34">
        <v>16.559999999999999</v>
      </c>
      <c r="I339" s="2">
        <f>_xlfn.XLOOKUP(MasterData[[#This Row],[Customer_ID]],Customer[Customer_ID],Customer[Age])</f>
        <v>65</v>
      </c>
      <c r="J339" s="2" t="str">
        <f>_xlfn.XLOOKUP(MasterData[[#This Row],[Customer_ID]],Customer[Customer_ID],Customer[Age Range])</f>
        <v>[57 Above]</v>
      </c>
      <c r="K339" s="2" t="str">
        <f>_xlfn.XLOOKUP(MasterData[[#This Row],[Customer_ID]],Customer[Customer_ID],Customer[Gender])</f>
        <v>Female</v>
      </c>
      <c r="L339" s="26" t="str">
        <f>_xlfn.XLOOKUP(MasterData[[#This Row],[Customer_ID]],Feedback[Customer_ID],Feedback[Feedback_ID])</f>
        <v>F1458</v>
      </c>
      <c r="M339" s="26" t="str">
        <f>_xlfn.XLOOKUP(MasterData[[#This Row],[Customer_ID]],Feedback[Customer_ID],Feedback[Sentiment])</f>
        <v>Negative</v>
      </c>
      <c r="N339" s="26" t="str">
        <f>_xlfn.XLOOKUP(MasterData[[#This Row],[Customer_ID]],Feedback[Customer_ID],Feedback[Comment])</f>
        <v>Could be better</v>
      </c>
      <c r="O339" s="26">
        <f>_xlfn.XLOOKUP(MasterData[[#This Row],[Customer_ID]],Feedback[Customer_ID],Feedback[Rating])</f>
        <v>4</v>
      </c>
    </row>
    <row r="340" spans="1:15" x14ac:dyDescent="0.3">
      <c r="A340" s="4" t="s">
        <v>541</v>
      </c>
      <c r="B340" s="2" t="s">
        <v>1104</v>
      </c>
      <c r="C340" s="2" t="s">
        <v>1007</v>
      </c>
      <c r="D340" s="2">
        <v>1</v>
      </c>
      <c r="E340" s="30">
        <v>4.17</v>
      </c>
      <c r="F340" s="2" t="s">
        <v>1014</v>
      </c>
      <c r="G340" s="3">
        <v>45826</v>
      </c>
      <c r="H340" s="34">
        <v>4.17</v>
      </c>
      <c r="I340" s="2">
        <f>_xlfn.XLOOKUP(MasterData[[#This Row],[Customer_ID]],Customer[Customer_ID],Customer[Age])</f>
        <v>31</v>
      </c>
      <c r="J340" s="2" t="str">
        <f>_xlfn.XLOOKUP(MasterData[[#This Row],[Customer_ID]],Customer[Customer_ID],Customer[Age Range])</f>
        <v>[31-43]</v>
      </c>
      <c r="K340" s="2" t="str">
        <f>_xlfn.XLOOKUP(MasterData[[#This Row],[Customer_ID]],Customer[Customer_ID],Customer[Gender])</f>
        <v>Male</v>
      </c>
      <c r="L340" s="26" t="str">
        <f>_xlfn.XLOOKUP(MasterData[[#This Row],[Customer_ID]],Feedback[Customer_ID],Feedback[Feedback_ID])</f>
        <v>F1536</v>
      </c>
      <c r="M340" s="26" t="str">
        <f>_xlfn.XLOOKUP(MasterData[[#This Row],[Customer_ID]],Feedback[Customer_ID],Feedback[Sentiment])</f>
        <v>Negative</v>
      </c>
      <c r="N340" s="26" t="str">
        <f>_xlfn.XLOOKUP(MasterData[[#This Row],[Customer_ID]],Feedback[Customer_ID],Feedback[Comment])</f>
        <v>Could be better</v>
      </c>
      <c r="O340" s="26">
        <f>_xlfn.XLOOKUP(MasterData[[#This Row],[Customer_ID]],Feedback[Customer_ID],Feedback[Rating])</f>
        <v>3</v>
      </c>
    </row>
    <row r="341" spans="1:15" x14ac:dyDescent="0.3">
      <c r="A341" s="4" t="s">
        <v>542</v>
      </c>
      <c r="B341" s="2" t="s">
        <v>1247</v>
      </c>
      <c r="C341" s="2" t="s">
        <v>1008</v>
      </c>
      <c r="D341" s="2">
        <v>3</v>
      </c>
      <c r="E341" s="30">
        <v>2.5299999999999998</v>
      </c>
      <c r="F341" s="2" t="s">
        <v>1013</v>
      </c>
      <c r="G341" s="3">
        <v>45827</v>
      </c>
      <c r="H341" s="34">
        <v>7.59</v>
      </c>
      <c r="I341" s="2">
        <f>_xlfn.XLOOKUP(MasterData[[#This Row],[Customer_ID]],Customer[Customer_ID],Customer[Age])</f>
        <v>43</v>
      </c>
      <c r="J341" s="2" t="str">
        <f>_xlfn.XLOOKUP(MasterData[[#This Row],[Customer_ID]],Customer[Customer_ID],Customer[Age Range])</f>
        <v>[31-43]</v>
      </c>
      <c r="K341" s="2" t="str">
        <f>_xlfn.XLOOKUP(MasterData[[#This Row],[Customer_ID]],Customer[Customer_ID],Customer[Gender])</f>
        <v>Female</v>
      </c>
      <c r="L341" s="26" t="str">
        <f>_xlfn.XLOOKUP(MasterData[[#This Row],[Customer_ID]],Feedback[Customer_ID],Feedback[Feedback_ID])</f>
        <v>F1678</v>
      </c>
      <c r="M341" s="26" t="str">
        <f>_xlfn.XLOOKUP(MasterData[[#This Row],[Customer_ID]],Feedback[Customer_ID],Feedback[Sentiment])</f>
        <v>Negative</v>
      </c>
      <c r="N341" s="26" t="str">
        <f>_xlfn.XLOOKUP(MasterData[[#This Row],[Customer_ID]],Feedback[Customer_ID],Feedback[Comment])</f>
        <v>Great product!</v>
      </c>
      <c r="O341" s="26">
        <f>_xlfn.XLOOKUP(MasterData[[#This Row],[Customer_ID]],Feedback[Customer_ID],Feedback[Rating])</f>
        <v>4</v>
      </c>
    </row>
    <row r="342" spans="1:15" x14ac:dyDescent="0.3">
      <c r="A342" s="4" t="s">
        <v>546</v>
      </c>
      <c r="B342" s="2" t="s">
        <v>1050</v>
      </c>
      <c r="C342" s="2" t="s">
        <v>1011</v>
      </c>
      <c r="D342" s="2">
        <v>1</v>
      </c>
      <c r="E342" s="30">
        <v>2.5299999999999998</v>
      </c>
      <c r="F342" s="2" t="s">
        <v>1016</v>
      </c>
      <c r="G342" s="3">
        <v>45831</v>
      </c>
      <c r="H342" s="34">
        <v>2.5299999999999998</v>
      </c>
      <c r="I342" s="2">
        <f>_xlfn.XLOOKUP(MasterData[[#This Row],[Customer_ID]],Customer[Customer_ID],Customer[Age])</f>
        <v>52</v>
      </c>
      <c r="J342" s="2" t="str">
        <f>_xlfn.XLOOKUP(MasterData[[#This Row],[Customer_ID]],Customer[Customer_ID],Customer[Age Range])</f>
        <v>[44-56]</v>
      </c>
      <c r="K342" s="2" t="str">
        <f>_xlfn.XLOOKUP(MasterData[[#This Row],[Customer_ID]],Customer[Customer_ID],Customer[Gender])</f>
        <v>Male</v>
      </c>
      <c r="L342" s="26" t="str">
        <f>_xlfn.XLOOKUP(MasterData[[#This Row],[Customer_ID]],Feedback[Customer_ID],Feedback[Feedback_ID])</f>
        <v>F1576</v>
      </c>
      <c r="M342" s="26" t="str">
        <f>_xlfn.XLOOKUP(MasterData[[#This Row],[Customer_ID]],Feedback[Customer_ID],Feedback[Sentiment])</f>
        <v>Neutral</v>
      </c>
      <c r="N342" s="26" t="str">
        <f>_xlfn.XLOOKUP(MasterData[[#This Row],[Customer_ID]],Feedback[Customer_ID],Feedback[Comment])</f>
        <v>Could be better</v>
      </c>
      <c r="O342" s="26">
        <f>_xlfn.XLOOKUP(MasterData[[#This Row],[Customer_ID]],Feedback[Customer_ID],Feedback[Rating])</f>
        <v>2</v>
      </c>
    </row>
    <row r="343" spans="1:15" x14ac:dyDescent="0.3">
      <c r="A343" s="4" t="s">
        <v>547</v>
      </c>
      <c r="B343" s="2" t="s">
        <v>1948</v>
      </c>
      <c r="C343" s="2" t="s">
        <v>1012</v>
      </c>
      <c r="D343" s="2">
        <v>1</v>
      </c>
      <c r="E343" s="30">
        <v>3.81</v>
      </c>
      <c r="F343" s="2" t="s">
        <v>1016</v>
      </c>
      <c r="G343" s="3">
        <v>45832</v>
      </c>
      <c r="H343" s="34">
        <v>3.81</v>
      </c>
      <c r="I343" s="2">
        <f>_xlfn.XLOOKUP(MasterData[[#This Row],[Customer_ID]],Customer[Customer_ID],Customer[Age])</f>
        <v>62</v>
      </c>
      <c r="J343" s="2" t="str">
        <f>_xlfn.XLOOKUP(MasterData[[#This Row],[Customer_ID]],Customer[Customer_ID],Customer[Age Range])</f>
        <v>[57 Above]</v>
      </c>
      <c r="K343" s="2" t="str">
        <f>_xlfn.XLOOKUP(MasterData[[#This Row],[Customer_ID]],Customer[Customer_ID],Customer[Gender])</f>
        <v>Female</v>
      </c>
      <c r="L343" s="26" t="str">
        <f>_xlfn.XLOOKUP(MasterData[[#This Row],[Customer_ID]],Feedback[Customer_ID],Feedback[Feedback_ID])</f>
        <v>F1057</v>
      </c>
      <c r="M343" s="26" t="str">
        <f>_xlfn.XLOOKUP(MasterData[[#This Row],[Customer_ID]],Feedback[Customer_ID],Feedback[Sentiment])</f>
        <v>Negative</v>
      </c>
      <c r="N343" s="26" t="str">
        <f>_xlfn.XLOOKUP(MasterData[[#This Row],[Customer_ID]],Feedback[Customer_ID],Feedback[Comment])</f>
        <v>Could be better</v>
      </c>
      <c r="O343" s="26">
        <f>_xlfn.XLOOKUP(MasterData[[#This Row],[Customer_ID]],Feedback[Customer_ID],Feedback[Rating])</f>
        <v>3</v>
      </c>
    </row>
    <row r="344" spans="1:15" x14ac:dyDescent="0.3">
      <c r="A344" s="4" t="s">
        <v>548</v>
      </c>
      <c r="B344" s="2" t="s">
        <v>1559</v>
      </c>
      <c r="C344" s="2" t="s">
        <v>1009</v>
      </c>
      <c r="D344" s="2">
        <v>1</v>
      </c>
      <c r="E344" s="30">
        <v>3.94</v>
      </c>
      <c r="F344" s="2" t="s">
        <v>1015</v>
      </c>
      <c r="G344" s="3">
        <v>45833</v>
      </c>
      <c r="H344" s="34">
        <v>3.94</v>
      </c>
      <c r="I344" s="2">
        <f>_xlfn.XLOOKUP(MasterData[[#This Row],[Customer_ID]],Customer[Customer_ID],Customer[Age])</f>
        <v>38</v>
      </c>
      <c r="J344" s="2" t="str">
        <f>_xlfn.XLOOKUP(MasterData[[#This Row],[Customer_ID]],Customer[Customer_ID],Customer[Age Range])</f>
        <v>[31-43]</v>
      </c>
      <c r="K344" s="2" t="str">
        <f>_xlfn.XLOOKUP(MasterData[[#This Row],[Customer_ID]],Customer[Customer_ID],Customer[Gender])</f>
        <v>Female</v>
      </c>
      <c r="L344" s="26" t="str">
        <f>_xlfn.XLOOKUP(MasterData[[#This Row],[Customer_ID]],Feedback[Customer_ID],Feedback[Feedback_ID])</f>
        <v>F1683</v>
      </c>
      <c r="M344" s="26" t="str">
        <f>_xlfn.XLOOKUP(MasterData[[#This Row],[Customer_ID]],Feedback[Customer_ID],Feedback[Sentiment])</f>
        <v>Positive</v>
      </c>
      <c r="N344" s="26" t="str">
        <f>_xlfn.XLOOKUP(MasterData[[#This Row],[Customer_ID]],Feedback[Customer_ID],Feedback[Comment])</f>
        <v>Could be better</v>
      </c>
      <c r="O344" s="26">
        <f>_xlfn.XLOOKUP(MasterData[[#This Row],[Customer_ID]],Feedback[Customer_ID],Feedback[Rating])</f>
        <v>1</v>
      </c>
    </row>
    <row r="345" spans="1:15" x14ac:dyDescent="0.3">
      <c r="A345" s="4" t="s">
        <v>549</v>
      </c>
      <c r="B345" s="2" t="s">
        <v>1608</v>
      </c>
      <c r="C345" s="2" t="s">
        <v>1008</v>
      </c>
      <c r="D345" s="2">
        <v>1</v>
      </c>
      <c r="E345" s="30">
        <v>4.46</v>
      </c>
      <c r="F345" s="2" t="s">
        <v>1016</v>
      </c>
      <c r="G345" s="3">
        <v>45834</v>
      </c>
      <c r="H345" s="34">
        <v>4.46</v>
      </c>
      <c r="I345" s="2">
        <f>_xlfn.XLOOKUP(MasterData[[#This Row],[Customer_ID]],Customer[Customer_ID],Customer[Age])</f>
        <v>57</v>
      </c>
      <c r="J345" s="2" t="str">
        <f>_xlfn.XLOOKUP(MasterData[[#This Row],[Customer_ID]],Customer[Customer_ID],Customer[Age Range])</f>
        <v>[57 Above]</v>
      </c>
      <c r="K345" s="2" t="str">
        <f>_xlfn.XLOOKUP(MasterData[[#This Row],[Customer_ID]],Customer[Customer_ID],Customer[Gender])</f>
        <v>Female</v>
      </c>
      <c r="L345" s="26" t="str">
        <f>_xlfn.XLOOKUP(MasterData[[#This Row],[Customer_ID]],Feedback[Customer_ID],Feedback[Feedback_ID])</f>
        <v>F1269</v>
      </c>
      <c r="M345" s="26" t="str">
        <f>_xlfn.XLOOKUP(MasterData[[#This Row],[Customer_ID]],Feedback[Customer_ID],Feedback[Sentiment])</f>
        <v>Positive</v>
      </c>
      <c r="N345" s="26" t="str">
        <f>_xlfn.XLOOKUP(MasterData[[#This Row],[Customer_ID]],Feedback[Customer_ID],Feedback[Comment])</f>
        <v>Could be better</v>
      </c>
      <c r="O345" s="26">
        <f>_xlfn.XLOOKUP(MasterData[[#This Row],[Customer_ID]],Feedback[Customer_ID],Feedback[Rating])</f>
        <v>3</v>
      </c>
    </row>
    <row r="346" spans="1:15" x14ac:dyDescent="0.3">
      <c r="A346" s="4" t="s">
        <v>550</v>
      </c>
      <c r="B346" s="2" t="s">
        <v>1168</v>
      </c>
      <c r="C346" s="2" t="s">
        <v>1009</v>
      </c>
      <c r="D346" s="2">
        <v>2</v>
      </c>
      <c r="E346" s="30">
        <v>3.88</v>
      </c>
      <c r="F346" s="2" t="s">
        <v>1015</v>
      </c>
      <c r="G346" s="3">
        <v>45835</v>
      </c>
      <c r="H346" s="34">
        <v>7.76</v>
      </c>
      <c r="I346" s="2">
        <f>_xlfn.XLOOKUP(MasterData[[#This Row],[Customer_ID]],Customer[Customer_ID],Customer[Age])</f>
        <v>61</v>
      </c>
      <c r="J346" s="2" t="str">
        <f>_xlfn.XLOOKUP(MasterData[[#This Row],[Customer_ID]],Customer[Customer_ID],Customer[Age Range])</f>
        <v>[57 Above]</v>
      </c>
      <c r="K346" s="2" t="str">
        <f>_xlfn.XLOOKUP(MasterData[[#This Row],[Customer_ID]],Customer[Customer_ID],Customer[Gender])</f>
        <v>Female</v>
      </c>
      <c r="L346" s="26" t="str">
        <f>_xlfn.XLOOKUP(MasterData[[#This Row],[Customer_ID]],Feedback[Customer_ID],Feedback[Feedback_ID])</f>
        <v>F1246</v>
      </c>
      <c r="M346" s="26" t="str">
        <f>_xlfn.XLOOKUP(MasterData[[#This Row],[Customer_ID]],Feedback[Customer_ID],Feedback[Sentiment])</f>
        <v>Neutral</v>
      </c>
      <c r="N346" s="26" t="str">
        <f>_xlfn.XLOOKUP(MasterData[[#This Row],[Customer_ID]],Feedback[Customer_ID],Feedback[Comment])</f>
        <v>Could be better</v>
      </c>
      <c r="O346" s="26">
        <f>_xlfn.XLOOKUP(MasterData[[#This Row],[Customer_ID]],Feedback[Customer_ID],Feedback[Rating])</f>
        <v>4</v>
      </c>
    </row>
    <row r="347" spans="1:15" x14ac:dyDescent="0.3">
      <c r="A347" s="4" t="s">
        <v>554</v>
      </c>
      <c r="B347" s="2" t="s">
        <v>1606</v>
      </c>
      <c r="C347" s="2" t="s">
        <v>1012</v>
      </c>
      <c r="D347" s="2">
        <v>4</v>
      </c>
      <c r="E347" s="30">
        <v>3.82</v>
      </c>
      <c r="F347" s="2" t="s">
        <v>1014</v>
      </c>
      <c r="G347" s="3">
        <v>45839</v>
      </c>
      <c r="H347" s="34">
        <v>15.28</v>
      </c>
      <c r="I347" s="2">
        <f>_xlfn.XLOOKUP(MasterData[[#This Row],[Customer_ID]],Customer[Customer_ID],Customer[Age])</f>
        <v>65</v>
      </c>
      <c r="J347" s="2" t="str">
        <f>_xlfn.XLOOKUP(MasterData[[#This Row],[Customer_ID]],Customer[Customer_ID],Customer[Age Range])</f>
        <v>[57 Above]</v>
      </c>
      <c r="K347" s="2" t="str">
        <f>_xlfn.XLOOKUP(MasterData[[#This Row],[Customer_ID]],Customer[Customer_ID],Customer[Gender])</f>
        <v>Male</v>
      </c>
      <c r="L347" s="26" t="str">
        <f>_xlfn.XLOOKUP(MasterData[[#This Row],[Customer_ID]],Feedback[Customer_ID],Feedback[Feedback_ID])</f>
        <v>F1055</v>
      </c>
      <c r="M347" s="26" t="str">
        <f>_xlfn.XLOOKUP(MasterData[[#This Row],[Customer_ID]],Feedback[Customer_ID],Feedback[Sentiment])</f>
        <v>Neutral</v>
      </c>
      <c r="N347" s="26" t="str">
        <f>_xlfn.XLOOKUP(MasterData[[#This Row],[Customer_ID]],Feedback[Customer_ID],Feedback[Comment])</f>
        <v>Could be better</v>
      </c>
      <c r="O347" s="26">
        <f>_xlfn.XLOOKUP(MasterData[[#This Row],[Customer_ID]],Feedback[Customer_ID],Feedback[Rating])</f>
        <v>1</v>
      </c>
    </row>
    <row r="348" spans="1:15" x14ac:dyDescent="0.3">
      <c r="A348" s="4" t="s">
        <v>558</v>
      </c>
      <c r="B348" s="2" t="s">
        <v>1413</v>
      </c>
      <c r="C348" s="2" t="s">
        <v>1010</v>
      </c>
      <c r="D348" s="2">
        <v>3</v>
      </c>
      <c r="E348" s="30">
        <v>5.18</v>
      </c>
      <c r="F348" s="2" t="s">
        <v>1016</v>
      </c>
      <c r="G348" s="3">
        <v>45843</v>
      </c>
      <c r="H348" s="34">
        <v>15.54</v>
      </c>
      <c r="I348" s="2">
        <f>_xlfn.XLOOKUP(MasterData[[#This Row],[Customer_ID]],Customer[Customer_ID],Customer[Age])</f>
        <v>24</v>
      </c>
      <c r="J348" s="2" t="str">
        <f>_xlfn.XLOOKUP(MasterData[[#This Row],[Customer_ID]],Customer[Customer_ID],Customer[Age Range])</f>
        <v>[18-30]</v>
      </c>
      <c r="K348" s="2" t="str">
        <f>_xlfn.XLOOKUP(MasterData[[#This Row],[Customer_ID]],Customer[Customer_ID],Customer[Gender])</f>
        <v>Male</v>
      </c>
      <c r="L348" s="26" t="str">
        <f>_xlfn.XLOOKUP(MasterData[[#This Row],[Customer_ID]],Feedback[Customer_ID],Feedback[Feedback_ID])</f>
        <v>F1599</v>
      </c>
      <c r="M348" s="26" t="str">
        <f>_xlfn.XLOOKUP(MasterData[[#This Row],[Customer_ID]],Feedback[Customer_ID],Feedback[Sentiment])</f>
        <v>Neutral</v>
      </c>
      <c r="N348" s="26" t="str">
        <f>_xlfn.XLOOKUP(MasterData[[#This Row],[Customer_ID]],Feedback[Customer_ID],Feedback[Comment])</f>
        <v>Great product!</v>
      </c>
      <c r="O348" s="26">
        <f>_xlfn.XLOOKUP(MasterData[[#This Row],[Customer_ID]],Feedback[Customer_ID],Feedback[Rating])</f>
        <v>3</v>
      </c>
    </row>
    <row r="349" spans="1:15" x14ac:dyDescent="0.3">
      <c r="A349" s="4" t="s">
        <v>559</v>
      </c>
      <c r="B349" s="2" t="s">
        <v>1338</v>
      </c>
      <c r="C349" s="2" t="s">
        <v>1009</v>
      </c>
      <c r="D349" s="2">
        <v>3</v>
      </c>
      <c r="E349" s="30">
        <v>5.68</v>
      </c>
      <c r="F349" s="2" t="s">
        <v>1016</v>
      </c>
      <c r="G349" s="3">
        <v>45844</v>
      </c>
      <c r="H349" s="34">
        <v>17.04</v>
      </c>
      <c r="I349" s="2">
        <f>_xlfn.XLOOKUP(MasterData[[#This Row],[Customer_ID]],Customer[Customer_ID],Customer[Age])</f>
        <v>28</v>
      </c>
      <c r="J349" s="2" t="str">
        <f>_xlfn.XLOOKUP(MasterData[[#This Row],[Customer_ID]],Customer[Customer_ID],Customer[Age Range])</f>
        <v>[18-30]</v>
      </c>
      <c r="K349" s="2" t="str">
        <f>_xlfn.XLOOKUP(MasterData[[#This Row],[Customer_ID]],Customer[Customer_ID],Customer[Gender])</f>
        <v>Female</v>
      </c>
      <c r="L349" s="26" t="str">
        <f>_xlfn.XLOOKUP(MasterData[[#This Row],[Customer_ID]],Feedback[Customer_ID],Feedback[Feedback_ID])</f>
        <v>F1151</v>
      </c>
      <c r="M349" s="26" t="str">
        <f>_xlfn.XLOOKUP(MasterData[[#This Row],[Customer_ID]],Feedback[Customer_ID],Feedback[Sentiment])</f>
        <v>Neutral</v>
      </c>
      <c r="N349" s="26" t="str">
        <f>_xlfn.XLOOKUP(MasterData[[#This Row],[Customer_ID]],Feedback[Customer_ID],Feedback[Comment])</f>
        <v>Could be better</v>
      </c>
      <c r="O349" s="26">
        <f>_xlfn.XLOOKUP(MasterData[[#This Row],[Customer_ID]],Feedback[Customer_ID],Feedback[Rating])</f>
        <v>3</v>
      </c>
    </row>
    <row r="350" spans="1:15" x14ac:dyDescent="0.3">
      <c r="A350" s="4" t="s">
        <v>560</v>
      </c>
      <c r="B350" s="2" t="s">
        <v>1950</v>
      </c>
      <c r="C350" s="2" t="s">
        <v>1011</v>
      </c>
      <c r="D350" s="2">
        <v>2</v>
      </c>
      <c r="E350" s="30">
        <v>5.33</v>
      </c>
      <c r="F350" s="2" t="s">
        <v>1016</v>
      </c>
      <c r="G350" s="3">
        <v>45845</v>
      </c>
      <c r="H350" s="34">
        <v>10.66</v>
      </c>
      <c r="I350" s="2">
        <f>_xlfn.XLOOKUP(MasterData[[#This Row],[Customer_ID]],Customer[Customer_ID],Customer[Age])</f>
        <v>35</v>
      </c>
      <c r="J350" s="2" t="str">
        <f>_xlfn.XLOOKUP(MasterData[[#This Row],[Customer_ID]],Customer[Customer_ID],Customer[Age Range])</f>
        <v>[31-43]</v>
      </c>
      <c r="K350" s="2" t="str">
        <f>_xlfn.XLOOKUP(MasterData[[#This Row],[Customer_ID]],Customer[Customer_ID],Customer[Gender])</f>
        <v>Male</v>
      </c>
      <c r="L350" s="26" t="str">
        <f>_xlfn.XLOOKUP(MasterData[[#This Row],[Customer_ID]],Feedback[Customer_ID],Feedback[Feedback_ID])</f>
        <v>F1512</v>
      </c>
      <c r="M350" s="26" t="str">
        <f>_xlfn.XLOOKUP(MasterData[[#This Row],[Customer_ID]],Feedback[Customer_ID],Feedback[Sentiment])</f>
        <v>Positive</v>
      </c>
      <c r="N350" s="26" t="str">
        <f>_xlfn.XLOOKUP(MasterData[[#This Row],[Customer_ID]],Feedback[Customer_ID],Feedback[Comment])</f>
        <v>Could be better</v>
      </c>
      <c r="O350" s="26">
        <f>_xlfn.XLOOKUP(MasterData[[#This Row],[Customer_ID]],Feedback[Customer_ID],Feedback[Rating])</f>
        <v>2</v>
      </c>
    </row>
    <row r="351" spans="1:15" x14ac:dyDescent="0.3">
      <c r="A351" s="4" t="s">
        <v>561</v>
      </c>
      <c r="B351" s="2" t="s">
        <v>1590</v>
      </c>
      <c r="C351" s="2" t="s">
        <v>1007</v>
      </c>
      <c r="D351" s="2">
        <v>1</v>
      </c>
      <c r="E351" s="30">
        <v>4.9000000000000004</v>
      </c>
      <c r="F351" s="2" t="s">
        <v>1014</v>
      </c>
      <c r="G351" s="3">
        <v>45846</v>
      </c>
      <c r="H351" s="34">
        <v>4.9000000000000004</v>
      </c>
      <c r="I351" s="2">
        <f>_xlfn.XLOOKUP(MasterData[[#This Row],[Customer_ID]],Customer[Customer_ID],Customer[Age])</f>
        <v>37</v>
      </c>
      <c r="J351" s="2" t="str">
        <f>_xlfn.XLOOKUP(MasterData[[#This Row],[Customer_ID]],Customer[Customer_ID],Customer[Age Range])</f>
        <v>[31-43]</v>
      </c>
      <c r="K351" s="2" t="str">
        <f>_xlfn.XLOOKUP(MasterData[[#This Row],[Customer_ID]],Customer[Customer_ID],Customer[Gender])</f>
        <v>Male</v>
      </c>
      <c r="L351" s="26" t="str">
        <f>_xlfn.XLOOKUP(MasterData[[#This Row],[Customer_ID]],Feedback[Customer_ID],Feedback[Feedback_ID])</f>
        <v>F1101</v>
      </c>
      <c r="M351" s="26" t="str">
        <f>_xlfn.XLOOKUP(MasterData[[#This Row],[Customer_ID]],Feedback[Customer_ID],Feedback[Sentiment])</f>
        <v>Neutral</v>
      </c>
      <c r="N351" s="26" t="str">
        <f>_xlfn.XLOOKUP(MasterData[[#This Row],[Customer_ID]],Feedback[Customer_ID],Feedback[Comment])</f>
        <v>Could be better</v>
      </c>
      <c r="O351" s="26">
        <f>_xlfn.XLOOKUP(MasterData[[#This Row],[Customer_ID]],Feedback[Customer_ID],Feedback[Rating])</f>
        <v>2</v>
      </c>
    </row>
    <row r="352" spans="1:15" x14ac:dyDescent="0.3">
      <c r="A352" s="4" t="s">
        <v>563</v>
      </c>
      <c r="B352" s="2" t="s">
        <v>1158</v>
      </c>
      <c r="C352" s="2" t="s">
        <v>1012</v>
      </c>
      <c r="D352" s="2">
        <v>4</v>
      </c>
      <c r="E352" s="30">
        <v>5.0999999999999996</v>
      </c>
      <c r="F352" s="2" t="s">
        <v>1015</v>
      </c>
      <c r="G352" s="3">
        <v>45848</v>
      </c>
      <c r="H352" s="34">
        <v>20.399999999999999</v>
      </c>
      <c r="I352" s="2">
        <f>_xlfn.XLOOKUP(MasterData[[#This Row],[Customer_ID]],Customer[Customer_ID],Customer[Age])</f>
        <v>32</v>
      </c>
      <c r="J352" s="2" t="str">
        <f>_xlfn.XLOOKUP(MasterData[[#This Row],[Customer_ID]],Customer[Customer_ID],Customer[Age Range])</f>
        <v>[31-43]</v>
      </c>
      <c r="K352" s="2" t="str">
        <f>_xlfn.XLOOKUP(MasterData[[#This Row],[Customer_ID]],Customer[Customer_ID],Customer[Gender])</f>
        <v>Female</v>
      </c>
      <c r="L352" s="26" t="str">
        <f>_xlfn.XLOOKUP(MasterData[[#This Row],[Customer_ID]],Feedback[Customer_ID],Feedback[Feedback_ID])</f>
        <v>F1674</v>
      </c>
      <c r="M352" s="26" t="str">
        <f>_xlfn.XLOOKUP(MasterData[[#This Row],[Customer_ID]],Feedback[Customer_ID],Feedback[Sentiment])</f>
        <v>Neutral</v>
      </c>
      <c r="N352" s="26" t="str">
        <f>_xlfn.XLOOKUP(MasterData[[#This Row],[Customer_ID]],Feedback[Customer_ID],Feedback[Comment])</f>
        <v>Great product!</v>
      </c>
      <c r="O352" s="26">
        <f>_xlfn.XLOOKUP(MasterData[[#This Row],[Customer_ID]],Feedback[Customer_ID],Feedback[Rating])</f>
        <v>1</v>
      </c>
    </row>
    <row r="353" spans="1:15" x14ac:dyDescent="0.3">
      <c r="A353" s="4" t="s">
        <v>568</v>
      </c>
      <c r="B353" s="2" t="s">
        <v>1545</v>
      </c>
      <c r="C353" s="2" t="s">
        <v>1010</v>
      </c>
      <c r="D353" s="2">
        <v>4</v>
      </c>
      <c r="E353" s="30">
        <v>3.51</v>
      </c>
      <c r="F353" s="2" t="s">
        <v>1015</v>
      </c>
      <c r="G353" s="3">
        <v>45853</v>
      </c>
      <c r="H353" s="34">
        <v>14.04</v>
      </c>
      <c r="I353" s="2">
        <f>_xlfn.XLOOKUP(MasterData[[#This Row],[Customer_ID]],Customer[Customer_ID],Customer[Age])</f>
        <v>52</v>
      </c>
      <c r="J353" s="2" t="str">
        <f>_xlfn.XLOOKUP(MasterData[[#This Row],[Customer_ID]],Customer[Customer_ID],Customer[Age Range])</f>
        <v>[44-56]</v>
      </c>
      <c r="K353" s="2" t="str">
        <f>_xlfn.XLOOKUP(MasterData[[#This Row],[Customer_ID]],Customer[Customer_ID],Customer[Gender])</f>
        <v>Female</v>
      </c>
      <c r="L353" s="26" t="str">
        <f>_xlfn.XLOOKUP(MasterData[[#This Row],[Customer_ID]],Feedback[Customer_ID],Feedback[Feedback_ID])</f>
        <v>F1377</v>
      </c>
      <c r="M353" s="26" t="str">
        <f>_xlfn.XLOOKUP(MasterData[[#This Row],[Customer_ID]],Feedback[Customer_ID],Feedback[Sentiment])</f>
        <v>Negative</v>
      </c>
      <c r="N353" s="26" t="str">
        <f>_xlfn.XLOOKUP(MasterData[[#This Row],[Customer_ID]],Feedback[Customer_ID],Feedback[Comment])</f>
        <v>Great product!</v>
      </c>
      <c r="O353" s="26">
        <f>_xlfn.XLOOKUP(MasterData[[#This Row],[Customer_ID]],Feedback[Customer_ID],Feedback[Rating])</f>
        <v>1</v>
      </c>
    </row>
    <row r="354" spans="1:15" x14ac:dyDescent="0.3">
      <c r="A354" s="4" t="s">
        <v>570</v>
      </c>
      <c r="B354" s="2" t="s">
        <v>1045</v>
      </c>
      <c r="C354" s="2" t="s">
        <v>1009</v>
      </c>
      <c r="D354" s="2">
        <v>1</v>
      </c>
      <c r="E354" s="30">
        <v>4.66</v>
      </c>
      <c r="F354" s="2" t="s">
        <v>1013</v>
      </c>
      <c r="G354" s="3">
        <v>45855</v>
      </c>
      <c r="H354" s="34">
        <v>4.66</v>
      </c>
      <c r="I354" s="2">
        <f>_xlfn.XLOOKUP(MasterData[[#This Row],[Customer_ID]],Customer[Customer_ID],Customer[Age])</f>
        <v>53</v>
      </c>
      <c r="J354" s="2" t="str">
        <f>_xlfn.XLOOKUP(MasterData[[#This Row],[Customer_ID]],Customer[Customer_ID],Customer[Age Range])</f>
        <v>[44-56]</v>
      </c>
      <c r="K354" s="2" t="str">
        <f>_xlfn.XLOOKUP(MasterData[[#This Row],[Customer_ID]],Customer[Customer_ID],Customer[Gender])</f>
        <v>Male</v>
      </c>
      <c r="L354" s="26" t="str">
        <f>_xlfn.XLOOKUP(MasterData[[#This Row],[Customer_ID]],Feedback[Customer_ID],Feedback[Feedback_ID])</f>
        <v>F1830</v>
      </c>
      <c r="M354" s="26" t="str">
        <f>_xlfn.XLOOKUP(MasterData[[#This Row],[Customer_ID]],Feedback[Customer_ID],Feedback[Sentiment])</f>
        <v>Positive</v>
      </c>
      <c r="N354" s="26" t="str">
        <f>_xlfn.XLOOKUP(MasterData[[#This Row],[Customer_ID]],Feedback[Customer_ID],Feedback[Comment])</f>
        <v>Could be better</v>
      </c>
      <c r="O354" s="26">
        <f>_xlfn.XLOOKUP(MasterData[[#This Row],[Customer_ID]],Feedback[Customer_ID],Feedback[Rating])</f>
        <v>4</v>
      </c>
    </row>
    <row r="355" spans="1:15" x14ac:dyDescent="0.3">
      <c r="A355" s="4" t="s">
        <v>572</v>
      </c>
      <c r="B355" s="2" t="s">
        <v>1528</v>
      </c>
      <c r="C355" s="2" t="s">
        <v>1010</v>
      </c>
      <c r="D355" s="2">
        <v>1</v>
      </c>
      <c r="E355" s="30">
        <v>4.68</v>
      </c>
      <c r="F355" s="2" t="s">
        <v>1016</v>
      </c>
      <c r="G355" s="3">
        <v>45857</v>
      </c>
      <c r="H355" s="34">
        <v>4.68</v>
      </c>
      <c r="I355" s="2">
        <f>_xlfn.XLOOKUP(MasterData[[#This Row],[Customer_ID]],Customer[Customer_ID],Customer[Age])</f>
        <v>40</v>
      </c>
      <c r="J355" s="2" t="str">
        <f>_xlfn.XLOOKUP(MasterData[[#This Row],[Customer_ID]],Customer[Customer_ID],Customer[Age Range])</f>
        <v>[31-43]</v>
      </c>
      <c r="K355" s="2" t="str">
        <f>_xlfn.XLOOKUP(MasterData[[#This Row],[Customer_ID]],Customer[Customer_ID],Customer[Gender])</f>
        <v>Male</v>
      </c>
      <c r="L355" s="26" t="str">
        <f>_xlfn.XLOOKUP(MasterData[[#This Row],[Customer_ID]],Feedback[Customer_ID],Feedback[Feedback_ID])</f>
        <v>F1770</v>
      </c>
      <c r="M355" s="26" t="str">
        <f>_xlfn.XLOOKUP(MasterData[[#This Row],[Customer_ID]],Feedback[Customer_ID],Feedback[Sentiment])</f>
        <v>Neutral</v>
      </c>
      <c r="N355" s="26" t="str">
        <f>_xlfn.XLOOKUP(MasterData[[#This Row],[Customer_ID]],Feedback[Customer_ID],Feedback[Comment])</f>
        <v>Great product!</v>
      </c>
      <c r="O355" s="26">
        <f>_xlfn.XLOOKUP(MasterData[[#This Row],[Customer_ID]],Feedback[Customer_ID],Feedback[Rating])</f>
        <v>1</v>
      </c>
    </row>
    <row r="356" spans="1:15" x14ac:dyDescent="0.3">
      <c r="A356" s="4" t="s">
        <v>573</v>
      </c>
      <c r="B356" s="2" t="s">
        <v>1061</v>
      </c>
      <c r="C356" s="2" t="s">
        <v>1011</v>
      </c>
      <c r="D356" s="2">
        <v>2</v>
      </c>
      <c r="E356" s="30">
        <v>3.16</v>
      </c>
      <c r="F356" s="2" t="s">
        <v>1016</v>
      </c>
      <c r="G356" s="3">
        <v>45858</v>
      </c>
      <c r="H356" s="34">
        <v>6.32</v>
      </c>
      <c r="I356" s="2">
        <f>_xlfn.XLOOKUP(MasterData[[#This Row],[Customer_ID]],Customer[Customer_ID],Customer[Age])</f>
        <v>35</v>
      </c>
      <c r="J356" s="2" t="str">
        <f>_xlfn.XLOOKUP(MasterData[[#This Row],[Customer_ID]],Customer[Customer_ID],Customer[Age Range])</f>
        <v>[31-43]</v>
      </c>
      <c r="K356" s="2" t="str">
        <f>_xlfn.XLOOKUP(MasterData[[#This Row],[Customer_ID]],Customer[Customer_ID],Customer[Gender])</f>
        <v>Male</v>
      </c>
      <c r="L356" s="26" t="str">
        <f>_xlfn.XLOOKUP(MasterData[[#This Row],[Customer_ID]],Feedback[Customer_ID],Feedback[Feedback_ID])</f>
        <v>F1329</v>
      </c>
      <c r="M356" s="26" t="str">
        <f>_xlfn.XLOOKUP(MasterData[[#This Row],[Customer_ID]],Feedback[Customer_ID],Feedback[Sentiment])</f>
        <v>Negative</v>
      </c>
      <c r="N356" s="26" t="str">
        <f>_xlfn.XLOOKUP(MasterData[[#This Row],[Customer_ID]],Feedback[Customer_ID],Feedback[Comment])</f>
        <v>Great product!</v>
      </c>
      <c r="O356" s="26">
        <f>_xlfn.XLOOKUP(MasterData[[#This Row],[Customer_ID]],Feedback[Customer_ID],Feedback[Rating])</f>
        <v>3</v>
      </c>
    </row>
    <row r="357" spans="1:15" x14ac:dyDescent="0.3">
      <c r="A357" s="4" t="s">
        <v>574</v>
      </c>
      <c r="B357" s="2" t="s">
        <v>1729</v>
      </c>
      <c r="C357" s="2" t="s">
        <v>1008</v>
      </c>
      <c r="D357" s="2">
        <v>1</v>
      </c>
      <c r="E357" s="30">
        <v>2.57</v>
      </c>
      <c r="F357" s="2" t="s">
        <v>1014</v>
      </c>
      <c r="G357" s="3">
        <v>45859</v>
      </c>
      <c r="H357" s="34">
        <v>2.57</v>
      </c>
      <c r="I357" s="2">
        <f>_xlfn.XLOOKUP(MasterData[[#This Row],[Customer_ID]],Customer[Customer_ID],Customer[Age])</f>
        <v>47</v>
      </c>
      <c r="J357" s="2" t="str">
        <f>_xlfn.XLOOKUP(MasterData[[#This Row],[Customer_ID]],Customer[Customer_ID],Customer[Age Range])</f>
        <v>[44-56]</v>
      </c>
      <c r="K357" s="2" t="str">
        <f>_xlfn.XLOOKUP(MasterData[[#This Row],[Customer_ID]],Customer[Customer_ID],Customer[Gender])</f>
        <v>Male</v>
      </c>
      <c r="L357" s="26" t="str">
        <f>_xlfn.XLOOKUP(MasterData[[#This Row],[Customer_ID]],Feedback[Customer_ID],Feedback[Feedback_ID])</f>
        <v>F1723</v>
      </c>
      <c r="M357" s="26" t="str">
        <f>_xlfn.XLOOKUP(MasterData[[#This Row],[Customer_ID]],Feedback[Customer_ID],Feedback[Sentiment])</f>
        <v>Negative</v>
      </c>
      <c r="N357" s="26" t="str">
        <f>_xlfn.XLOOKUP(MasterData[[#This Row],[Customer_ID]],Feedback[Customer_ID],Feedback[Comment])</f>
        <v>Could be better</v>
      </c>
      <c r="O357" s="26">
        <f>_xlfn.XLOOKUP(MasterData[[#This Row],[Customer_ID]],Feedback[Customer_ID],Feedback[Rating])</f>
        <v>4</v>
      </c>
    </row>
    <row r="358" spans="1:15" x14ac:dyDescent="0.3">
      <c r="A358" s="4" t="s">
        <v>576</v>
      </c>
      <c r="B358" s="2" t="s">
        <v>1918</v>
      </c>
      <c r="C358" s="2" t="s">
        <v>1008</v>
      </c>
      <c r="D358" s="2">
        <v>5</v>
      </c>
      <c r="E358" s="30">
        <v>4.37</v>
      </c>
      <c r="F358" s="2" t="s">
        <v>1013</v>
      </c>
      <c r="G358" s="3">
        <v>45861</v>
      </c>
      <c r="H358" s="34">
        <v>21.85</v>
      </c>
      <c r="I358" s="2">
        <f>_xlfn.XLOOKUP(MasterData[[#This Row],[Customer_ID]],Customer[Customer_ID],Customer[Age])</f>
        <v>44</v>
      </c>
      <c r="J358" s="2" t="str">
        <f>_xlfn.XLOOKUP(MasterData[[#This Row],[Customer_ID]],Customer[Customer_ID],Customer[Age Range])</f>
        <v>[44-56]</v>
      </c>
      <c r="K358" s="2" t="str">
        <f>_xlfn.XLOOKUP(MasterData[[#This Row],[Customer_ID]],Customer[Customer_ID],Customer[Gender])</f>
        <v>Female</v>
      </c>
      <c r="L358" s="26" t="str">
        <f>_xlfn.XLOOKUP(MasterData[[#This Row],[Customer_ID]],Feedback[Customer_ID],Feedback[Feedback_ID])</f>
        <v>F1147</v>
      </c>
      <c r="M358" s="26" t="str">
        <f>_xlfn.XLOOKUP(MasterData[[#This Row],[Customer_ID]],Feedback[Customer_ID],Feedback[Sentiment])</f>
        <v>Neutral</v>
      </c>
      <c r="N358" s="26" t="str">
        <f>_xlfn.XLOOKUP(MasterData[[#This Row],[Customer_ID]],Feedback[Customer_ID],Feedback[Comment])</f>
        <v>Great product!</v>
      </c>
      <c r="O358" s="26">
        <f>_xlfn.XLOOKUP(MasterData[[#This Row],[Customer_ID]],Feedback[Customer_ID],Feedback[Rating])</f>
        <v>5</v>
      </c>
    </row>
    <row r="359" spans="1:15" x14ac:dyDescent="0.3">
      <c r="A359" s="4" t="s">
        <v>577</v>
      </c>
      <c r="B359" s="2" t="s">
        <v>1854</v>
      </c>
      <c r="C359" s="2" t="s">
        <v>1009</v>
      </c>
      <c r="D359" s="2">
        <v>4</v>
      </c>
      <c r="E359" s="30">
        <v>3.15</v>
      </c>
      <c r="F359" s="2" t="s">
        <v>1014</v>
      </c>
      <c r="G359" s="3">
        <v>45862</v>
      </c>
      <c r="H359" s="34">
        <v>12.6</v>
      </c>
      <c r="I359" s="2">
        <f>_xlfn.XLOOKUP(MasterData[[#This Row],[Customer_ID]],Customer[Customer_ID],Customer[Age])</f>
        <v>52</v>
      </c>
      <c r="J359" s="2" t="str">
        <f>_xlfn.XLOOKUP(MasterData[[#This Row],[Customer_ID]],Customer[Customer_ID],Customer[Age Range])</f>
        <v>[44-56]</v>
      </c>
      <c r="K359" s="2" t="str">
        <f>_xlfn.XLOOKUP(MasterData[[#This Row],[Customer_ID]],Customer[Customer_ID],Customer[Gender])</f>
        <v>Male</v>
      </c>
      <c r="L359" s="26" t="str">
        <f>_xlfn.XLOOKUP(MasterData[[#This Row],[Customer_ID]],Feedback[Customer_ID],Feedback[Feedback_ID])</f>
        <v>F1125</v>
      </c>
      <c r="M359" s="26" t="str">
        <f>_xlfn.XLOOKUP(MasterData[[#This Row],[Customer_ID]],Feedback[Customer_ID],Feedback[Sentiment])</f>
        <v>Negative</v>
      </c>
      <c r="N359" s="26" t="str">
        <f>_xlfn.XLOOKUP(MasterData[[#This Row],[Customer_ID]],Feedback[Customer_ID],Feedback[Comment])</f>
        <v>Could be better</v>
      </c>
      <c r="O359" s="26">
        <f>_xlfn.XLOOKUP(MasterData[[#This Row],[Customer_ID]],Feedback[Customer_ID],Feedback[Rating])</f>
        <v>3</v>
      </c>
    </row>
    <row r="360" spans="1:15" x14ac:dyDescent="0.3">
      <c r="A360" s="4" t="s">
        <v>579</v>
      </c>
      <c r="B360" s="2" t="s">
        <v>1382</v>
      </c>
      <c r="C360" s="2" t="s">
        <v>1011</v>
      </c>
      <c r="D360" s="2">
        <v>4</v>
      </c>
      <c r="E360" s="30">
        <v>3.44</v>
      </c>
      <c r="F360" s="2" t="s">
        <v>1014</v>
      </c>
      <c r="G360" s="3">
        <v>45864</v>
      </c>
      <c r="H360" s="34">
        <v>13.76</v>
      </c>
      <c r="I360" s="2">
        <f>_xlfn.XLOOKUP(MasterData[[#This Row],[Customer_ID]],Customer[Customer_ID],Customer[Age])</f>
        <v>33</v>
      </c>
      <c r="J360" s="2" t="str">
        <f>_xlfn.XLOOKUP(MasterData[[#This Row],[Customer_ID]],Customer[Customer_ID],Customer[Age Range])</f>
        <v>[31-43]</v>
      </c>
      <c r="K360" s="2" t="str">
        <f>_xlfn.XLOOKUP(MasterData[[#This Row],[Customer_ID]],Customer[Customer_ID],Customer[Gender])</f>
        <v>Female</v>
      </c>
      <c r="L360" s="26" t="str">
        <f>_xlfn.XLOOKUP(MasterData[[#This Row],[Customer_ID]],Feedback[Customer_ID],Feedback[Feedback_ID])</f>
        <v>F1199</v>
      </c>
      <c r="M360" s="26" t="str">
        <f>_xlfn.XLOOKUP(MasterData[[#This Row],[Customer_ID]],Feedback[Customer_ID],Feedback[Sentiment])</f>
        <v>Positive</v>
      </c>
      <c r="N360" s="26" t="str">
        <f>_xlfn.XLOOKUP(MasterData[[#This Row],[Customer_ID]],Feedback[Customer_ID],Feedback[Comment])</f>
        <v>Great product!</v>
      </c>
      <c r="O360" s="26">
        <f>_xlfn.XLOOKUP(MasterData[[#This Row],[Customer_ID]],Feedback[Customer_ID],Feedback[Rating])</f>
        <v>1</v>
      </c>
    </row>
    <row r="361" spans="1:15" x14ac:dyDescent="0.3">
      <c r="A361" s="4" t="s">
        <v>581</v>
      </c>
      <c r="B361" s="2" t="s">
        <v>1684</v>
      </c>
      <c r="C361" s="2" t="s">
        <v>1012</v>
      </c>
      <c r="D361" s="2">
        <v>5</v>
      </c>
      <c r="E361" s="30">
        <v>5.04</v>
      </c>
      <c r="F361" s="2" t="s">
        <v>1014</v>
      </c>
      <c r="G361" s="3">
        <v>45866</v>
      </c>
      <c r="H361" s="34">
        <v>25.2</v>
      </c>
      <c r="I361" s="2">
        <f>_xlfn.XLOOKUP(MasterData[[#This Row],[Customer_ID]],Customer[Customer_ID],Customer[Age])</f>
        <v>56</v>
      </c>
      <c r="J361" s="2" t="str">
        <f>_xlfn.XLOOKUP(MasterData[[#This Row],[Customer_ID]],Customer[Customer_ID],Customer[Age Range])</f>
        <v>[44-56]</v>
      </c>
      <c r="K361" s="2" t="str">
        <f>_xlfn.XLOOKUP(MasterData[[#This Row],[Customer_ID]],Customer[Customer_ID],Customer[Gender])</f>
        <v>Female</v>
      </c>
      <c r="L361" s="26" t="str">
        <f>_xlfn.XLOOKUP(MasterData[[#This Row],[Customer_ID]],Feedback[Customer_ID],Feedback[Feedback_ID])</f>
        <v>F1065</v>
      </c>
      <c r="M361" s="26" t="str">
        <f>_xlfn.XLOOKUP(MasterData[[#This Row],[Customer_ID]],Feedback[Customer_ID],Feedback[Sentiment])</f>
        <v>Negative</v>
      </c>
      <c r="N361" s="26" t="str">
        <f>_xlfn.XLOOKUP(MasterData[[#This Row],[Customer_ID]],Feedback[Customer_ID],Feedback[Comment])</f>
        <v>Could be better</v>
      </c>
      <c r="O361" s="26">
        <f>_xlfn.XLOOKUP(MasterData[[#This Row],[Customer_ID]],Feedback[Customer_ID],Feedback[Rating])</f>
        <v>4</v>
      </c>
    </row>
    <row r="362" spans="1:15" x14ac:dyDescent="0.3">
      <c r="A362" s="4" t="s">
        <v>582</v>
      </c>
      <c r="B362" s="2" t="s">
        <v>1055</v>
      </c>
      <c r="C362" s="2" t="s">
        <v>1007</v>
      </c>
      <c r="D362" s="2">
        <v>4</v>
      </c>
      <c r="E362" s="30">
        <v>3.31</v>
      </c>
      <c r="F362" s="2" t="s">
        <v>1014</v>
      </c>
      <c r="G362" s="3">
        <v>45867</v>
      </c>
      <c r="H362" s="34">
        <v>13.24</v>
      </c>
      <c r="I362" s="2">
        <f>_xlfn.XLOOKUP(MasterData[[#This Row],[Customer_ID]],Customer[Customer_ID],Customer[Age])</f>
        <v>35</v>
      </c>
      <c r="J362" s="2" t="str">
        <f>_xlfn.XLOOKUP(MasterData[[#This Row],[Customer_ID]],Customer[Customer_ID],Customer[Age Range])</f>
        <v>[31-43]</v>
      </c>
      <c r="K362" s="2" t="str">
        <f>_xlfn.XLOOKUP(MasterData[[#This Row],[Customer_ID]],Customer[Customer_ID],Customer[Gender])</f>
        <v>Male</v>
      </c>
      <c r="L362" s="26" t="str">
        <f>_xlfn.XLOOKUP(MasterData[[#This Row],[Customer_ID]],Feedback[Customer_ID],Feedback[Feedback_ID])</f>
        <v>F1965</v>
      </c>
      <c r="M362" s="26" t="str">
        <f>_xlfn.XLOOKUP(MasterData[[#This Row],[Customer_ID]],Feedback[Customer_ID],Feedback[Sentiment])</f>
        <v>Neutral</v>
      </c>
      <c r="N362" s="26" t="str">
        <f>_xlfn.XLOOKUP(MasterData[[#This Row],[Customer_ID]],Feedback[Customer_ID],Feedback[Comment])</f>
        <v>Could be better</v>
      </c>
      <c r="O362" s="26">
        <f>_xlfn.XLOOKUP(MasterData[[#This Row],[Customer_ID]],Feedback[Customer_ID],Feedback[Rating])</f>
        <v>1</v>
      </c>
    </row>
    <row r="363" spans="1:15" x14ac:dyDescent="0.3">
      <c r="A363" s="4" t="s">
        <v>583</v>
      </c>
      <c r="B363" s="2" t="s">
        <v>1527</v>
      </c>
      <c r="C363" s="2" t="s">
        <v>1008</v>
      </c>
      <c r="D363" s="2">
        <v>3</v>
      </c>
      <c r="E363" s="30">
        <v>3.03</v>
      </c>
      <c r="F363" s="2" t="s">
        <v>1013</v>
      </c>
      <c r="G363" s="3">
        <v>45868</v>
      </c>
      <c r="H363" s="34">
        <v>9.09</v>
      </c>
      <c r="I363" s="2">
        <f>_xlfn.XLOOKUP(MasterData[[#This Row],[Customer_ID]],Customer[Customer_ID],Customer[Age])</f>
        <v>47</v>
      </c>
      <c r="J363" s="2" t="str">
        <f>_xlfn.XLOOKUP(MasterData[[#This Row],[Customer_ID]],Customer[Customer_ID],Customer[Age Range])</f>
        <v>[44-56]</v>
      </c>
      <c r="K363" s="2" t="str">
        <f>_xlfn.XLOOKUP(MasterData[[#This Row],[Customer_ID]],Customer[Customer_ID],Customer[Gender])</f>
        <v>Male</v>
      </c>
      <c r="L363" s="26" t="str">
        <f>_xlfn.XLOOKUP(MasterData[[#This Row],[Customer_ID]],Feedback[Customer_ID],Feedback[Feedback_ID])</f>
        <v>F1022</v>
      </c>
      <c r="M363" s="26" t="str">
        <f>_xlfn.XLOOKUP(MasterData[[#This Row],[Customer_ID]],Feedback[Customer_ID],Feedback[Sentiment])</f>
        <v>Neutral</v>
      </c>
      <c r="N363" s="26" t="str">
        <f>_xlfn.XLOOKUP(MasterData[[#This Row],[Customer_ID]],Feedback[Customer_ID],Feedback[Comment])</f>
        <v>Great product!</v>
      </c>
      <c r="O363" s="26">
        <f>_xlfn.XLOOKUP(MasterData[[#This Row],[Customer_ID]],Feedback[Customer_ID],Feedback[Rating])</f>
        <v>5</v>
      </c>
    </row>
    <row r="364" spans="1:15" x14ac:dyDescent="0.3">
      <c r="A364" s="4" t="s">
        <v>584</v>
      </c>
      <c r="B364" s="2" t="s">
        <v>1544</v>
      </c>
      <c r="C364" s="2" t="s">
        <v>1012</v>
      </c>
      <c r="D364" s="2">
        <v>5</v>
      </c>
      <c r="E364" s="30">
        <v>4.2300000000000004</v>
      </c>
      <c r="F364" s="2" t="s">
        <v>1014</v>
      </c>
      <c r="G364" s="3">
        <v>45869</v>
      </c>
      <c r="H364" s="34">
        <v>21.15</v>
      </c>
      <c r="I364" s="2">
        <f>_xlfn.XLOOKUP(MasterData[[#This Row],[Customer_ID]],Customer[Customer_ID],Customer[Age])</f>
        <v>61</v>
      </c>
      <c r="J364" s="2" t="str">
        <f>_xlfn.XLOOKUP(MasterData[[#This Row],[Customer_ID]],Customer[Customer_ID],Customer[Age Range])</f>
        <v>[57 Above]</v>
      </c>
      <c r="K364" s="2" t="str">
        <f>_xlfn.XLOOKUP(MasterData[[#This Row],[Customer_ID]],Customer[Customer_ID],Customer[Gender])</f>
        <v>Female</v>
      </c>
      <c r="L364" s="26" t="str">
        <f>_xlfn.XLOOKUP(MasterData[[#This Row],[Customer_ID]],Feedback[Customer_ID],Feedback[Feedback_ID])</f>
        <v>F1070</v>
      </c>
      <c r="M364" s="26" t="str">
        <f>_xlfn.XLOOKUP(MasterData[[#This Row],[Customer_ID]],Feedback[Customer_ID],Feedback[Sentiment])</f>
        <v>Neutral</v>
      </c>
      <c r="N364" s="26" t="str">
        <f>_xlfn.XLOOKUP(MasterData[[#This Row],[Customer_ID]],Feedback[Customer_ID],Feedback[Comment])</f>
        <v>Could be better</v>
      </c>
      <c r="O364" s="26">
        <f>_xlfn.XLOOKUP(MasterData[[#This Row],[Customer_ID]],Feedback[Customer_ID],Feedback[Rating])</f>
        <v>4</v>
      </c>
    </row>
    <row r="365" spans="1:15" x14ac:dyDescent="0.3">
      <c r="A365" s="4" t="s">
        <v>585</v>
      </c>
      <c r="B365" s="2" t="s">
        <v>1819</v>
      </c>
      <c r="C365" s="2" t="s">
        <v>1011</v>
      </c>
      <c r="D365" s="2">
        <v>1</v>
      </c>
      <c r="E365" s="30">
        <v>3.7</v>
      </c>
      <c r="F365" s="2" t="s">
        <v>1016</v>
      </c>
      <c r="G365" s="3">
        <v>45870</v>
      </c>
      <c r="H365" s="34">
        <v>3.7</v>
      </c>
      <c r="I365" s="2">
        <f>_xlfn.XLOOKUP(MasterData[[#This Row],[Customer_ID]],Customer[Customer_ID],Customer[Age])</f>
        <v>62</v>
      </c>
      <c r="J365" s="2" t="str">
        <f>_xlfn.XLOOKUP(MasterData[[#This Row],[Customer_ID]],Customer[Customer_ID],Customer[Age Range])</f>
        <v>[57 Above]</v>
      </c>
      <c r="K365" s="2" t="str">
        <f>_xlfn.XLOOKUP(MasterData[[#This Row],[Customer_ID]],Customer[Customer_ID],Customer[Gender])</f>
        <v>Female</v>
      </c>
      <c r="L365" s="26" t="str">
        <f>_xlfn.XLOOKUP(MasterData[[#This Row],[Customer_ID]],Feedback[Customer_ID],Feedback[Feedback_ID])</f>
        <v>F1486</v>
      </c>
      <c r="M365" s="26" t="str">
        <f>_xlfn.XLOOKUP(MasterData[[#This Row],[Customer_ID]],Feedback[Customer_ID],Feedback[Sentiment])</f>
        <v>Negative</v>
      </c>
      <c r="N365" s="26" t="str">
        <f>_xlfn.XLOOKUP(MasterData[[#This Row],[Customer_ID]],Feedback[Customer_ID],Feedback[Comment])</f>
        <v>Great product!</v>
      </c>
      <c r="O365" s="26">
        <f>_xlfn.XLOOKUP(MasterData[[#This Row],[Customer_ID]],Feedback[Customer_ID],Feedback[Rating])</f>
        <v>4</v>
      </c>
    </row>
    <row r="366" spans="1:15" x14ac:dyDescent="0.3">
      <c r="A366" s="4" t="s">
        <v>586</v>
      </c>
      <c r="B366" s="2" t="s">
        <v>1726</v>
      </c>
      <c r="C366" s="2" t="s">
        <v>1007</v>
      </c>
      <c r="D366" s="2">
        <v>2</v>
      </c>
      <c r="E366" s="30">
        <v>3.59</v>
      </c>
      <c r="F366" s="2" t="s">
        <v>1016</v>
      </c>
      <c r="G366" s="3">
        <v>45871</v>
      </c>
      <c r="H366" s="34">
        <v>7.18</v>
      </c>
      <c r="I366" s="2">
        <f>_xlfn.XLOOKUP(MasterData[[#This Row],[Customer_ID]],Customer[Customer_ID],Customer[Age])</f>
        <v>44</v>
      </c>
      <c r="J366" s="2" t="str">
        <f>_xlfn.XLOOKUP(MasterData[[#This Row],[Customer_ID]],Customer[Customer_ID],Customer[Age Range])</f>
        <v>[44-56]</v>
      </c>
      <c r="K366" s="2" t="str">
        <f>_xlfn.XLOOKUP(MasterData[[#This Row],[Customer_ID]],Customer[Customer_ID],Customer[Gender])</f>
        <v>Male</v>
      </c>
      <c r="L366" s="26" t="str">
        <f>_xlfn.XLOOKUP(MasterData[[#This Row],[Customer_ID]],Feedback[Customer_ID],Feedback[Feedback_ID])</f>
        <v>F1011</v>
      </c>
      <c r="M366" s="26" t="str">
        <f>_xlfn.XLOOKUP(MasterData[[#This Row],[Customer_ID]],Feedback[Customer_ID],Feedback[Sentiment])</f>
        <v>Negative</v>
      </c>
      <c r="N366" s="26" t="str">
        <f>_xlfn.XLOOKUP(MasterData[[#This Row],[Customer_ID]],Feedback[Customer_ID],Feedback[Comment])</f>
        <v>Could be better</v>
      </c>
      <c r="O366" s="26">
        <f>_xlfn.XLOOKUP(MasterData[[#This Row],[Customer_ID]],Feedback[Customer_ID],Feedback[Rating])</f>
        <v>2</v>
      </c>
    </row>
    <row r="367" spans="1:15" x14ac:dyDescent="0.3">
      <c r="A367" s="4" t="s">
        <v>587</v>
      </c>
      <c r="B367" s="2" t="s">
        <v>1629</v>
      </c>
      <c r="C367" s="2" t="s">
        <v>1007</v>
      </c>
      <c r="D367" s="2">
        <v>4</v>
      </c>
      <c r="E367" s="30">
        <v>5.3</v>
      </c>
      <c r="F367" s="2" t="s">
        <v>1015</v>
      </c>
      <c r="G367" s="3">
        <v>45872</v>
      </c>
      <c r="H367" s="34">
        <v>21.2</v>
      </c>
      <c r="I367" s="2">
        <f>_xlfn.XLOOKUP(MasterData[[#This Row],[Customer_ID]],Customer[Customer_ID],Customer[Age])</f>
        <v>65</v>
      </c>
      <c r="J367" s="2" t="str">
        <f>_xlfn.XLOOKUP(MasterData[[#This Row],[Customer_ID]],Customer[Customer_ID],Customer[Age Range])</f>
        <v>[57 Above]</v>
      </c>
      <c r="K367" s="2" t="str">
        <f>_xlfn.XLOOKUP(MasterData[[#This Row],[Customer_ID]],Customer[Customer_ID],Customer[Gender])</f>
        <v>Female</v>
      </c>
      <c r="L367" s="26" t="str">
        <f>_xlfn.XLOOKUP(MasterData[[#This Row],[Customer_ID]],Feedback[Customer_ID],Feedback[Feedback_ID])</f>
        <v>F1458</v>
      </c>
      <c r="M367" s="26" t="str">
        <f>_xlfn.XLOOKUP(MasterData[[#This Row],[Customer_ID]],Feedback[Customer_ID],Feedback[Sentiment])</f>
        <v>Negative</v>
      </c>
      <c r="N367" s="26" t="str">
        <f>_xlfn.XLOOKUP(MasterData[[#This Row],[Customer_ID]],Feedback[Customer_ID],Feedback[Comment])</f>
        <v>Could be better</v>
      </c>
      <c r="O367" s="26">
        <f>_xlfn.XLOOKUP(MasterData[[#This Row],[Customer_ID]],Feedback[Customer_ID],Feedback[Rating])</f>
        <v>4</v>
      </c>
    </row>
    <row r="368" spans="1:15" x14ac:dyDescent="0.3">
      <c r="A368" s="4" t="s">
        <v>592</v>
      </c>
      <c r="B368" s="2" t="s">
        <v>1305</v>
      </c>
      <c r="C368" s="2" t="s">
        <v>1009</v>
      </c>
      <c r="D368" s="2">
        <v>1</v>
      </c>
      <c r="E368" s="30">
        <v>5.45</v>
      </c>
      <c r="F368" s="2" t="s">
        <v>1013</v>
      </c>
      <c r="G368" s="3">
        <v>45877</v>
      </c>
      <c r="H368" s="34">
        <v>5.45</v>
      </c>
      <c r="I368" s="2">
        <f>_xlfn.XLOOKUP(MasterData[[#This Row],[Customer_ID]],Customer[Customer_ID],Customer[Age])</f>
        <v>21</v>
      </c>
      <c r="J368" s="2" t="str">
        <f>_xlfn.XLOOKUP(MasterData[[#This Row],[Customer_ID]],Customer[Customer_ID],Customer[Age Range])</f>
        <v>[18-30]</v>
      </c>
      <c r="K368" s="2" t="str">
        <f>_xlfn.XLOOKUP(MasterData[[#This Row],[Customer_ID]],Customer[Customer_ID],Customer[Gender])</f>
        <v>Female</v>
      </c>
      <c r="L368" s="26" t="str">
        <f>_xlfn.XLOOKUP(MasterData[[#This Row],[Customer_ID]],Feedback[Customer_ID],Feedback[Feedback_ID])</f>
        <v>F1736</v>
      </c>
      <c r="M368" s="26" t="str">
        <f>_xlfn.XLOOKUP(MasterData[[#This Row],[Customer_ID]],Feedback[Customer_ID],Feedback[Sentiment])</f>
        <v>Positive</v>
      </c>
      <c r="N368" s="26" t="str">
        <f>_xlfn.XLOOKUP(MasterData[[#This Row],[Customer_ID]],Feedback[Customer_ID],Feedback[Comment])</f>
        <v>Could be better</v>
      </c>
      <c r="O368" s="26">
        <f>_xlfn.XLOOKUP(MasterData[[#This Row],[Customer_ID]],Feedback[Customer_ID],Feedback[Rating])</f>
        <v>1</v>
      </c>
    </row>
    <row r="369" spans="1:15" x14ac:dyDescent="0.3">
      <c r="A369" s="4" t="s">
        <v>593</v>
      </c>
      <c r="B369" s="2" t="s">
        <v>1545</v>
      </c>
      <c r="C369" s="2" t="s">
        <v>1010</v>
      </c>
      <c r="D369" s="2">
        <v>1</v>
      </c>
      <c r="E369" s="30">
        <v>5.83</v>
      </c>
      <c r="F369" s="2" t="s">
        <v>1013</v>
      </c>
      <c r="G369" s="3">
        <v>45878</v>
      </c>
      <c r="H369" s="34">
        <v>5.83</v>
      </c>
      <c r="I369" s="2">
        <f>_xlfn.XLOOKUP(MasterData[[#This Row],[Customer_ID]],Customer[Customer_ID],Customer[Age])</f>
        <v>52</v>
      </c>
      <c r="J369" s="2" t="str">
        <f>_xlfn.XLOOKUP(MasterData[[#This Row],[Customer_ID]],Customer[Customer_ID],Customer[Age Range])</f>
        <v>[44-56]</v>
      </c>
      <c r="K369" s="2" t="str">
        <f>_xlfn.XLOOKUP(MasterData[[#This Row],[Customer_ID]],Customer[Customer_ID],Customer[Gender])</f>
        <v>Female</v>
      </c>
      <c r="L369" s="26" t="str">
        <f>_xlfn.XLOOKUP(MasterData[[#This Row],[Customer_ID]],Feedback[Customer_ID],Feedback[Feedback_ID])</f>
        <v>F1377</v>
      </c>
      <c r="M369" s="26" t="str">
        <f>_xlfn.XLOOKUP(MasterData[[#This Row],[Customer_ID]],Feedback[Customer_ID],Feedback[Sentiment])</f>
        <v>Negative</v>
      </c>
      <c r="N369" s="26" t="str">
        <f>_xlfn.XLOOKUP(MasterData[[#This Row],[Customer_ID]],Feedback[Customer_ID],Feedback[Comment])</f>
        <v>Great product!</v>
      </c>
      <c r="O369" s="26">
        <f>_xlfn.XLOOKUP(MasterData[[#This Row],[Customer_ID]],Feedback[Customer_ID],Feedback[Rating])</f>
        <v>1</v>
      </c>
    </row>
    <row r="370" spans="1:15" x14ac:dyDescent="0.3">
      <c r="A370" s="4" t="s">
        <v>594</v>
      </c>
      <c r="B370" s="2" t="s">
        <v>1795</v>
      </c>
      <c r="C370" s="2" t="s">
        <v>1008</v>
      </c>
      <c r="D370" s="2">
        <v>3</v>
      </c>
      <c r="E370" s="30">
        <v>2.7</v>
      </c>
      <c r="F370" s="2" t="s">
        <v>1013</v>
      </c>
      <c r="G370" s="3">
        <v>45879</v>
      </c>
      <c r="H370" s="34">
        <v>8.1000000000000014</v>
      </c>
      <c r="I370" s="2">
        <f>_xlfn.XLOOKUP(MasterData[[#This Row],[Customer_ID]],Customer[Customer_ID],Customer[Age])</f>
        <v>19</v>
      </c>
      <c r="J370" s="2" t="str">
        <f>_xlfn.XLOOKUP(MasterData[[#This Row],[Customer_ID]],Customer[Customer_ID],Customer[Age Range])</f>
        <v>[18-30]</v>
      </c>
      <c r="K370" s="2" t="str">
        <f>_xlfn.XLOOKUP(MasterData[[#This Row],[Customer_ID]],Customer[Customer_ID],Customer[Gender])</f>
        <v>Female</v>
      </c>
      <c r="L370" s="26" t="str">
        <f>_xlfn.XLOOKUP(MasterData[[#This Row],[Customer_ID]],Feedback[Customer_ID],Feedback[Feedback_ID])</f>
        <v>F1234</v>
      </c>
      <c r="M370" s="26" t="str">
        <f>_xlfn.XLOOKUP(MasterData[[#This Row],[Customer_ID]],Feedback[Customer_ID],Feedback[Sentiment])</f>
        <v>Neutral</v>
      </c>
      <c r="N370" s="26" t="str">
        <f>_xlfn.XLOOKUP(MasterData[[#This Row],[Customer_ID]],Feedback[Customer_ID],Feedback[Comment])</f>
        <v>Could be better</v>
      </c>
      <c r="O370" s="26">
        <f>_xlfn.XLOOKUP(MasterData[[#This Row],[Customer_ID]],Feedback[Customer_ID],Feedback[Rating])</f>
        <v>2</v>
      </c>
    </row>
    <row r="371" spans="1:15" x14ac:dyDescent="0.3">
      <c r="A371" s="4" t="s">
        <v>601</v>
      </c>
      <c r="B371" s="2" t="s">
        <v>1668</v>
      </c>
      <c r="C371" s="2" t="s">
        <v>1010</v>
      </c>
      <c r="D371" s="2">
        <v>3</v>
      </c>
      <c r="E371" s="30">
        <v>5.4</v>
      </c>
      <c r="F371" s="2" t="s">
        <v>1015</v>
      </c>
      <c r="G371" s="3">
        <v>45886</v>
      </c>
      <c r="H371" s="34">
        <v>16.2</v>
      </c>
      <c r="I371" s="2">
        <f>_xlfn.XLOOKUP(MasterData[[#This Row],[Customer_ID]],Customer[Customer_ID],Customer[Age])</f>
        <v>45</v>
      </c>
      <c r="J371" s="2" t="str">
        <f>_xlfn.XLOOKUP(MasterData[[#This Row],[Customer_ID]],Customer[Customer_ID],Customer[Age Range])</f>
        <v>[44-56]</v>
      </c>
      <c r="K371" s="2" t="str">
        <f>_xlfn.XLOOKUP(MasterData[[#This Row],[Customer_ID]],Customer[Customer_ID],Customer[Gender])</f>
        <v>Female</v>
      </c>
      <c r="L371" s="26" t="str">
        <f>_xlfn.XLOOKUP(MasterData[[#This Row],[Customer_ID]],Feedback[Customer_ID],Feedback[Feedback_ID])</f>
        <v>F1215</v>
      </c>
      <c r="M371" s="26" t="str">
        <f>_xlfn.XLOOKUP(MasterData[[#This Row],[Customer_ID]],Feedback[Customer_ID],Feedback[Sentiment])</f>
        <v>Negative</v>
      </c>
      <c r="N371" s="26" t="str">
        <f>_xlfn.XLOOKUP(MasterData[[#This Row],[Customer_ID]],Feedback[Customer_ID],Feedback[Comment])</f>
        <v>Could be better</v>
      </c>
      <c r="O371" s="26">
        <f>_xlfn.XLOOKUP(MasterData[[#This Row],[Customer_ID]],Feedback[Customer_ID],Feedback[Rating])</f>
        <v>1</v>
      </c>
    </row>
    <row r="372" spans="1:15" x14ac:dyDescent="0.3">
      <c r="A372" s="4" t="s">
        <v>603</v>
      </c>
      <c r="B372" s="2" t="s">
        <v>1829</v>
      </c>
      <c r="C372" s="2" t="s">
        <v>1009</v>
      </c>
      <c r="D372" s="2">
        <v>5</v>
      </c>
      <c r="E372" s="30">
        <v>5.19</v>
      </c>
      <c r="F372" s="2" t="s">
        <v>1014</v>
      </c>
      <c r="G372" s="3">
        <v>45888</v>
      </c>
      <c r="H372" s="34">
        <v>25.95</v>
      </c>
      <c r="I372" s="2">
        <f>_xlfn.XLOOKUP(MasterData[[#This Row],[Customer_ID]],Customer[Customer_ID],Customer[Age])</f>
        <v>37</v>
      </c>
      <c r="J372" s="2" t="str">
        <f>_xlfn.XLOOKUP(MasterData[[#This Row],[Customer_ID]],Customer[Customer_ID],Customer[Age Range])</f>
        <v>[31-43]</v>
      </c>
      <c r="K372" s="2" t="str">
        <f>_xlfn.XLOOKUP(MasterData[[#This Row],[Customer_ID]],Customer[Customer_ID],Customer[Gender])</f>
        <v>Female</v>
      </c>
      <c r="L372" s="26" t="str">
        <f>_xlfn.XLOOKUP(MasterData[[#This Row],[Customer_ID]],Feedback[Customer_ID],Feedback[Feedback_ID])</f>
        <v>F1520</v>
      </c>
      <c r="M372" s="26" t="str">
        <f>_xlfn.XLOOKUP(MasterData[[#This Row],[Customer_ID]],Feedback[Customer_ID],Feedback[Sentiment])</f>
        <v>Negative</v>
      </c>
      <c r="N372" s="26" t="str">
        <f>_xlfn.XLOOKUP(MasterData[[#This Row],[Customer_ID]],Feedback[Customer_ID],Feedback[Comment])</f>
        <v>Great product!</v>
      </c>
      <c r="O372" s="26">
        <f>_xlfn.XLOOKUP(MasterData[[#This Row],[Customer_ID]],Feedback[Customer_ID],Feedback[Rating])</f>
        <v>5</v>
      </c>
    </row>
    <row r="373" spans="1:15" x14ac:dyDescent="0.3">
      <c r="A373" s="4" t="s">
        <v>604</v>
      </c>
      <c r="B373" s="2" t="s">
        <v>1177</v>
      </c>
      <c r="C373" s="2" t="s">
        <v>1008</v>
      </c>
      <c r="D373" s="2">
        <v>5</v>
      </c>
      <c r="E373" s="30">
        <v>3.37</v>
      </c>
      <c r="F373" s="2" t="s">
        <v>1015</v>
      </c>
      <c r="G373" s="3">
        <v>45889</v>
      </c>
      <c r="H373" s="34">
        <v>16.850000000000001</v>
      </c>
      <c r="I373" s="2">
        <f>_xlfn.XLOOKUP(MasterData[[#This Row],[Customer_ID]],Customer[Customer_ID],Customer[Age])</f>
        <v>34</v>
      </c>
      <c r="J373" s="2" t="str">
        <f>_xlfn.XLOOKUP(MasterData[[#This Row],[Customer_ID]],Customer[Customer_ID],Customer[Age Range])</f>
        <v>[31-43]</v>
      </c>
      <c r="K373" s="2" t="str">
        <f>_xlfn.XLOOKUP(MasterData[[#This Row],[Customer_ID]],Customer[Customer_ID],Customer[Gender])</f>
        <v>Female</v>
      </c>
      <c r="L373" s="26" t="str">
        <f>_xlfn.XLOOKUP(MasterData[[#This Row],[Customer_ID]],Feedback[Customer_ID],Feedback[Feedback_ID])</f>
        <v>F1119</v>
      </c>
      <c r="M373" s="26" t="str">
        <f>_xlfn.XLOOKUP(MasterData[[#This Row],[Customer_ID]],Feedback[Customer_ID],Feedback[Sentiment])</f>
        <v>Negative</v>
      </c>
      <c r="N373" s="26" t="str">
        <f>_xlfn.XLOOKUP(MasterData[[#This Row],[Customer_ID]],Feedback[Customer_ID],Feedback[Comment])</f>
        <v>Could be better</v>
      </c>
      <c r="O373" s="26">
        <f>_xlfn.XLOOKUP(MasterData[[#This Row],[Customer_ID]],Feedback[Customer_ID],Feedback[Rating])</f>
        <v>2</v>
      </c>
    </row>
    <row r="374" spans="1:15" x14ac:dyDescent="0.3">
      <c r="A374" s="4" t="s">
        <v>606</v>
      </c>
      <c r="B374" s="2" t="s">
        <v>1312</v>
      </c>
      <c r="C374" s="2" t="s">
        <v>1012</v>
      </c>
      <c r="D374" s="2">
        <v>4</v>
      </c>
      <c r="E374" s="30">
        <v>4.05</v>
      </c>
      <c r="F374" s="2" t="s">
        <v>1013</v>
      </c>
      <c r="G374" s="3">
        <v>45891</v>
      </c>
      <c r="H374" s="34">
        <v>16.2</v>
      </c>
      <c r="I374" s="2">
        <f>_xlfn.XLOOKUP(MasterData[[#This Row],[Customer_ID]],Customer[Customer_ID],Customer[Age])</f>
        <v>30</v>
      </c>
      <c r="J374" s="2" t="str">
        <f>_xlfn.XLOOKUP(MasterData[[#This Row],[Customer_ID]],Customer[Customer_ID],Customer[Age Range])</f>
        <v>[18-30]</v>
      </c>
      <c r="K374" s="2" t="str">
        <f>_xlfn.XLOOKUP(MasterData[[#This Row],[Customer_ID]],Customer[Customer_ID],Customer[Gender])</f>
        <v>Female</v>
      </c>
      <c r="L374" s="26" t="str">
        <f>_xlfn.XLOOKUP(MasterData[[#This Row],[Customer_ID]],Feedback[Customer_ID],Feedback[Feedback_ID])</f>
        <v>F1418</v>
      </c>
      <c r="M374" s="26" t="str">
        <f>_xlfn.XLOOKUP(MasterData[[#This Row],[Customer_ID]],Feedback[Customer_ID],Feedback[Sentiment])</f>
        <v>Negative</v>
      </c>
      <c r="N374" s="26" t="str">
        <f>_xlfn.XLOOKUP(MasterData[[#This Row],[Customer_ID]],Feedback[Customer_ID],Feedback[Comment])</f>
        <v>Great product!</v>
      </c>
      <c r="O374" s="26">
        <f>_xlfn.XLOOKUP(MasterData[[#This Row],[Customer_ID]],Feedback[Customer_ID],Feedback[Rating])</f>
        <v>1</v>
      </c>
    </row>
    <row r="375" spans="1:15" x14ac:dyDescent="0.3">
      <c r="A375" s="4" t="s">
        <v>608</v>
      </c>
      <c r="B375" s="2" t="s">
        <v>1384</v>
      </c>
      <c r="C375" s="2" t="s">
        <v>1009</v>
      </c>
      <c r="D375" s="2">
        <v>4</v>
      </c>
      <c r="E375" s="30">
        <v>2.62</v>
      </c>
      <c r="F375" s="2" t="s">
        <v>1013</v>
      </c>
      <c r="G375" s="3">
        <v>45893</v>
      </c>
      <c r="H375" s="34">
        <v>10.48</v>
      </c>
      <c r="I375" s="2">
        <f>_xlfn.XLOOKUP(MasterData[[#This Row],[Customer_ID]],Customer[Customer_ID],Customer[Age])</f>
        <v>56</v>
      </c>
      <c r="J375" s="2" t="str">
        <f>_xlfn.XLOOKUP(MasterData[[#This Row],[Customer_ID]],Customer[Customer_ID],Customer[Age Range])</f>
        <v>[44-56]</v>
      </c>
      <c r="K375" s="2" t="str">
        <f>_xlfn.XLOOKUP(MasterData[[#This Row],[Customer_ID]],Customer[Customer_ID],Customer[Gender])</f>
        <v>Male</v>
      </c>
      <c r="L375" s="26" t="str">
        <f>_xlfn.XLOOKUP(MasterData[[#This Row],[Customer_ID]],Feedback[Customer_ID],Feedback[Feedback_ID])</f>
        <v>F1128</v>
      </c>
      <c r="M375" s="26" t="str">
        <f>_xlfn.XLOOKUP(MasterData[[#This Row],[Customer_ID]],Feedback[Customer_ID],Feedback[Sentiment])</f>
        <v>Neutral</v>
      </c>
      <c r="N375" s="26" t="str">
        <f>_xlfn.XLOOKUP(MasterData[[#This Row],[Customer_ID]],Feedback[Customer_ID],Feedback[Comment])</f>
        <v>Could be better</v>
      </c>
      <c r="O375" s="26">
        <f>_xlfn.XLOOKUP(MasterData[[#This Row],[Customer_ID]],Feedback[Customer_ID],Feedback[Rating])</f>
        <v>4</v>
      </c>
    </row>
    <row r="376" spans="1:15" x14ac:dyDescent="0.3">
      <c r="A376" s="4" t="s">
        <v>609</v>
      </c>
      <c r="B376" s="2" t="s">
        <v>1111</v>
      </c>
      <c r="C376" s="2" t="s">
        <v>1007</v>
      </c>
      <c r="D376" s="2">
        <v>3</v>
      </c>
      <c r="E376" s="30">
        <v>4.1100000000000003</v>
      </c>
      <c r="F376" s="2" t="s">
        <v>1015</v>
      </c>
      <c r="G376" s="3">
        <v>45894</v>
      </c>
      <c r="H376" s="34">
        <v>12.33</v>
      </c>
      <c r="I376" s="2">
        <f>_xlfn.XLOOKUP(MasterData[[#This Row],[Customer_ID]],Customer[Customer_ID],Customer[Age])</f>
        <v>56</v>
      </c>
      <c r="J376" s="2" t="str">
        <f>_xlfn.XLOOKUP(MasterData[[#This Row],[Customer_ID]],Customer[Customer_ID],Customer[Age Range])</f>
        <v>[44-56]</v>
      </c>
      <c r="K376" s="2" t="str">
        <f>_xlfn.XLOOKUP(MasterData[[#This Row],[Customer_ID]],Customer[Customer_ID],Customer[Gender])</f>
        <v>Female</v>
      </c>
      <c r="L376" s="26" t="str">
        <f>_xlfn.XLOOKUP(MasterData[[#This Row],[Customer_ID]],Feedback[Customer_ID],Feedback[Feedback_ID])</f>
        <v>F1387</v>
      </c>
      <c r="M376" s="26" t="str">
        <f>_xlfn.XLOOKUP(MasterData[[#This Row],[Customer_ID]],Feedback[Customer_ID],Feedback[Sentiment])</f>
        <v>Neutral</v>
      </c>
      <c r="N376" s="26" t="str">
        <f>_xlfn.XLOOKUP(MasterData[[#This Row],[Customer_ID]],Feedback[Customer_ID],Feedback[Comment])</f>
        <v>Great product!</v>
      </c>
      <c r="O376" s="26">
        <f>_xlfn.XLOOKUP(MasterData[[#This Row],[Customer_ID]],Feedback[Customer_ID],Feedback[Rating])</f>
        <v>5</v>
      </c>
    </row>
    <row r="377" spans="1:15" x14ac:dyDescent="0.3">
      <c r="A377" s="4" t="s">
        <v>611</v>
      </c>
      <c r="B377" s="2" t="s">
        <v>1925</v>
      </c>
      <c r="C377" s="2" t="s">
        <v>1009</v>
      </c>
      <c r="D377" s="2">
        <v>2</v>
      </c>
      <c r="E377" s="30">
        <v>4.32</v>
      </c>
      <c r="F377" s="2" t="s">
        <v>1013</v>
      </c>
      <c r="G377" s="3">
        <v>45896</v>
      </c>
      <c r="H377" s="34">
        <v>8.64</v>
      </c>
      <c r="I377" s="2">
        <f>_xlfn.XLOOKUP(MasterData[[#This Row],[Customer_ID]],Customer[Customer_ID],Customer[Age])</f>
        <v>63</v>
      </c>
      <c r="J377" s="2" t="str">
        <f>_xlfn.XLOOKUP(MasterData[[#This Row],[Customer_ID]],Customer[Customer_ID],Customer[Age Range])</f>
        <v>[57 Above]</v>
      </c>
      <c r="K377" s="2" t="str">
        <f>_xlfn.XLOOKUP(MasterData[[#This Row],[Customer_ID]],Customer[Customer_ID],Customer[Gender])</f>
        <v>Male</v>
      </c>
      <c r="L377" s="26" t="str">
        <f>_xlfn.XLOOKUP(MasterData[[#This Row],[Customer_ID]],Feedback[Customer_ID],Feedback[Feedback_ID])</f>
        <v>F1766</v>
      </c>
      <c r="M377" s="26" t="str">
        <f>_xlfn.XLOOKUP(MasterData[[#This Row],[Customer_ID]],Feedback[Customer_ID],Feedback[Sentiment])</f>
        <v>Positive</v>
      </c>
      <c r="N377" s="26" t="str">
        <f>_xlfn.XLOOKUP(MasterData[[#This Row],[Customer_ID]],Feedback[Customer_ID],Feedback[Comment])</f>
        <v>Could be better</v>
      </c>
      <c r="O377" s="26">
        <f>_xlfn.XLOOKUP(MasterData[[#This Row],[Customer_ID]],Feedback[Customer_ID],Feedback[Rating])</f>
        <v>5</v>
      </c>
    </row>
    <row r="378" spans="1:15" x14ac:dyDescent="0.3">
      <c r="A378" s="4" t="s">
        <v>612</v>
      </c>
      <c r="B378" s="2" t="s">
        <v>1750</v>
      </c>
      <c r="C378" s="2" t="s">
        <v>1007</v>
      </c>
      <c r="D378" s="2">
        <v>5</v>
      </c>
      <c r="E378" s="30">
        <v>5.94</v>
      </c>
      <c r="F378" s="2" t="s">
        <v>1013</v>
      </c>
      <c r="G378" s="3">
        <v>45897</v>
      </c>
      <c r="H378" s="34">
        <v>29.7</v>
      </c>
      <c r="I378" s="2">
        <f>_xlfn.XLOOKUP(MasterData[[#This Row],[Customer_ID]],Customer[Customer_ID],Customer[Age])</f>
        <v>56</v>
      </c>
      <c r="J378" s="2" t="str">
        <f>_xlfn.XLOOKUP(MasterData[[#This Row],[Customer_ID]],Customer[Customer_ID],Customer[Age Range])</f>
        <v>[44-56]</v>
      </c>
      <c r="K378" s="2" t="str">
        <f>_xlfn.XLOOKUP(MasterData[[#This Row],[Customer_ID]],Customer[Customer_ID],Customer[Gender])</f>
        <v>Male</v>
      </c>
      <c r="L378" s="26" t="str">
        <f>_xlfn.XLOOKUP(MasterData[[#This Row],[Customer_ID]],Feedback[Customer_ID],Feedback[Feedback_ID])</f>
        <v>F1114</v>
      </c>
      <c r="M378" s="26" t="str">
        <f>_xlfn.XLOOKUP(MasterData[[#This Row],[Customer_ID]],Feedback[Customer_ID],Feedback[Sentiment])</f>
        <v>Negative</v>
      </c>
      <c r="N378" s="26" t="str">
        <f>_xlfn.XLOOKUP(MasterData[[#This Row],[Customer_ID]],Feedback[Customer_ID],Feedback[Comment])</f>
        <v>Could be better</v>
      </c>
      <c r="O378" s="26">
        <f>_xlfn.XLOOKUP(MasterData[[#This Row],[Customer_ID]],Feedback[Customer_ID],Feedback[Rating])</f>
        <v>1</v>
      </c>
    </row>
    <row r="379" spans="1:15" x14ac:dyDescent="0.3">
      <c r="A379" s="4" t="s">
        <v>613</v>
      </c>
      <c r="B379" s="2" t="s">
        <v>1311</v>
      </c>
      <c r="C379" s="2" t="s">
        <v>1011</v>
      </c>
      <c r="D379" s="2">
        <v>5</v>
      </c>
      <c r="E379" s="30">
        <v>4.1500000000000004</v>
      </c>
      <c r="F379" s="2" t="s">
        <v>1015</v>
      </c>
      <c r="G379" s="3">
        <v>45898</v>
      </c>
      <c r="H379" s="34">
        <v>20.75</v>
      </c>
      <c r="I379" s="2">
        <f>_xlfn.XLOOKUP(MasterData[[#This Row],[Customer_ID]],Customer[Customer_ID],Customer[Age])</f>
        <v>30</v>
      </c>
      <c r="J379" s="2" t="str">
        <f>_xlfn.XLOOKUP(MasterData[[#This Row],[Customer_ID]],Customer[Customer_ID],Customer[Age Range])</f>
        <v>[18-30]</v>
      </c>
      <c r="K379" s="2" t="str">
        <f>_xlfn.XLOOKUP(MasterData[[#This Row],[Customer_ID]],Customer[Customer_ID],Customer[Gender])</f>
        <v>Male</v>
      </c>
      <c r="L379" s="26" t="str">
        <f>_xlfn.XLOOKUP(MasterData[[#This Row],[Customer_ID]],Feedback[Customer_ID],Feedback[Feedback_ID])</f>
        <v>F1214</v>
      </c>
      <c r="M379" s="26" t="str">
        <f>_xlfn.XLOOKUP(MasterData[[#This Row],[Customer_ID]],Feedback[Customer_ID],Feedback[Sentiment])</f>
        <v>Negative</v>
      </c>
      <c r="N379" s="26" t="str">
        <f>_xlfn.XLOOKUP(MasterData[[#This Row],[Customer_ID]],Feedback[Customer_ID],Feedback[Comment])</f>
        <v>Could be better</v>
      </c>
      <c r="O379" s="26">
        <f>_xlfn.XLOOKUP(MasterData[[#This Row],[Customer_ID]],Feedback[Customer_ID],Feedback[Rating])</f>
        <v>5</v>
      </c>
    </row>
    <row r="380" spans="1:15" x14ac:dyDescent="0.3">
      <c r="A380" s="4" t="s">
        <v>614</v>
      </c>
      <c r="B380" s="2" t="s">
        <v>1947</v>
      </c>
      <c r="C380" s="2" t="s">
        <v>1012</v>
      </c>
      <c r="D380" s="2">
        <v>1</v>
      </c>
      <c r="E380" s="30">
        <v>4.8899999999999997</v>
      </c>
      <c r="F380" s="2" t="s">
        <v>1016</v>
      </c>
      <c r="G380" s="3">
        <v>45899</v>
      </c>
      <c r="H380" s="34">
        <v>4.8899999999999997</v>
      </c>
      <c r="I380" s="2">
        <f>_xlfn.XLOOKUP(MasterData[[#This Row],[Customer_ID]],Customer[Customer_ID],Customer[Age])</f>
        <v>40</v>
      </c>
      <c r="J380" s="2" t="str">
        <f>_xlfn.XLOOKUP(MasterData[[#This Row],[Customer_ID]],Customer[Customer_ID],Customer[Age Range])</f>
        <v>[31-43]</v>
      </c>
      <c r="K380" s="2" t="str">
        <f>_xlfn.XLOOKUP(MasterData[[#This Row],[Customer_ID]],Customer[Customer_ID],Customer[Gender])</f>
        <v>Male</v>
      </c>
      <c r="L380" s="26" t="str">
        <f>_xlfn.XLOOKUP(MasterData[[#This Row],[Customer_ID]],Feedback[Customer_ID],Feedback[Feedback_ID])</f>
        <v>F1279</v>
      </c>
      <c r="M380" s="26" t="str">
        <f>_xlfn.XLOOKUP(MasterData[[#This Row],[Customer_ID]],Feedback[Customer_ID],Feedback[Sentiment])</f>
        <v>Neutral</v>
      </c>
      <c r="N380" s="26" t="str">
        <f>_xlfn.XLOOKUP(MasterData[[#This Row],[Customer_ID]],Feedback[Customer_ID],Feedback[Comment])</f>
        <v>Could be better</v>
      </c>
      <c r="O380" s="26">
        <f>_xlfn.XLOOKUP(MasterData[[#This Row],[Customer_ID]],Feedback[Customer_ID],Feedback[Rating])</f>
        <v>4</v>
      </c>
    </row>
    <row r="381" spans="1:15" x14ac:dyDescent="0.3">
      <c r="A381" s="4" t="s">
        <v>618</v>
      </c>
      <c r="B381" s="2" t="s">
        <v>1868</v>
      </c>
      <c r="C381" s="2" t="s">
        <v>1011</v>
      </c>
      <c r="D381" s="2">
        <v>4</v>
      </c>
      <c r="E381" s="30">
        <v>2.65</v>
      </c>
      <c r="F381" s="2" t="s">
        <v>1014</v>
      </c>
      <c r="G381" s="3">
        <v>45903</v>
      </c>
      <c r="H381" s="34">
        <v>10.6</v>
      </c>
      <c r="I381" s="2">
        <f>_xlfn.XLOOKUP(MasterData[[#This Row],[Customer_ID]],Customer[Customer_ID],Customer[Age])</f>
        <v>58</v>
      </c>
      <c r="J381" s="2" t="str">
        <f>_xlfn.XLOOKUP(MasterData[[#This Row],[Customer_ID]],Customer[Customer_ID],Customer[Age Range])</f>
        <v>[57 Above]</v>
      </c>
      <c r="K381" s="2" t="str">
        <f>_xlfn.XLOOKUP(MasterData[[#This Row],[Customer_ID]],Customer[Customer_ID],Customer[Gender])</f>
        <v>Female</v>
      </c>
      <c r="L381" s="26" t="str">
        <f>_xlfn.XLOOKUP(MasterData[[#This Row],[Customer_ID]],Feedback[Customer_ID],Feedback[Feedback_ID])</f>
        <v>F1030</v>
      </c>
      <c r="M381" s="26" t="str">
        <f>_xlfn.XLOOKUP(MasterData[[#This Row],[Customer_ID]],Feedback[Customer_ID],Feedback[Sentiment])</f>
        <v>Negative</v>
      </c>
      <c r="N381" s="26" t="str">
        <f>_xlfn.XLOOKUP(MasterData[[#This Row],[Customer_ID]],Feedback[Customer_ID],Feedback[Comment])</f>
        <v>Great product!</v>
      </c>
      <c r="O381" s="26">
        <f>_xlfn.XLOOKUP(MasterData[[#This Row],[Customer_ID]],Feedback[Customer_ID],Feedback[Rating])</f>
        <v>1</v>
      </c>
    </row>
    <row r="382" spans="1:15" x14ac:dyDescent="0.3">
      <c r="A382" s="4" t="s">
        <v>620</v>
      </c>
      <c r="B382" s="2" t="s">
        <v>1446</v>
      </c>
      <c r="C382" s="2" t="s">
        <v>1010</v>
      </c>
      <c r="D382" s="2">
        <v>2</v>
      </c>
      <c r="E382" s="30">
        <v>4.32</v>
      </c>
      <c r="F382" s="2" t="s">
        <v>1016</v>
      </c>
      <c r="G382" s="3">
        <v>45905</v>
      </c>
      <c r="H382" s="34">
        <v>8.64</v>
      </c>
      <c r="I382" s="2">
        <f>_xlfn.XLOOKUP(MasterData[[#This Row],[Customer_ID]],Customer[Customer_ID],Customer[Age])</f>
        <v>35</v>
      </c>
      <c r="J382" s="2" t="str">
        <f>_xlfn.XLOOKUP(MasterData[[#This Row],[Customer_ID]],Customer[Customer_ID],Customer[Age Range])</f>
        <v>[31-43]</v>
      </c>
      <c r="K382" s="2" t="str">
        <f>_xlfn.XLOOKUP(MasterData[[#This Row],[Customer_ID]],Customer[Customer_ID],Customer[Gender])</f>
        <v>Male</v>
      </c>
      <c r="L382" s="26" t="str">
        <f>_xlfn.XLOOKUP(MasterData[[#This Row],[Customer_ID]],Feedback[Customer_ID],Feedback[Feedback_ID])</f>
        <v>F1554</v>
      </c>
      <c r="M382" s="26" t="str">
        <f>_xlfn.XLOOKUP(MasterData[[#This Row],[Customer_ID]],Feedback[Customer_ID],Feedback[Sentiment])</f>
        <v>Neutral</v>
      </c>
      <c r="N382" s="26" t="str">
        <f>_xlfn.XLOOKUP(MasterData[[#This Row],[Customer_ID]],Feedback[Customer_ID],Feedback[Comment])</f>
        <v>Could be better</v>
      </c>
      <c r="O382" s="26">
        <f>_xlfn.XLOOKUP(MasterData[[#This Row],[Customer_ID]],Feedback[Customer_ID],Feedback[Rating])</f>
        <v>1</v>
      </c>
    </row>
    <row r="383" spans="1:15" x14ac:dyDescent="0.3">
      <c r="A383" s="4" t="s">
        <v>621</v>
      </c>
      <c r="B383" s="2" t="s">
        <v>1151</v>
      </c>
      <c r="C383" s="2" t="s">
        <v>1007</v>
      </c>
      <c r="D383" s="2">
        <v>1</v>
      </c>
      <c r="E383" s="30">
        <v>3.39</v>
      </c>
      <c r="F383" s="2" t="s">
        <v>1013</v>
      </c>
      <c r="G383" s="3">
        <v>45906</v>
      </c>
      <c r="H383" s="34">
        <v>3.39</v>
      </c>
      <c r="I383" s="2">
        <f>_xlfn.XLOOKUP(MasterData[[#This Row],[Customer_ID]],Customer[Customer_ID],Customer[Age])</f>
        <v>34</v>
      </c>
      <c r="J383" s="2" t="str">
        <f>_xlfn.XLOOKUP(MasterData[[#This Row],[Customer_ID]],Customer[Customer_ID],Customer[Age Range])</f>
        <v>[31-43]</v>
      </c>
      <c r="K383" s="2" t="str">
        <f>_xlfn.XLOOKUP(MasterData[[#This Row],[Customer_ID]],Customer[Customer_ID],Customer[Gender])</f>
        <v>Male</v>
      </c>
      <c r="L383" s="26" t="str">
        <f>_xlfn.XLOOKUP(MasterData[[#This Row],[Customer_ID]],Feedback[Customer_ID],Feedback[Feedback_ID])</f>
        <v>F1895</v>
      </c>
      <c r="M383" s="26" t="str">
        <f>_xlfn.XLOOKUP(MasterData[[#This Row],[Customer_ID]],Feedback[Customer_ID],Feedback[Sentiment])</f>
        <v>Neutral</v>
      </c>
      <c r="N383" s="26" t="str">
        <f>_xlfn.XLOOKUP(MasterData[[#This Row],[Customer_ID]],Feedback[Customer_ID],Feedback[Comment])</f>
        <v>Could be better</v>
      </c>
      <c r="O383" s="26">
        <f>_xlfn.XLOOKUP(MasterData[[#This Row],[Customer_ID]],Feedback[Customer_ID],Feedback[Rating])</f>
        <v>3</v>
      </c>
    </row>
    <row r="384" spans="1:15" x14ac:dyDescent="0.3">
      <c r="A384" s="4" t="s">
        <v>622</v>
      </c>
      <c r="B384" s="2" t="s">
        <v>1881</v>
      </c>
      <c r="C384" s="2" t="s">
        <v>1010</v>
      </c>
      <c r="D384" s="2">
        <v>4</v>
      </c>
      <c r="E384" s="30">
        <v>4.7300000000000004</v>
      </c>
      <c r="F384" s="2" t="s">
        <v>1016</v>
      </c>
      <c r="G384" s="3">
        <v>45907</v>
      </c>
      <c r="H384" s="34">
        <v>18.920000000000002</v>
      </c>
      <c r="I384" s="2">
        <f>_xlfn.XLOOKUP(MasterData[[#This Row],[Customer_ID]],Customer[Customer_ID],Customer[Age])</f>
        <v>47</v>
      </c>
      <c r="J384" s="2" t="str">
        <f>_xlfn.XLOOKUP(MasterData[[#This Row],[Customer_ID]],Customer[Customer_ID],Customer[Age Range])</f>
        <v>[44-56]</v>
      </c>
      <c r="K384" s="2" t="str">
        <f>_xlfn.XLOOKUP(MasterData[[#This Row],[Customer_ID]],Customer[Customer_ID],Customer[Gender])</f>
        <v>Male</v>
      </c>
      <c r="L384" s="26" t="str">
        <f>_xlfn.XLOOKUP(MasterData[[#This Row],[Customer_ID]],Feedback[Customer_ID],Feedback[Feedback_ID])</f>
        <v>F1152</v>
      </c>
      <c r="M384" s="26" t="str">
        <f>_xlfn.XLOOKUP(MasterData[[#This Row],[Customer_ID]],Feedback[Customer_ID],Feedback[Sentiment])</f>
        <v>Negative</v>
      </c>
      <c r="N384" s="26" t="str">
        <f>_xlfn.XLOOKUP(MasterData[[#This Row],[Customer_ID]],Feedback[Customer_ID],Feedback[Comment])</f>
        <v>Could be better</v>
      </c>
      <c r="O384" s="26">
        <f>_xlfn.XLOOKUP(MasterData[[#This Row],[Customer_ID]],Feedback[Customer_ID],Feedback[Rating])</f>
        <v>5</v>
      </c>
    </row>
    <row r="385" spans="1:15" x14ac:dyDescent="0.3">
      <c r="A385" s="4" t="s">
        <v>623</v>
      </c>
      <c r="B385" s="2" t="s">
        <v>1875</v>
      </c>
      <c r="C385" s="2" t="s">
        <v>1009</v>
      </c>
      <c r="D385" s="2">
        <v>3</v>
      </c>
      <c r="E385" s="30">
        <v>3.2</v>
      </c>
      <c r="F385" s="2" t="s">
        <v>1014</v>
      </c>
      <c r="G385" s="3">
        <v>45908</v>
      </c>
      <c r="H385" s="34">
        <v>9.6000000000000014</v>
      </c>
      <c r="I385" s="2">
        <f>_xlfn.XLOOKUP(MasterData[[#This Row],[Customer_ID]],Customer[Customer_ID],Customer[Age])</f>
        <v>51</v>
      </c>
      <c r="J385" s="2" t="str">
        <f>_xlfn.XLOOKUP(MasterData[[#This Row],[Customer_ID]],Customer[Customer_ID],Customer[Age Range])</f>
        <v>[44-56]</v>
      </c>
      <c r="K385" s="2" t="str">
        <f>_xlfn.XLOOKUP(MasterData[[#This Row],[Customer_ID]],Customer[Customer_ID],Customer[Gender])</f>
        <v>Male</v>
      </c>
      <c r="L385" s="26" t="str">
        <f>_xlfn.XLOOKUP(MasterData[[#This Row],[Customer_ID]],Feedback[Customer_ID],Feedback[Feedback_ID])</f>
        <v>F1328</v>
      </c>
      <c r="M385" s="26" t="str">
        <f>_xlfn.XLOOKUP(MasterData[[#This Row],[Customer_ID]],Feedback[Customer_ID],Feedback[Sentiment])</f>
        <v>Negative</v>
      </c>
      <c r="N385" s="26" t="str">
        <f>_xlfn.XLOOKUP(MasterData[[#This Row],[Customer_ID]],Feedback[Customer_ID],Feedback[Comment])</f>
        <v>Could be better</v>
      </c>
      <c r="O385" s="26">
        <f>_xlfn.XLOOKUP(MasterData[[#This Row],[Customer_ID]],Feedback[Customer_ID],Feedback[Rating])</f>
        <v>2</v>
      </c>
    </row>
    <row r="386" spans="1:15" x14ac:dyDescent="0.3">
      <c r="A386" s="4" t="s">
        <v>626</v>
      </c>
      <c r="B386" s="2" t="s">
        <v>1428</v>
      </c>
      <c r="C386" s="2" t="s">
        <v>1007</v>
      </c>
      <c r="D386" s="2">
        <v>3</v>
      </c>
      <c r="E386" s="30">
        <v>3.26</v>
      </c>
      <c r="F386" s="2" t="s">
        <v>1014</v>
      </c>
      <c r="G386" s="3">
        <v>45911</v>
      </c>
      <c r="H386" s="34">
        <v>9.7799999999999994</v>
      </c>
      <c r="I386" s="2">
        <f>_xlfn.XLOOKUP(MasterData[[#This Row],[Customer_ID]],Customer[Customer_ID],Customer[Age])</f>
        <v>63</v>
      </c>
      <c r="J386" s="2" t="str">
        <f>_xlfn.XLOOKUP(MasterData[[#This Row],[Customer_ID]],Customer[Customer_ID],Customer[Age Range])</f>
        <v>[57 Above]</v>
      </c>
      <c r="K386" s="2" t="str">
        <f>_xlfn.XLOOKUP(MasterData[[#This Row],[Customer_ID]],Customer[Customer_ID],Customer[Gender])</f>
        <v>Female</v>
      </c>
      <c r="L386" s="26" t="str">
        <f>_xlfn.XLOOKUP(MasterData[[#This Row],[Customer_ID]],Feedback[Customer_ID],Feedback[Feedback_ID])</f>
        <v>F1507</v>
      </c>
      <c r="M386" s="26" t="str">
        <f>_xlfn.XLOOKUP(MasterData[[#This Row],[Customer_ID]],Feedback[Customer_ID],Feedback[Sentiment])</f>
        <v>Positive</v>
      </c>
      <c r="N386" s="26" t="str">
        <f>_xlfn.XLOOKUP(MasterData[[#This Row],[Customer_ID]],Feedback[Customer_ID],Feedback[Comment])</f>
        <v>Could be better</v>
      </c>
      <c r="O386" s="26">
        <f>_xlfn.XLOOKUP(MasterData[[#This Row],[Customer_ID]],Feedback[Customer_ID],Feedback[Rating])</f>
        <v>3</v>
      </c>
    </row>
    <row r="387" spans="1:15" x14ac:dyDescent="0.3">
      <c r="A387" s="4" t="s">
        <v>627</v>
      </c>
      <c r="B387" s="2" t="s">
        <v>1495</v>
      </c>
      <c r="C387" s="2" t="s">
        <v>1011</v>
      </c>
      <c r="D387" s="2">
        <v>1</v>
      </c>
      <c r="E387" s="30">
        <v>2.9</v>
      </c>
      <c r="F387" s="2" t="s">
        <v>1015</v>
      </c>
      <c r="G387" s="3">
        <v>45912</v>
      </c>
      <c r="H387" s="34">
        <v>2.9</v>
      </c>
      <c r="I387" s="2">
        <f>_xlfn.XLOOKUP(MasterData[[#This Row],[Customer_ID]],Customer[Customer_ID],Customer[Age])</f>
        <v>31</v>
      </c>
      <c r="J387" s="2" t="str">
        <f>_xlfn.XLOOKUP(MasterData[[#This Row],[Customer_ID]],Customer[Customer_ID],Customer[Age Range])</f>
        <v>[31-43]</v>
      </c>
      <c r="K387" s="2" t="str">
        <f>_xlfn.XLOOKUP(MasterData[[#This Row],[Customer_ID]],Customer[Customer_ID],Customer[Gender])</f>
        <v>Male</v>
      </c>
      <c r="L387" s="26" t="str">
        <f>_xlfn.XLOOKUP(MasterData[[#This Row],[Customer_ID]],Feedback[Customer_ID],Feedback[Feedback_ID])</f>
        <v>F1804</v>
      </c>
      <c r="M387" s="26" t="str">
        <f>_xlfn.XLOOKUP(MasterData[[#This Row],[Customer_ID]],Feedback[Customer_ID],Feedback[Sentiment])</f>
        <v>Neutral</v>
      </c>
      <c r="N387" s="26" t="str">
        <f>_xlfn.XLOOKUP(MasterData[[#This Row],[Customer_ID]],Feedback[Customer_ID],Feedback[Comment])</f>
        <v>Could be better</v>
      </c>
      <c r="O387" s="26">
        <f>_xlfn.XLOOKUP(MasterData[[#This Row],[Customer_ID]],Feedback[Customer_ID],Feedback[Rating])</f>
        <v>4</v>
      </c>
    </row>
    <row r="388" spans="1:15" x14ac:dyDescent="0.3">
      <c r="A388" s="4" t="s">
        <v>628</v>
      </c>
      <c r="B388" s="2" t="s">
        <v>1140</v>
      </c>
      <c r="C388" s="2" t="s">
        <v>1010</v>
      </c>
      <c r="D388" s="2">
        <v>5</v>
      </c>
      <c r="E388" s="30">
        <v>4.72</v>
      </c>
      <c r="F388" s="2" t="s">
        <v>1013</v>
      </c>
      <c r="G388" s="3">
        <v>45913</v>
      </c>
      <c r="H388" s="34">
        <v>23.6</v>
      </c>
      <c r="I388" s="2">
        <f>_xlfn.XLOOKUP(MasterData[[#This Row],[Customer_ID]],Customer[Customer_ID],Customer[Age])</f>
        <v>49</v>
      </c>
      <c r="J388" s="2" t="str">
        <f>_xlfn.XLOOKUP(MasterData[[#This Row],[Customer_ID]],Customer[Customer_ID],Customer[Age Range])</f>
        <v>[44-56]</v>
      </c>
      <c r="K388" s="2" t="str">
        <f>_xlfn.XLOOKUP(MasterData[[#This Row],[Customer_ID]],Customer[Customer_ID],Customer[Gender])</f>
        <v>Female</v>
      </c>
      <c r="L388" s="26" t="str">
        <f>_xlfn.XLOOKUP(MasterData[[#This Row],[Customer_ID]],Feedback[Customer_ID],Feedback[Feedback_ID])</f>
        <v>F1153</v>
      </c>
      <c r="M388" s="26" t="str">
        <f>_xlfn.XLOOKUP(MasterData[[#This Row],[Customer_ID]],Feedback[Customer_ID],Feedback[Sentiment])</f>
        <v>Negative</v>
      </c>
      <c r="N388" s="26" t="str">
        <f>_xlfn.XLOOKUP(MasterData[[#This Row],[Customer_ID]],Feedback[Customer_ID],Feedback[Comment])</f>
        <v>Could be better</v>
      </c>
      <c r="O388" s="26">
        <f>_xlfn.XLOOKUP(MasterData[[#This Row],[Customer_ID]],Feedback[Customer_ID],Feedback[Rating])</f>
        <v>1</v>
      </c>
    </row>
    <row r="389" spans="1:15" x14ac:dyDescent="0.3">
      <c r="A389" s="4" t="s">
        <v>629</v>
      </c>
      <c r="B389" s="2" t="s">
        <v>1583</v>
      </c>
      <c r="C389" s="2" t="s">
        <v>1007</v>
      </c>
      <c r="D389" s="2">
        <v>2</v>
      </c>
      <c r="E389" s="30">
        <v>3.64</v>
      </c>
      <c r="F389" s="2" t="s">
        <v>1014</v>
      </c>
      <c r="G389" s="3">
        <v>45914</v>
      </c>
      <c r="H389" s="34">
        <v>7.28</v>
      </c>
      <c r="I389" s="2">
        <f>_xlfn.XLOOKUP(MasterData[[#This Row],[Customer_ID]],Customer[Customer_ID],Customer[Age])</f>
        <v>60</v>
      </c>
      <c r="J389" s="2" t="str">
        <f>_xlfn.XLOOKUP(MasterData[[#This Row],[Customer_ID]],Customer[Customer_ID],Customer[Age Range])</f>
        <v>[57 Above]</v>
      </c>
      <c r="K389" s="2" t="str">
        <f>_xlfn.XLOOKUP(MasterData[[#This Row],[Customer_ID]],Customer[Customer_ID],Customer[Gender])</f>
        <v>Female</v>
      </c>
      <c r="L389" s="26" t="str">
        <f>_xlfn.XLOOKUP(MasterData[[#This Row],[Customer_ID]],Feedback[Customer_ID],Feedback[Feedback_ID])</f>
        <v>F1445</v>
      </c>
      <c r="M389" s="26" t="str">
        <f>_xlfn.XLOOKUP(MasterData[[#This Row],[Customer_ID]],Feedback[Customer_ID],Feedback[Sentiment])</f>
        <v>Positive</v>
      </c>
      <c r="N389" s="26" t="str">
        <f>_xlfn.XLOOKUP(MasterData[[#This Row],[Customer_ID]],Feedback[Customer_ID],Feedback[Comment])</f>
        <v>Great product!</v>
      </c>
      <c r="O389" s="26">
        <f>_xlfn.XLOOKUP(MasterData[[#This Row],[Customer_ID]],Feedback[Customer_ID],Feedback[Rating])</f>
        <v>3</v>
      </c>
    </row>
    <row r="390" spans="1:15" x14ac:dyDescent="0.3">
      <c r="A390" s="4" t="s">
        <v>630</v>
      </c>
      <c r="B390" s="2" t="s">
        <v>1845</v>
      </c>
      <c r="C390" s="2" t="s">
        <v>1009</v>
      </c>
      <c r="D390" s="2">
        <v>5</v>
      </c>
      <c r="E390" s="30">
        <v>3.09</v>
      </c>
      <c r="F390" s="2" t="s">
        <v>1013</v>
      </c>
      <c r="G390" s="3">
        <v>45915</v>
      </c>
      <c r="H390" s="34">
        <v>15.45</v>
      </c>
      <c r="I390" s="2">
        <f>_xlfn.XLOOKUP(MasterData[[#This Row],[Customer_ID]],Customer[Customer_ID],Customer[Age])</f>
        <v>24</v>
      </c>
      <c r="J390" s="2" t="str">
        <f>_xlfn.XLOOKUP(MasterData[[#This Row],[Customer_ID]],Customer[Customer_ID],Customer[Age Range])</f>
        <v>[18-30]</v>
      </c>
      <c r="K390" s="2" t="str">
        <f>_xlfn.XLOOKUP(MasterData[[#This Row],[Customer_ID]],Customer[Customer_ID],Customer[Gender])</f>
        <v>Female</v>
      </c>
      <c r="L390" s="26" t="str">
        <f>_xlfn.XLOOKUP(MasterData[[#This Row],[Customer_ID]],Feedback[Customer_ID],Feedback[Feedback_ID])</f>
        <v>F1755</v>
      </c>
      <c r="M390" s="26" t="str">
        <f>_xlfn.XLOOKUP(MasterData[[#This Row],[Customer_ID]],Feedback[Customer_ID],Feedback[Sentiment])</f>
        <v>Neutral</v>
      </c>
      <c r="N390" s="26" t="str">
        <f>_xlfn.XLOOKUP(MasterData[[#This Row],[Customer_ID]],Feedback[Customer_ID],Feedback[Comment])</f>
        <v>Could be better</v>
      </c>
      <c r="O390" s="26">
        <f>_xlfn.XLOOKUP(MasterData[[#This Row],[Customer_ID]],Feedback[Customer_ID],Feedback[Rating])</f>
        <v>3</v>
      </c>
    </row>
    <row r="391" spans="1:15" x14ac:dyDescent="0.3">
      <c r="A391" s="4" t="s">
        <v>634</v>
      </c>
      <c r="B391" s="2" t="s">
        <v>1897</v>
      </c>
      <c r="C391" s="2" t="s">
        <v>1009</v>
      </c>
      <c r="D391" s="2">
        <v>1</v>
      </c>
      <c r="E391" s="30">
        <v>2.5299999999999998</v>
      </c>
      <c r="F391" s="2" t="s">
        <v>1013</v>
      </c>
      <c r="G391" s="3">
        <v>45919</v>
      </c>
      <c r="H391" s="34">
        <v>2.5299999999999998</v>
      </c>
      <c r="I391" s="2">
        <f>_xlfn.XLOOKUP(MasterData[[#This Row],[Customer_ID]],Customer[Customer_ID],Customer[Age])</f>
        <v>39</v>
      </c>
      <c r="J391" s="2" t="str">
        <f>_xlfn.XLOOKUP(MasterData[[#This Row],[Customer_ID]],Customer[Customer_ID],Customer[Age Range])</f>
        <v>[31-43]</v>
      </c>
      <c r="K391" s="2" t="str">
        <f>_xlfn.XLOOKUP(MasterData[[#This Row],[Customer_ID]],Customer[Customer_ID],Customer[Gender])</f>
        <v>Female</v>
      </c>
      <c r="L391" s="26" t="str">
        <f>_xlfn.XLOOKUP(MasterData[[#This Row],[Customer_ID]],Feedback[Customer_ID],Feedback[Feedback_ID])</f>
        <v>F1126</v>
      </c>
      <c r="M391" s="26" t="str">
        <f>_xlfn.XLOOKUP(MasterData[[#This Row],[Customer_ID]],Feedback[Customer_ID],Feedback[Sentiment])</f>
        <v>Negative</v>
      </c>
      <c r="N391" s="26" t="str">
        <f>_xlfn.XLOOKUP(MasterData[[#This Row],[Customer_ID]],Feedback[Customer_ID],Feedback[Comment])</f>
        <v>Could be better</v>
      </c>
      <c r="O391" s="26">
        <f>_xlfn.XLOOKUP(MasterData[[#This Row],[Customer_ID]],Feedback[Customer_ID],Feedback[Rating])</f>
        <v>1</v>
      </c>
    </row>
    <row r="392" spans="1:15" x14ac:dyDescent="0.3">
      <c r="A392" s="4" t="s">
        <v>637</v>
      </c>
      <c r="B392" s="2" t="s">
        <v>1656</v>
      </c>
      <c r="C392" s="2" t="s">
        <v>1008</v>
      </c>
      <c r="D392" s="2">
        <v>5</v>
      </c>
      <c r="E392" s="30">
        <v>4.16</v>
      </c>
      <c r="F392" s="2" t="s">
        <v>1015</v>
      </c>
      <c r="G392" s="3">
        <v>45922</v>
      </c>
      <c r="H392" s="34">
        <v>20.8</v>
      </c>
      <c r="I392" s="2">
        <f>_xlfn.XLOOKUP(MasterData[[#This Row],[Customer_ID]],Customer[Customer_ID],Customer[Age])</f>
        <v>30</v>
      </c>
      <c r="J392" s="2" t="str">
        <f>_xlfn.XLOOKUP(MasterData[[#This Row],[Customer_ID]],Customer[Customer_ID],Customer[Age Range])</f>
        <v>[18-30]</v>
      </c>
      <c r="K392" s="2" t="str">
        <f>_xlfn.XLOOKUP(MasterData[[#This Row],[Customer_ID]],Customer[Customer_ID],Customer[Gender])</f>
        <v>Male</v>
      </c>
      <c r="L392" s="26" t="str">
        <f>_xlfn.XLOOKUP(MasterData[[#This Row],[Customer_ID]],Feedback[Customer_ID],Feedback[Feedback_ID])</f>
        <v>F1163</v>
      </c>
      <c r="M392" s="26" t="str">
        <f>_xlfn.XLOOKUP(MasterData[[#This Row],[Customer_ID]],Feedback[Customer_ID],Feedback[Sentiment])</f>
        <v>Neutral</v>
      </c>
      <c r="N392" s="26" t="str">
        <f>_xlfn.XLOOKUP(MasterData[[#This Row],[Customer_ID]],Feedback[Customer_ID],Feedback[Comment])</f>
        <v>Could be better</v>
      </c>
      <c r="O392" s="26">
        <f>_xlfn.XLOOKUP(MasterData[[#This Row],[Customer_ID]],Feedback[Customer_ID],Feedback[Rating])</f>
        <v>1</v>
      </c>
    </row>
    <row r="393" spans="1:15" x14ac:dyDescent="0.3">
      <c r="A393" s="4" t="s">
        <v>642</v>
      </c>
      <c r="B393" s="2" t="s">
        <v>1728</v>
      </c>
      <c r="C393" s="2" t="s">
        <v>1008</v>
      </c>
      <c r="D393" s="2">
        <v>3</v>
      </c>
      <c r="E393" s="30">
        <v>2.82</v>
      </c>
      <c r="F393" s="2" t="s">
        <v>1016</v>
      </c>
      <c r="G393" s="3">
        <v>45927</v>
      </c>
      <c r="H393" s="34">
        <v>8.4599999999999991</v>
      </c>
      <c r="I393" s="2">
        <f>_xlfn.XLOOKUP(MasterData[[#This Row],[Customer_ID]],Customer[Customer_ID],Customer[Age])</f>
        <v>52</v>
      </c>
      <c r="J393" s="2" t="str">
        <f>_xlfn.XLOOKUP(MasterData[[#This Row],[Customer_ID]],Customer[Customer_ID],Customer[Age Range])</f>
        <v>[44-56]</v>
      </c>
      <c r="K393" s="2" t="str">
        <f>_xlfn.XLOOKUP(MasterData[[#This Row],[Customer_ID]],Customer[Customer_ID],Customer[Gender])</f>
        <v>Female</v>
      </c>
      <c r="L393" s="26" t="str">
        <f>_xlfn.XLOOKUP(MasterData[[#This Row],[Customer_ID]],Feedback[Customer_ID],Feedback[Feedback_ID])</f>
        <v>F1078</v>
      </c>
      <c r="M393" s="26" t="str">
        <f>_xlfn.XLOOKUP(MasterData[[#This Row],[Customer_ID]],Feedback[Customer_ID],Feedback[Sentiment])</f>
        <v>Neutral</v>
      </c>
      <c r="N393" s="26" t="str">
        <f>_xlfn.XLOOKUP(MasterData[[#This Row],[Customer_ID]],Feedback[Customer_ID],Feedback[Comment])</f>
        <v>Could be better</v>
      </c>
      <c r="O393" s="26">
        <f>_xlfn.XLOOKUP(MasterData[[#This Row],[Customer_ID]],Feedback[Customer_ID],Feedback[Rating])</f>
        <v>1</v>
      </c>
    </row>
    <row r="394" spans="1:15" x14ac:dyDescent="0.3">
      <c r="A394" s="4" t="s">
        <v>643</v>
      </c>
      <c r="B394" s="2" t="s">
        <v>2003</v>
      </c>
      <c r="C394" s="2" t="s">
        <v>1012</v>
      </c>
      <c r="D394" s="2">
        <v>1</v>
      </c>
      <c r="E394" s="30">
        <v>4.67</v>
      </c>
      <c r="F394" s="2" t="s">
        <v>1015</v>
      </c>
      <c r="G394" s="3">
        <v>45928</v>
      </c>
      <c r="H394" s="34">
        <v>4.67</v>
      </c>
      <c r="I394" s="2">
        <f>_xlfn.XLOOKUP(MasterData[[#This Row],[Customer_ID]],Customer[Customer_ID],Customer[Age])</f>
        <v>34</v>
      </c>
      <c r="J394" s="2" t="str">
        <f>_xlfn.XLOOKUP(MasterData[[#This Row],[Customer_ID]],Customer[Customer_ID],Customer[Age Range])</f>
        <v>[31-43]</v>
      </c>
      <c r="K394" s="2" t="str">
        <f>_xlfn.XLOOKUP(MasterData[[#This Row],[Customer_ID]],Customer[Customer_ID],Customer[Gender])</f>
        <v>Female</v>
      </c>
      <c r="L394" s="26" t="str">
        <f>_xlfn.XLOOKUP(MasterData[[#This Row],[Customer_ID]],Feedback[Customer_ID],Feedback[Feedback_ID])</f>
        <v>F1226</v>
      </c>
      <c r="M394" s="26" t="str">
        <f>_xlfn.XLOOKUP(MasterData[[#This Row],[Customer_ID]],Feedback[Customer_ID],Feedback[Sentiment])</f>
        <v>Negative</v>
      </c>
      <c r="N394" s="26" t="str">
        <f>_xlfn.XLOOKUP(MasterData[[#This Row],[Customer_ID]],Feedback[Customer_ID],Feedback[Comment])</f>
        <v>Could be better</v>
      </c>
      <c r="O394" s="26">
        <f>_xlfn.XLOOKUP(MasterData[[#This Row],[Customer_ID]],Feedback[Customer_ID],Feedback[Rating])</f>
        <v>3</v>
      </c>
    </row>
    <row r="395" spans="1:15" x14ac:dyDescent="0.3">
      <c r="A395" s="4" t="s">
        <v>647</v>
      </c>
      <c r="B395" s="2" t="s">
        <v>1886</v>
      </c>
      <c r="C395" s="2" t="s">
        <v>1007</v>
      </c>
      <c r="D395" s="2">
        <v>4</v>
      </c>
      <c r="E395" s="30">
        <v>2.71</v>
      </c>
      <c r="F395" s="2" t="s">
        <v>1016</v>
      </c>
      <c r="G395" s="3">
        <v>45932</v>
      </c>
      <c r="H395" s="34">
        <v>10.84</v>
      </c>
      <c r="I395" s="2">
        <f>_xlfn.XLOOKUP(MasterData[[#This Row],[Customer_ID]],Customer[Customer_ID],Customer[Age])</f>
        <v>38</v>
      </c>
      <c r="J395" s="2" t="str">
        <f>_xlfn.XLOOKUP(MasterData[[#This Row],[Customer_ID]],Customer[Customer_ID],Customer[Age Range])</f>
        <v>[31-43]</v>
      </c>
      <c r="K395" s="2" t="str">
        <f>_xlfn.XLOOKUP(MasterData[[#This Row],[Customer_ID]],Customer[Customer_ID],Customer[Gender])</f>
        <v>Female</v>
      </c>
      <c r="L395" s="26" t="str">
        <f>_xlfn.XLOOKUP(MasterData[[#This Row],[Customer_ID]],Feedback[Customer_ID],Feedback[Feedback_ID])</f>
        <v>F1807</v>
      </c>
      <c r="M395" s="26" t="str">
        <f>_xlfn.XLOOKUP(MasterData[[#This Row],[Customer_ID]],Feedback[Customer_ID],Feedback[Sentiment])</f>
        <v>Positive</v>
      </c>
      <c r="N395" s="26" t="str">
        <f>_xlfn.XLOOKUP(MasterData[[#This Row],[Customer_ID]],Feedback[Customer_ID],Feedback[Comment])</f>
        <v>Great product!</v>
      </c>
      <c r="O395" s="26">
        <f>_xlfn.XLOOKUP(MasterData[[#This Row],[Customer_ID]],Feedback[Customer_ID],Feedback[Rating])</f>
        <v>5</v>
      </c>
    </row>
    <row r="396" spans="1:15" x14ac:dyDescent="0.3">
      <c r="A396" s="4" t="s">
        <v>650</v>
      </c>
      <c r="B396" s="2" t="s">
        <v>1375</v>
      </c>
      <c r="C396" s="2" t="s">
        <v>1008</v>
      </c>
      <c r="D396" s="2">
        <v>5</v>
      </c>
      <c r="E396" s="30">
        <v>5.27</v>
      </c>
      <c r="F396" s="2" t="s">
        <v>1016</v>
      </c>
      <c r="G396" s="3">
        <v>45935</v>
      </c>
      <c r="H396" s="34">
        <v>26.35</v>
      </c>
      <c r="I396" s="2">
        <f>_xlfn.XLOOKUP(MasterData[[#This Row],[Customer_ID]],Customer[Customer_ID],Customer[Age])</f>
        <v>56</v>
      </c>
      <c r="J396" s="2" t="str">
        <f>_xlfn.XLOOKUP(MasterData[[#This Row],[Customer_ID]],Customer[Customer_ID],Customer[Age Range])</f>
        <v>[44-56]</v>
      </c>
      <c r="K396" s="2" t="str">
        <f>_xlfn.XLOOKUP(MasterData[[#This Row],[Customer_ID]],Customer[Customer_ID],Customer[Gender])</f>
        <v>Male</v>
      </c>
      <c r="L396" s="26" t="str">
        <f>_xlfn.XLOOKUP(MasterData[[#This Row],[Customer_ID]],Feedback[Customer_ID],Feedback[Feedback_ID])</f>
        <v>F1194</v>
      </c>
      <c r="M396" s="26" t="str">
        <f>_xlfn.XLOOKUP(MasterData[[#This Row],[Customer_ID]],Feedback[Customer_ID],Feedback[Sentiment])</f>
        <v>Positive</v>
      </c>
      <c r="N396" s="26" t="str">
        <f>_xlfn.XLOOKUP(MasterData[[#This Row],[Customer_ID]],Feedback[Customer_ID],Feedback[Comment])</f>
        <v>Great product!</v>
      </c>
      <c r="O396" s="26">
        <f>_xlfn.XLOOKUP(MasterData[[#This Row],[Customer_ID]],Feedback[Customer_ID],Feedback[Rating])</f>
        <v>4</v>
      </c>
    </row>
    <row r="397" spans="1:15" x14ac:dyDescent="0.3">
      <c r="A397" s="4" t="s">
        <v>653</v>
      </c>
      <c r="B397" s="2" t="s">
        <v>1383</v>
      </c>
      <c r="C397" s="2" t="s">
        <v>1012</v>
      </c>
      <c r="D397" s="2">
        <v>1</v>
      </c>
      <c r="E397" s="30">
        <v>5.94</v>
      </c>
      <c r="F397" s="2" t="s">
        <v>1013</v>
      </c>
      <c r="G397" s="3">
        <v>45938</v>
      </c>
      <c r="H397" s="34">
        <v>5.94</v>
      </c>
      <c r="I397" s="2">
        <f>_xlfn.XLOOKUP(MasterData[[#This Row],[Customer_ID]],Customer[Customer_ID],Customer[Age])</f>
        <v>55</v>
      </c>
      <c r="J397" s="2" t="str">
        <f>_xlfn.XLOOKUP(MasterData[[#This Row],[Customer_ID]],Customer[Customer_ID],Customer[Age Range])</f>
        <v>[44-56]</v>
      </c>
      <c r="K397" s="2" t="str">
        <f>_xlfn.XLOOKUP(MasterData[[#This Row],[Customer_ID]],Customer[Customer_ID],Customer[Gender])</f>
        <v>Male</v>
      </c>
      <c r="L397" s="26" t="str">
        <f>_xlfn.XLOOKUP(MasterData[[#This Row],[Customer_ID]],Feedback[Customer_ID],Feedback[Feedback_ID])</f>
        <v>F1079</v>
      </c>
      <c r="M397" s="26" t="str">
        <f>_xlfn.XLOOKUP(MasterData[[#This Row],[Customer_ID]],Feedback[Customer_ID],Feedback[Sentiment])</f>
        <v>Neutral</v>
      </c>
      <c r="N397" s="26" t="str">
        <f>_xlfn.XLOOKUP(MasterData[[#This Row],[Customer_ID]],Feedback[Customer_ID],Feedback[Comment])</f>
        <v>Could be better</v>
      </c>
      <c r="O397" s="26">
        <f>_xlfn.XLOOKUP(MasterData[[#This Row],[Customer_ID]],Feedback[Customer_ID],Feedback[Rating])</f>
        <v>5</v>
      </c>
    </row>
    <row r="398" spans="1:15" x14ac:dyDescent="0.3">
      <c r="A398" s="4" t="s">
        <v>655</v>
      </c>
      <c r="B398" s="2" t="s">
        <v>1923</v>
      </c>
      <c r="C398" s="2" t="s">
        <v>1007</v>
      </c>
      <c r="D398" s="2">
        <v>5</v>
      </c>
      <c r="E398" s="30">
        <v>5.15</v>
      </c>
      <c r="F398" s="2" t="s">
        <v>1013</v>
      </c>
      <c r="G398" s="3">
        <v>45940</v>
      </c>
      <c r="H398" s="34">
        <v>25.75</v>
      </c>
      <c r="I398" s="2">
        <f>_xlfn.XLOOKUP(MasterData[[#This Row],[Customer_ID]],Customer[Customer_ID],Customer[Age])</f>
        <v>48</v>
      </c>
      <c r="J398" s="2" t="str">
        <f>_xlfn.XLOOKUP(MasterData[[#This Row],[Customer_ID]],Customer[Customer_ID],Customer[Age Range])</f>
        <v>[44-56]</v>
      </c>
      <c r="K398" s="2" t="str">
        <f>_xlfn.XLOOKUP(MasterData[[#This Row],[Customer_ID]],Customer[Customer_ID],Customer[Gender])</f>
        <v>Male</v>
      </c>
      <c r="L398" s="26" t="str">
        <f>_xlfn.XLOOKUP(MasterData[[#This Row],[Customer_ID]],Feedback[Customer_ID],Feedback[Feedback_ID])</f>
        <v>F1579</v>
      </c>
      <c r="M398" s="26" t="str">
        <f>_xlfn.XLOOKUP(MasterData[[#This Row],[Customer_ID]],Feedback[Customer_ID],Feedback[Sentiment])</f>
        <v>Neutral</v>
      </c>
      <c r="N398" s="26" t="str">
        <f>_xlfn.XLOOKUP(MasterData[[#This Row],[Customer_ID]],Feedback[Customer_ID],Feedback[Comment])</f>
        <v>Could be better</v>
      </c>
      <c r="O398" s="26">
        <f>_xlfn.XLOOKUP(MasterData[[#This Row],[Customer_ID]],Feedback[Customer_ID],Feedback[Rating])</f>
        <v>1</v>
      </c>
    </row>
    <row r="399" spans="1:15" x14ac:dyDescent="0.3">
      <c r="A399" s="4" t="s">
        <v>656</v>
      </c>
      <c r="B399" s="2" t="s">
        <v>1971</v>
      </c>
      <c r="C399" s="2" t="s">
        <v>1009</v>
      </c>
      <c r="D399" s="2">
        <v>3</v>
      </c>
      <c r="E399" s="30">
        <v>5.32</v>
      </c>
      <c r="F399" s="2" t="s">
        <v>1014</v>
      </c>
      <c r="G399" s="3">
        <v>45941</v>
      </c>
      <c r="H399" s="34">
        <v>15.96</v>
      </c>
      <c r="I399" s="2">
        <f>_xlfn.XLOOKUP(MasterData[[#This Row],[Customer_ID]],Customer[Customer_ID],Customer[Age])</f>
        <v>56</v>
      </c>
      <c r="J399" s="2" t="str">
        <f>_xlfn.XLOOKUP(MasterData[[#This Row],[Customer_ID]],Customer[Customer_ID],Customer[Age Range])</f>
        <v>[44-56]</v>
      </c>
      <c r="K399" s="2" t="str">
        <f>_xlfn.XLOOKUP(MasterData[[#This Row],[Customer_ID]],Customer[Customer_ID],Customer[Gender])</f>
        <v>Male</v>
      </c>
      <c r="L399" s="26" t="str">
        <f>_xlfn.XLOOKUP(MasterData[[#This Row],[Customer_ID]],Feedback[Customer_ID],Feedback[Feedback_ID])</f>
        <v>F1530</v>
      </c>
      <c r="M399" s="26" t="str">
        <f>_xlfn.XLOOKUP(MasterData[[#This Row],[Customer_ID]],Feedback[Customer_ID],Feedback[Sentiment])</f>
        <v>Positive</v>
      </c>
      <c r="N399" s="26" t="str">
        <f>_xlfn.XLOOKUP(MasterData[[#This Row],[Customer_ID]],Feedback[Customer_ID],Feedback[Comment])</f>
        <v>Could be better</v>
      </c>
      <c r="O399" s="26">
        <f>_xlfn.XLOOKUP(MasterData[[#This Row],[Customer_ID]],Feedback[Customer_ID],Feedback[Rating])</f>
        <v>1</v>
      </c>
    </row>
    <row r="400" spans="1:15" x14ac:dyDescent="0.3">
      <c r="A400" s="4" t="s">
        <v>657</v>
      </c>
      <c r="B400" s="2" t="s">
        <v>1784</v>
      </c>
      <c r="C400" s="2" t="s">
        <v>1007</v>
      </c>
      <c r="D400" s="2">
        <v>5</v>
      </c>
      <c r="E400" s="30">
        <v>4.04</v>
      </c>
      <c r="F400" s="2" t="s">
        <v>1016</v>
      </c>
      <c r="G400" s="3">
        <v>45942</v>
      </c>
      <c r="H400" s="34">
        <v>20.2</v>
      </c>
      <c r="I400" s="2">
        <f>_xlfn.XLOOKUP(MasterData[[#This Row],[Customer_ID]],Customer[Customer_ID],Customer[Age])</f>
        <v>38</v>
      </c>
      <c r="J400" s="2" t="str">
        <f>_xlfn.XLOOKUP(MasterData[[#This Row],[Customer_ID]],Customer[Customer_ID],Customer[Age Range])</f>
        <v>[31-43]</v>
      </c>
      <c r="K400" s="2" t="str">
        <f>_xlfn.XLOOKUP(MasterData[[#This Row],[Customer_ID]],Customer[Customer_ID],Customer[Gender])</f>
        <v>Female</v>
      </c>
      <c r="L400" s="26" t="str">
        <f>_xlfn.XLOOKUP(MasterData[[#This Row],[Customer_ID]],Feedback[Customer_ID],Feedback[Feedback_ID])</f>
        <v>F1941</v>
      </c>
      <c r="M400" s="26" t="str">
        <f>_xlfn.XLOOKUP(MasterData[[#This Row],[Customer_ID]],Feedback[Customer_ID],Feedback[Sentiment])</f>
        <v>Negative</v>
      </c>
      <c r="N400" s="26" t="str">
        <f>_xlfn.XLOOKUP(MasterData[[#This Row],[Customer_ID]],Feedback[Customer_ID],Feedback[Comment])</f>
        <v>Could be better</v>
      </c>
      <c r="O400" s="26">
        <f>_xlfn.XLOOKUP(MasterData[[#This Row],[Customer_ID]],Feedback[Customer_ID],Feedback[Rating])</f>
        <v>1</v>
      </c>
    </row>
    <row r="401" spans="1:15" x14ac:dyDescent="0.3">
      <c r="A401" s="4" t="s">
        <v>658</v>
      </c>
      <c r="B401" s="2" t="s">
        <v>1810</v>
      </c>
      <c r="C401" s="2" t="s">
        <v>1012</v>
      </c>
      <c r="D401" s="2">
        <v>5</v>
      </c>
      <c r="E401" s="30">
        <v>3.18</v>
      </c>
      <c r="F401" s="2" t="s">
        <v>1013</v>
      </c>
      <c r="G401" s="3">
        <v>45943</v>
      </c>
      <c r="H401" s="34">
        <v>15.9</v>
      </c>
      <c r="I401" s="2">
        <f>_xlfn.XLOOKUP(MasterData[[#This Row],[Customer_ID]],Customer[Customer_ID],Customer[Age])</f>
        <v>27</v>
      </c>
      <c r="J401" s="2" t="str">
        <f>_xlfn.XLOOKUP(MasterData[[#This Row],[Customer_ID]],Customer[Customer_ID],Customer[Age Range])</f>
        <v>[18-30]</v>
      </c>
      <c r="K401" s="2" t="str">
        <f>_xlfn.XLOOKUP(MasterData[[#This Row],[Customer_ID]],Customer[Customer_ID],Customer[Gender])</f>
        <v>Female</v>
      </c>
      <c r="L401" s="26" t="str">
        <f>_xlfn.XLOOKUP(MasterData[[#This Row],[Customer_ID]],Feedback[Customer_ID],Feedback[Feedback_ID])</f>
        <v>F1161</v>
      </c>
      <c r="M401" s="26" t="str">
        <f>_xlfn.XLOOKUP(MasterData[[#This Row],[Customer_ID]],Feedback[Customer_ID],Feedback[Sentiment])</f>
        <v>Positive</v>
      </c>
      <c r="N401" s="26" t="str">
        <f>_xlfn.XLOOKUP(MasterData[[#This Row],[Customer_ID]],Feedback[Customer_ID],Feedback[Comment])</f>
        <v>Could be better</v>
      </c>
      <c r="O401" s="26">
        <f>_xlfn.XLOOKUP(MasterData[[#This Row],[Customer_ID]],Feedback[Customer_ID],Feedback[Rating])</f>
        <v>5</v>
      </c>
    </row>
    <row r="402" spans="1:15" x14ac:dyDescent="0.3">
      <c r="A402" s="4" t="s">
        <v>659</v>
      </c>
      <c r="B402" s="2" t="s">
        <v>1943</v>
      </c>
      <c r="C402" s="2" t="s">
        <v>1010</v>
      </c>
      <c r="D402" s="2">
        <v>2</v>
      </c>
      <c r="E402" s="30">
        <v>4.91</v>
      </c>
      <c r="F402" s="2" t="s">
        <v>1016</v>
      </c>
      <c r="G402" s="3">
        <v>45944</v>
      </c>
      <c r="H402" s="34">
        <v>9.82</v>
      </c>
      <c r="I402" s="2">
        <f>_xlfn.XLOOKUP(MasterData[[#This Row],[Customer_ID]],Customer[Customer_ID],Customer[Age])</f>
        <v>45</v>
      </c>
      <c r="J402" s="2" t="str">
        <f>_xlfn.XLOOKUP(MasterData[[#This Row],[Customer_ID]],Customer[Customer_ID],Customer[Age Range])</f>
        <v>[44-56]</v>
      </c>
      <c r="K402" s="2" t="str">
        <f>_xlfn.XLOOKUP(MasterData[[#This Row],[Customer_ID]],Customer[Customer_ID],Customer[Gender])</f>
        <v>Male</v>
      </c>
      <c r="L402" s="26" t="str">
        <f>_xlfn.XLOOKUP(MasterData[[#This Row],[Customer_ID]],Feedback[Customer_ID],Feedback[Feedback_ID])</f>
        <v>F1351</v>
      </c>
      <c r="M402" s="26" t="str">
        <f>_xlfn.XLOOKUP(MasterData[[#This Row],[Customer_ID]],Feedback[Customer_ID],Feedback[Sentiment])</f>
        <v>Positive</v>
      </c>
      <c r="N402" s="26" t="str">
        <f>_xlfn.XLOOKUP(MasterData[[#This Row],[Customer_ID]],Feedback[Customer_ID],Feedback[Comment])</f>
        <v>Could be better</v>
      </c>
      <c r="O402" s="26">
        <f>_xlfn.XLOOKUP(MasterData[[#This Row],[Customer_ID]],Feedback[Customer_ID],Feedback[Rating])</f>
        <v>4</v>
      </c>
    </row>
    <row r="403" spans="1:15" x14ac:dyDescent="0.3">
      <c r="A403" s="4" t="s">
        <v>661</v>
      </c>
      <c r="B403" s="2" t="s">
        <v>1758</v>
      </c>
      <c r="C403" s="2" t="s">
        <v>1012</v>
      </c>
      <c r="D403" s="2">
        <v>3</v>
      </c>
      <c r="E403" s="30">
        <v>2.97</v>
      </c>
      <c r="F403" s="2" t="s">
        <v>1013</v>
      </c>
      <c r="G403" s="3">
        <v>45946</v>
      </c>
      <c r="H403" s="34">
        <v>8.91</v>
      </c>
      <c r="I403" s="2">
        <f>_xlfn.XLOOKUP(MasterData[[#This Row],[Customer_ID]],Customer[Customer_ID],Customer[Age])</f>
        <v>42</v>
      </c>
      <c r="J403" s="2" t="str">
        <f>_xlfn.XLOOKUP(MasterData[[#This Row],[Customer_ID]],Customer[Customer_ID],Customer[Age Range])</f>
        <v>[31-43]</v>
      </c>
      <c r="K403" s="2" t="str">
        <f>_xlfn.XLOOKUP(MasterData[[#This Row],[Customer_ID]],Customer[Customer_ID],Customer[Gender])</f>
        <v>Male</v>
      </c>
      <c r="L403" s="26" t="str">
        <f>_xlfn.XLOOKUP(MasterData[[#This Row],[Customer_ID]],Feedback[Customer_ID],Feedback[Feedback_ID])</f>
        <v>F1587</v>
      </c>
      <c r="M403" s="26" t="str">
        <f>_xlfn.XLOOKUP(MasterData[[#This Row],[Customer_ID]],Feedback[Customer_ID],Feedback[Sentiment])</f>
        <v>Positive</v>
      </c>
      <c r="N403" s="26" t="str">
        <f>_xlfn.XLOOKUP(MasterData[[#This Row],[Customer_ID]],Feedback[Customer_ID],Feedback[Comment])</f>
        <v>Great product!</v>
      </c>
      <c r="O403" s="26">
        <f>_xlfn.XLOOKUP(MasterData[[#This Row],[Customer_ID]],Feedback[Customer_ID],Feedback[Rating])</f>
        <v>4</v>
      </c>
    </row>
    <row r="404" spans="1:15" x14ac:dyDescent="0.3">
      <c r="A404" s="4" t="s">
        <v>663</v>
      </c>
      <c r="B404" s="2" t="s">
        <v>1707</v>
      </c>
      <c r="C404" s="2" t="s">
        <v>1007</v>
      </c>
      <c r="D404" s="2">
        <v>1</v>
      </c>
      <c r="E404" s="30">
        <v>4.2</v>
      </c>
      <c r="F404" s="2" t="s">
        <v>1016</v>
      </c>
      <c r="G404" s="3">
        <v>45948</v>
      </c>
      <c r="H404" s="34">
        <v>4.2</v>
      </c>
      <c r="I404" s="2">
        <f>_xlfn.XLOOKUP(MasterData[[#This Row],[Customer_ID]],Customer[Customer_ID],Customer[Age])</f>
        <v>22</v>
      </c>
      <c r="J404" s="2" t="str">
        <f>_xlfn.XLOOKUP(MasterData[[#This Row],[Customer_ID]],Customer[Customer_ID],Customer[Age Range])</f>
        <v>[18-30]</v>
      </c>
      <c r="K404" s="2" t="str">
        <f>_xlfn.XLOOKUP(MasterData[[#This Row],[Customer_ID]],Customer[Customer_ID],Customer[Gender])</f>
        <v>Male</v>
      </c>
      <c r="L404" s="26" t="str">
        <f>_xlfn.XLOOKUP(MasterData[[#This Row],[Customer_ID]],Feedback[Customer_ID],Feedback[Feedback_ID])</f>
        <v>F1954</v>
      </c>
      <c r="M404" s="26" t="str">
        <f>_xlfn.XLOOKUP(MasterData[[#This Row],[Customer_ID]],Feedback[Customer_ID],Feedback[Sentiment])</f>
        <v>Negative</v>
      </c>
      <c r="N404" s="26" t="str">
        <f>_xlfn.XLOOKUP(MasterData[[#This Row],[Customer_ID]],Feedback[Customer_ID],Feedback[Comment])</f>
        <v>Could be better</v>
      </c>
      <c r="O404" s="26">
        <f>_xlfn.XLOOKUP(MasterData[[#This Row],[Customer_ID]],Feedback[Customer_ID],Feedback[Rating])</f>
        <v>4</v>
      </c>
    </row>
    <row r="405" spans="1:15" x14ac:dyDescent="0.3">
      <c r="A405" s="4" t="s">
        <v>665</v>
      </c>
      <c r="B405" s="2" t="s">
        <v>1167</v>
      </c>
      <c r="C405" s="2" t="s">
        <v>1011</v>
      </c>
      <c r="D405" s="2">
        <v>4</v>
      </c>
      <c r="E405" s="30">
        <v>3.53</v>
      </c>
      <c r="F405" s="2" t="s">
        <v>1015</v>
      </c>
      <c r="G405" s="3">
        <v>45950</v>
      </c>
      <c r="H405" s="34">
        <v>14.12</v>
      </c>
      <c r="I405" s="2">
        <f>_xlfn.XLOOKUP(MasterData[[#This Row],[Customer_ID]],Customer[Customer_ID],Customer[Age])</f>
        <v>28</v>
      </c>
      <c r="J405" s="2" t="str">
        <f>_xlfn.XLOOKUP(MasterData[[#This Row],[Customer_ID]],Customer[Customer_ID],Customer[Age Range])</f>
        <v>[18-30]</v>
      </c>
      <c r="K405" s="2" t="str">
        <f>_xlfn.XLOOKUP(MasterData[[#This Row],[Customer_ID]],Customer[Customer_ID],Customer[Gender])</f>
        <v>Female</v>
      </c>
      <c r="L405" s="26" t="str">
        <f>_xlfn.XLOOKUP(MasterData[[#This Row],[Customer_ID]],Feedback[Customer_ID],Feedback[Feedback_ID])</f>
        <v>F1184</v>
      </c>
      <c r="M405" s="26" t="str">
        <f>_xlfn.XLOOKUP(MasterData[[#This Row],[Customer_ID]],Feedback[Customer_ID],Feedback[Sentiment])</f>
        <v>Positive</v>
      </c>
      <c r="N405" s="26" t="str">
        <f>_xlfn.XLOOKUP(MasterData[[#This Row],[Customer_ID]],Feedback[Customer_ID],Feedback[Comment])</f>
        <v>Great product!</v>
      </c>
      <c r="O405" s="26">
        <f>_xlfn.XLOOKUP(MasterData[[#This Row],[Customer_ID]],Feedback[Customer_ID],Feedback[Rating])</f>
        <v>1</v>
      </c>
    </row>
    <row r="406" spans="1:15" x14ac:dyDescent="0.3">
      <c r="A406" s="4" t="s">
        <v>667</v>
      </c>
      <c r="B406" s="2" t="s">
        <v>1268</v>
      </c>
      <c r="C406" s="2" t="s">
        <v>1010</v>
      </c>
      <c r="D406" s="2">
        <v>5</v>
      </c>
      <c r="E406" s="30">
        <v>3.16</v>
      </c>
      <c r="F406" s="2" t="s">
        <v>1016</v>
      </c>
      <c r="G406" s="3">
        <v>45952</v>
      </c>
      <c r="H406" s="34">
        <v>15.8</v>
      </c>
      <c r="I406" s="2">
        <f>_xlfn.XLOOKUP(MasterData[[#This Row],[Customer_ID]],Customer[Customer_ID],Customer[Age])</f>
        <v>58</v>
      </c>
      <c r="J406" s="2" t="str">
        <f>_xlfn.XLOOKUP(MasterData[[#This Row],[Customer_ID]],Customer[Customer_ID],Customer[Age Range])</f>
        <v>[57 Above]</v>
      </c>
      <c r="K406" s="2" t="str">
        <f>_xlfn.XLOOKUP(MasterData[[#This Row],[Customer_ID]],Customer[Customer_ID],Customer[Gender])</f>
        <v>Male</v>
      </c>
      <c r="L406" s="26" t="str">
        <f>_xlfn.XLOOKUP(MasterData[[#This Row],[Customer_ID]],Feedback[Customer_ID],Feedback[Feedback_ID])</f>
        <v>F1902</v>
      </c>
      <c r="M406" s="26" t="str">
        <f>_xlfn.XLOOKUP(MasterData[[#This Row],[Customer_ID]],Feedback[Customer_ID],Feedback[Sentiment])</f>
        <v>Negative</v>
      </c>
      <c r="N406" s="26" t="str">
        <f>_xlfn.XLOOKUP(MasterData[[#This Row],[Customer_ID]],Feedback[Customer_ID],Feedback[Comment])</f>
        <v>Could be better</v>
      </c>
      <c r="O406" s="26">
        <f>_xlfn.XLOOKUP(MasterData[[#This Row],[Customer_ID]],Feedback[Customer_ID],Feedback[Rating])</f>
        <v>3</v>
      </c>
    </row>
    <row r="407" spans="1:15" x14ac:dyDescent="0.3">
      <c r="A407" s="4" t="s">
        <v>668</v>
      </c>
      <c r="B407" s="2" t="s">
        <v>2020</v>
      </c>
      <c r="C407" s="2" t="s">
        <v>1010</v>
      </c>
      <c r="D407" s="2">
        <v>5</v>
      </c>
      <c r="E407" s="30">
        <v>3.15</v>
      </c>
      <c r="F407" s="2" t="s">
        <v>1013</v>
      </c>
      <c r="G407" s="3">
        <v>45953</v>
      </c>
      <c r="H407" s="34">
        <v>15.75</v>
      </c>
      <c r="I407" s="2">
        <f>_xlfn.XLOOKUP(MasterData[[#This Row],[Customer_ID]],Customer[Customer_ID],Customer[Age])</f>
        <v>25</v>
      </c>
      <c r="J407" s="2" t="str">
        <f>_xlfn.XLOOKUP(MasterData[[#This Row],[Customer_ID]],Customer[Customer_ID],Customer[Age Range])</f>
        <v>[18-30]</v>
      </c>
      <c r="K407" s="2" t="str">
        <f>_xlfn.XLOOKUP(MasterData[[#This Row],[Customer_ID]],Customer[Customer_ID],Customer[Gender])</f>
        <v>Female</v>
      </c>
      <c r="L407" s="26" t="str">
        <f>_xlfn.XLOOKUP(MasterData[[#This Row],[Customer_ID]],Feedback[Customer_ID],Feedback[Feedback_ID])</f>
        <v>F1113</v>
      </c>
      <c r="M407" s="26" t="str">
        <f>_xlfn.XLOOKUP(MasterData[[#This Row],[Customer_ID]],Feedback[Customer_ID],Feedback[Sentiment])</f>
        <v>Positive</v>
      </c>
      <c r="N407" s="26" t="str">
        <f>_xlfn.XLOOKUP(MasterData[[#This Row],[Customer_ID]],Feedback[Customer_ID],Feedback[Comment])</f>
        <v>Could be better</v>
      </c>
      <c r="O407" s="26">
        <f>_xlfn.XLOOKUP(MasterData[[#This Row],[Customer_ID]],Feedback[Customer_ID],Feedback[Rating])</f>
        <v>1</v>
      </c>
    </row>
    <row r="408" spans="1:15" x14ac:dyDescent="0.3">
      <c r="A408" s="4" t="s">
        <v>669</v>
      </c>
      <c r="B408" s="2" t="s">
        <v>1579</v>
      </c>
      <c r="C408" s="2" t="s">
        <v>1007</v>
      </c>
      <c r="D408" s="2">
        <v>5</v>
      </c>
      <c r="E408" s="30">
        <v>3.72</v>
      </c>
      <c r="F408" s="2" t="s">
        <v>1016</v>
      </c>
      <c r="G408" s="3">
        <v>45954</v>
      </c>
      <c r="H408" s="34">
        <v>18.600000000000001</v>
      </c>
      <c r="I408" s="2">
        <f>_xlfn.XLOOKUP(MasterData[[#This Row],[Customer_ID]],Customer[Customer_ID],Customer[Age])</f>
        <v>30</v>
      </c>
      <c r="J408" s="2" t="str">
        <f>_xlfn.XLOOKUP(MasterData[[#This Row],[Customer_ID]],Customer[Customer_ID],Customer[Age Range])</f>
        <v>[18-30]</v>
      </c>
      <c r="K408" s="2" t="str">
        <f>_xlfn.XLOOKUP(MasterData[[#This Row],[Customer_ID]],Customer[Customer_ID],Customer[Gender])</f>
        <v>Male</v>
      </c>
      <c r="L408" s="26" t="str">
        <f>_xlfn.XLOOKUP(MasterData[[#This Row],[Customer_ID]],Feedback[Customer_ID],Feedback[Feedback_ID])</f>
        <v>F1308</v>
      </c>
      <c r="M408" s="26" t="str">
        <f>_xlfn.XLOOKUP(MasterData[[#This Row],[Customer_ID]],Feedback[Customer_ID],Feedback[Sentiment])</f>
        <v>Positive</v>
      </c>
      <c r="N408" s="26" t="str">
        <f>_xlfn.XLOOKUP(MasterData[[#This Row],[Customer_ID]],Feedback[Customer_ID],Feedback[Comment])</f>
        <v>Could be better</v>
      </c>
      <c r="O408" s="26">
        <f>_xlfn.XLOOKUP(MasterData[[#This Row],[Customer_ID]],Feedback[Customer_ID],Feedback[Rating])</f>
        <v>4</v>
      </c>
    </row>
    <row r="409" spans="1:15" x14ac:dyDescent="0.3">
      <c r="A409" s="4" t="s">
        <v>670</v>
      </c>
      <c r="B409" s="2" t="s">
        <v>1688</v>
      </c>
      <c r="C409" s="2" t="s">
        <v>1008</v>
      </c>
      <c r="D409" s="2">
        <v>4</v>
      </c>
      <c r="E409" s="30">
        <v>5.0599999999999996</v>
      </c>
      <c r="F409" s="2" t="s">
        <v>1016</v>
      </c>
      <c r="G409" s="3">
        <v>45955</v>
      </c>
      <c r="H409" s="34">
        <v>20.239999999999998</v>
      </c>
      <c r="I409" s="2">
        <f>_xlfn.XLOOKUP(MasterData[[#This Row],[Customer_ID]],Customer[Customer_ID],Customer[Age])</f>
        <v>64</v>
      </c>
      <c r="J409" s="2" t="str">
        <f>_xlfn.XLOOKUP(MasterData[[#This Row],[Customer_ID]],Customer[Customer_ID],Customer[Age Range])</f>
        <v>[57 Above]</v>
      </c>
      <c r="K409" s="2" t="str">
        <f>_xlfn.XLOOKUP(MasterData[[#This Row],[Customer_ID]],Customer[Customer_ID],Customer[Gender])</f>
        <v>Female</v>
      </c>
      <c r="L409" s="26" t="str">
        <f>_xlfn.XLOOKUP(MasterData[[#This Row],[Customer_ID]],Feedback[Customer_ID],Feedback[Feedback_ID])</f>
        <v>F1060</v>
      </c>
      <c r="M409" s="26" t="str">
        <f>_xlfn.XLOOKUP(MasterData[[#This Row],[Customer_ID]],Feedback[Customer_ID],Feedback[Sentiment])</f>
        <v>Neutral</v>
      </c>
      <c r="N409" s="26" t="str">
        <f>_xlfn.XLOOKUP(MasterData[[#This Row],[Customer_ID]],Feedback[Customer_ID],Feedback[Comment])</f>
        <v>Could be better</v>
      </c>
      <c r="O409" s="26">
        <f>_xlfn.XLOOKUP(MasterData[[#This Row],[Customer_ID]],Feedback[Customer_ID],Feedback[Rating])</f>
        <v>5</v>
      </c>
    </row>
    <row r="410" spans="1:15" x14ac:dyDescent="0.3">
      <c r="A410" s="4" t="s">
        <v>671</v>
      </c>
      <c r="B410" s="2" t="s">
        <v>1606</v>
      </c>
      <c r="C410" s="2" t="s">
        <v>1012</v>
      </c>
      <c r="D410" s="2">
        <v>3</v>
      </c>
      <c r="E410" s="30">
        <v>3.46</v>
      </c>
      <c r="F410" s="2" t="s">
        <v>1016</v>
      </c>
      <c r="G410" s="3">
        <v>45956</v>
      </c>
      <c r="H410" s="34">
        <v>10.38</v>
      </c>
      <c r="I410" s="2">
        <f>_xlfn.XLOOKUP(MasterData[[#This Row],[Customer_ID]],Customer[Customer_ID],Customer[Age])</f>
        <v>65</v>
      </c>
      <c r="J410" s="2" t="str">
        <f>_xlfn.XLOOKUP(MasterData[[#This Row],[Customer_ID]],Customer[Customer_ID],Customer[Age Range])</f>
        <v>[57 Above]</v>
      </c>
      <c r="K410" s="2" t="str">
        <f>_xlfn.XLOOKUP(MasterData[[#This Row],[Customer_ID]],Customer[Customer_ID],Customer[Gender])</f>
        <v>Male</v>
      </c>
      <c r="L410" s="26" t="str">
        <f>_xlfn.XLOOKUP(MasterData[[#This Row],[Customer_ID]],Feedback[Customer_ID],Feedback[Feedback_ID])</f>
        <v>F1055</v>
      </c>
      <c r="M410" s="26" t="str">
        <f>_xlfn.XLOOKUP(MasterData[[#This Row],[Customer_ID]],Feedback[Customer_ID],Feedback[Sentiment])</f>
        <v>Neutral</v>
      </c>
      <c r="N410" s="26" t="str">
        <f>_xlfn.XLOOKUP(MasterData[[#This Row],[Customer_ID]],Feedback[Customer_ID],Feedback[Comment])</f>
        <v>Could be better</v>
      </c>
      <c r="O410" s="26">
        <f>_xlfn.XLOOKUP(MasterData[[#This Row],[Customer_ID]],Feedback[Customer_ID],Feedback[Rating])</f>
        <v>1</v>
      </c>
    </row>
    <row r="411" spans="1:15" x14ac:dyDescent="0.3">
      <c r="A411" s="4" t="s">
        <v>672</v>
      </c>
      <c r="B411" s="2" t="s">
        <v>1523</v>
      </c>
      <c r="C411" s="2" t="s">
        <v>1009</v>
      </c>
      <c r="D411" s="2">
        <v>4</v>
      </c>
      <c r="E411" s="30">
        <v>5.41</v>
      </c>
      <c r="F411" s="2" t="s">
        <v>1016</v>
      </c>
      <c r="G411" s="3">
        <v>45957</v>
      </c>
      <c r="H411" s="34">
        <v>21.64</v>
      </c>
      <c r="I411" s="2">
        <f>_xlfn.XLOOKUP(MasterData[[#This Row],[Customer_ID]],Customer[Customer_ID],Customer[Age])</f>
        <v>20</v>
      </c>
      <c r="J411" s="2" t="str">
        <f>_xlfn.XLOOKUP(MasterData[[#This Row],[Customer_ID]],Customer[Customer_ID],Customer[Age Range])</f>
        <v>[18-30]</v>
      </c>
      <c r="K411" s="2" t="str">
        <f>_xlfn.XLOOKUP(MasterData[[#This Row],[Customer_ID]],Customer[Customer_ID],Customer[Gender])</f>
        <v>Male</v>
      </c>
      <c r="L411" s="26" t="str">
        <f>_xlfn.XLOOKUP(MasterData[[#This Row],[Customer_ID]],Feedback[Customer_ID],Feedback[Feedback_ID])</f>
        <v>F1455</v>
      </c>
      <c r="M411" s="26" t="str">
        <f>_xlfn.XLOOKUP(MasterData[[#This Row],[Customer_ID]],Feedback[Customer_ID],Feedback[Sentiment])</f>
        <v>Positive</v>
      </c>
      <c r="N411" s="26" t="str">
        <f>_xlfn.XLOOKUP(MasterData[[#This Row],[Customer_ID]],Feedback[Customer_ID],Feedback[Comment])</f>
        <v>Could be better</v>
      </c>
      <c r="O411" s="26">
        <f>_xlfn.XLOOKUP(MasterData[[#This Row],[Customer_ID]],Feedback[Customer_ID],Feedback[Rating])</f>
        <v>2</v>
      </c>
    </row>
    <row r="412" spans="1:15" x14ac:dyDescent="0.3">
      <c r="A412" s="4" t="s">
        <v>676</v>
      </c>
      <c r="B412" s="2" t="s">
        <v>1382</v>
      </c>
      <c r="C412" s="2" t="s">
        <v>1011</v>
      </c>
      <c r="D412" s="2">
        <v>1</v>
      </c>
      <c r="E412" s="30">
        <v>3.04</v>
      </c>
      <c r="F412" s="2" t="s">
        <v>1016</v>
      </c>
      <c r="G412" s="3">
        <v>45961</v>
      </c>
      <c r="H412" s="34">
        <v>3.04</v>
      </c>
      <c r="I412" s="2">
        <f>_xlfn.XLOOKUP(MasterData[[#This Row],[Customer_ID]],Customer[Customer_ID],Customer[Age])</f>
        <v>33</v>
      </c>
      <c r="J412" s="2" t="str">
        <f>_xlfn.XLOOKUP(MasterData[[#This Row],[Customer_ID]],Customer[Customer_ID],Customer[Age Range])</f>
        <v>[31-43]</v>
      </c>
      <c r="K412" s="2" t="str">
        <f>_xlfn.XLOOKUP(MasterData[[#This Row],[Customer_ID]],Customer[Customer_ID],Customer[Gender])</f>
        <v>Female</v>
      </c>
      <c r="L412" s="26" t="str">
        <f>_xlfn.XLOOKUP(MasterData[[#This Row],[Customer_ID]],Feedback[Customer_ID],Feedback[Feedback_ID])</f>
        <v>F1199</v>
      </c>
      <c r="M412" s="26" t="str">
        <f>_xlfn.XLOOKUP(MasterData[[#This Row],[Customer_ID]],Feedback[Customer_ID],Feedback[Sentiment])</f>
        <v>Positive</v>
      </c>
      <c r="N412" s="26" t="str">
        <f>_xlfn.XLOOKUP(MasterData[[#This Row],[Customer_ID]],Feedback[Customer_ID],Feedback[Comment])</f>
        <v>Great product!</v>
      </c>
      <c r="O412" s="26">
        <f>_xlfn.XLOOKUP(MasterData[[#This Row],[Customer_ID]],Feedback[Customer_ID],Feedback[Rating])</f>
        <v>1</v>
      </c>
    </row>
    <row r="413" spans="1:15" x14ac:dyDescent="0.3">
      <c r="A413" s="4" t="s">
        <v>677</v>
      </c>
      <c r="B413" s="2" t="s">
        <v>1451</v>
      </c>
      <c r="C413" s="2" t="s">
        <v>1010</v>
      </c>
      <c r="D413" s="2">
        <v>3</v>
      </c>
      <c r="E413" s="30">
        <v>3.53</v>
      </c>
      <c r="F413" s="2" t="s">
        <v>1016</v>
      </c>
      <c r="G413" s="3">
        <v>45962</v>
      </c>
      <c r="H413" s="34">
        <v>10.59</v>
      </c>
      <c r="I413" s="2">
        <f>_xlfn.XLOOKUP(MasterData[[#This Row],[Customer_ID]],Customer[Customer_ID],Customer[Age])</f>
        <v>39</v>
      </c>
      <c r="J413" s="2" t="str">
        <f>_xlfn.XLOOKUP(MasterData[[#This Row],[Customer_ID]],Customer[Customer_ID],Customer[Age Range])</f>
        <v>[31-43]</v>
      </c>
      <c r="K413" s="2" t="str">
        <f>_xlfn.XLOOKUP(MasterData[[#This Row],[Customer_ID]],Customer[Customer_ID],Customer[Gender])</f>
        <v>Female</v>
      </c>
      <c r="L413" s="26" t="str">
        <f>_xlfn.XLOOKUP(MasterData[[#This Row],[Customer_ID]],Feedback[Customer_ID],Feedback[Feedback_ID])</f>
        <v>F1053</v>
      </c>
      <c r="M413" s="26" t="str">
        <f>_xlfn.XLOOKUP(MasterData[[#This Row],[Customer_ID]],Feedback[Customer_ID],Feedback[Sentiment])</f>
        <v>Neutral</v>
      </c>
      <c r="N413" s="26" t="str">
        <f>_xlfn.XLOOKUP(MasterData[[#This Row],[Customer_ID]],Feedback[Customer_ID],Feedback[Comment])</f>
        <v>Could be better</v>
      </c>
      <c r="O413" s="26">
        <f>_xlfn.XLOOKUP(MasterData[[#This Row],[Customer_ID]],Feedback[Customer_ID],Feedback[Rating])</f>
        <v>2</v>
      </c>
    </row>
    <row r="414" spans="1:15" x14ac:dyDescent="0.3">
      <c r="A414" s="4" t="s">
        <v>678</v>
      </c>
      <c r="B414" s="2" t="s">
        <v>1975</v>
      </c>
      <c r="C414" s="2" t="s">
        <v>1012</v>
      </c>
      <c r="D414" s="2">
        <v>3</v>
      </c>
      <c r="E414" s="30">
        <v>3.42</v>
      </c>
      <c r="F414" s="2" t="s">
        <v>1013</v>
      </c>
      <c r="G414" s="3">
        <v>45963</v>
      </c>
      <c r="H414" s="34">
        <v>10.26</v>
      </c>
      <c r="I414" s="2">
        <f>_xlfn.XLOOKUP(MasterData[[#This Row],[Customer_ID]],Customer[Customer_ID],Customer[Age])</f>
        <v>36</v>
      </c>
      <c r="J414" s="2" t="str">
        <f>_xlfn.XLOOKUP(MasterData[[#This Row],[Customer_ID]],Customer[Customer_ID],Customer[Age Range])</f>
        <v>[31-43]</v>
      </c>
      <c r="K414" s="2" t="str">
        <f>_xlfn.XLOOKUP(MasterData[[#This Row],[Customer_ID]],Customer[Customer_ID],Customer[Gender])</f>
        <v>Female</v>
      </c>
      <c r="L414" s="26" t="str">
        <f>_xlfn.XLOOKUP(MasterData[[#This Row],[Customer_ID]],Feedback[Customer_ID],Feedback[Feedback_ID])</f>
        <v>F1680</v>
      </c>
      <c r="M414" s="26" t="str">
        <f>_xlfn.XLOOKUP(MasterData[[#This Row],[Customer_ID]],Feedback[Customer_ID],Feedback[Sentiment])</f>
        <v>Neutral</v>
      </c>
      <c r="N414" s="26" t="str">
        <f>_xlfn.XLOOKUP(MasterData[[#This Row],[Customer_ID]],Feedback[Customer_ID],Feedback[Comment])</f>
        <v>Could be better</v>
      </c>
      <c r="O414" s="26">
        <f>_xlfn.XLOOKUP(MasterData[[#This Row],[Customer_ID]],Feedback[Customer_ID],Feedback[Rating])</f>
        <v>5</v>
      </c>
    </row>
    <row r="415" spans="1:15" x14ac:dyDescent="0.3">
      <c r="A415" s="4" t="s">
        <v>680</v>
      </c>
      <c r="B415" s="2" t="s">
        <v>1422</v>
      </c>
      <c r="C415" s="2" t="s">
        <v>1010</v>
      </c>
      <c r="D415" s="2">
        <v>5</v>
      </c>
      <c r="E415" s="30">
        <v>2.5</v>
      </c>
      <c r="F415" s="2" t="s">
        <v>1014</v>
      </c>
      <c r="G415" s="3">
        <v>45965</v>
      </c>
      <c r="H415" s="34">
        <v>12.5</v>
      </c>
      <c r="I415" s="2">
        <f>_xlfn.XLOOKUP(MasterData[[#This Row],[Customer_ID]],Customer[Customer_ID],Customer[Age])</f>
        <v>33</v>
      </c>
      <c r="J415" s="2" t="str">
        <f>_xlfn.XLOOKUP(MasterData[[#This Row],[Customer_ID]],Customer[Customer_ID],Customer[Age Range])</f>
        <v>[31-43]</v>
      </c>
      <c r="K415" s="2" t="str">
        <f>_xlfn.XLOOKUP(MasterData[[#This Row],[Customer_ID]],Customer[Customer_ID],Customer[Gender])</f>
        <v>Male</v>
      </c>
      <c r="L415" s="26" t="str">
        <f>_xlfn.XLOOKUP(MasterData[[#This Row],[Customer_ID]],Feedback[Customer_ID],Feedback[Feedback_ID])</f>
        <v>F1383</v>
      </c>
      <c r="M415" s="26" t="str">
        <f>_xlfn.XLOOKUP(MasterData[[#This Row],[Customer_ID]],Feedback[Customer_ID],Feedback[Sentiment])</f>
        <v>Negative</v>
      </c>
      <c r="N415" s="26" t="str">
        <f>_xlfn.XLOOKUP(MasterData[[#This Row],[Customer_ID]],Feedback[Customer_ID],Feedback[Comment])</f>
        <v>Great product!</v>
      </c>
      <c r="O415" s="26">
        <f>_xlfn.XLOOKUP(MasterData[[#This Row],[Customer_ID]],Feedback[Customer_ID],Feedback[Rating])</f>
        <v>5</v>
      </c>
    </row>
    <row r="416" spans="1:15" x14ac:dyDescent="0.3">
      <c r="A416" s="4" t="s">
        <v>683</v>
      </c>
      <c r="B416" s="2" t="s">
        <v>1568</v>
      </c>
      <c r="C416" s="2" t="s">
        <v>1011</v>
      </c>
      <c r="D416" s="2">
        <v>1</v>
      </c>
      <c r="E416" s="30">
        <v>3.15</v>
      </c>
      <c r="F416" s="2" t="s">
        <v>1013</v>
      </c>
      <c r="G416" s="3">
        <v>45968</v>
      </c>
      <c r="H416" s="34">
        <v>3.15</v>
      </c>
      <c r="I416" s="2">
        <f>_xlfn.XLOOKUP(MasterData[[#This Row],[Customer_ID]],Customer[Customer_ID],Customer[Age])</f>
        <v>20</v>
      </c>
      <c r="J416" s="2" t="str">
        <f>_xlfn.XLOOKUP(MasterData[[#This Row],[Customer_ID]],Customer[Customer_ID],Customer[Age Range])</f>
        <v>[18-30]</v>
      </c>
      <c r="K416" s="2" t="str">
        <f>_xlfn.XLOOKUP(MasterData[[#This Row],[Customer_ID]],Customer[Customer_ID],Customer[Gender])</f>
        <v>Male</v>
      </c>
      <c r="L416" s="26" t="str">
        <f>_xlfn.XLOOKUP(MasterData[[#This Row],[Customer_ID]],Feedback[Customer_ID],Feedback[Feedback_ID])</f>
        <v>F1412</v>
      </c>
      <c r="M416" s="26" t="str">
        <f>_xlfn.XLOOKUP(MasterData[[#This Row],[Customer_ID]],Feedback[Customer_ID],Feedback[Sentiment])</f>
        <v>Neutral</v>
      </c>
      <c r="N416" s="26" t="str">
        <f>_xlfn.XLOOKUP(MasterData[[#This Row],[Customer_ID]],Feedback[Customer_ID],Feedback[Comment])</f>
        <v>Could be better</v>
      </c>
      <c r="O416" s="26">
        <f>_xlfn.XLOOKUP(MasterData[[#This Row],[Customer_ID]],Feedback[Customer_ID],Feedback[Rating])</f>
        <v>3</v>
      </c>
    </row>
    <row r="417" spans="1:15" x14ac:dyDescent="0.3">
      <c r="A417" s="4" t="s">
        <v>684</v>
      </c>
      <c r="B417" s="2" t="s">
        <v>1467</v>
      </c>
      <c r="C417" s="2" t="s">
        <v>1007</v>
      </c>
      <c r="D417" s="2">
        <v>1</v>
      </c>
      <c r="E417" s="30">
        <v>2.57</v>
      </c>
      <c r="F417" s="2" t="s">
        <v>1013</v>
      </c>
      <c r="G417" s="3">
        <v>45969</v>
      </c>
      <c r="H417" s="34">
        <v>2.57</v>
      </c>
      <c r="I417" s="2">
        <f>_xlfn.XLOOKUP(MasterData[[#This Row],[Customer_ID]],Customer[Customer_ID],Customer[Age])</f>
        <v>26</v>
      </c>
      <c r="J417" s="2" t="str">
        <f>_xlfn.XLOOKUP(MasterData[[#This Row],[Customer_ID]],Customer[Customer_ID],Customer[Age Range])</f>
        <v>[18-30]</v>
      </c>
      <c r="K417" s="2" t="str">
        <f>_xlfn.XLOOKUP(MasterData[[#This Row],[Customer_ID]],Customer[Customer_ID],Customer[Gender])</f>
        <v>Male</v>
      </c>
      <c r="L417" s="26" t="str">
        <f>_xlfn.XLOOKUP(MasterData[[#This Row],[Customer_ID]],Feedback[Customer_ID],Feedback[Feedback_ID])</f>
        <v>F1744</v>
      </c>
      <c r="M417" s="26" t="str">
        <f>_xlfn.XLOOKUP(MasterData[[#This Row],[Customer_ID]],Feedback[Customer_ID],Feedback[Sentiment])</f>
        <v>Negative</v>
      </c>
      <c r="N417" s="26" t="str">
        <f>_xlfn.XLOOKUP(MasterData[[#This Row],[Customer_ID]],Feedback[Customer_ID],Feedback[Comment])</f>
        <v>Could be better</v>
      </c>
      <c r="O417" s="26">
        <f>_xlfn.XLOOKUP(MasterData[[#This Row],[Customer_ID]],Feedback[Customer_ID],Feedback[Rating])</f>
        <v>4</v>
      </c>
    </row>
    <row r="418" spans="1:15" x14ac:dyDescent="0.3">
      <c r="A418" s="4" t="s">
        <v>685</v>
      </c>
      <c r="B418" s="2" t="s">
        <v>1127</v>
      </c>
      <c r="C418" s="2" t="s">
        <v>1011</v>
      </c>
      <c r="D418" s="2">
        <v>2</v>
      </c>
      <c r="E418" s="30">
        <v>5.5</v>
      </c>
      <c r="F418" s="2" t="s">
        <v>1014</v>
      </c>
      <c r="G418" s="3">
        <v>45970</v>
      </c>
      <c r="H418" s="34">
        <v>11</v>
      </c>
      <c r="I418" s="2">
        <f>_xlfn.XLOOKUP(MasterData[[#This Row],[Customer_ID]],Customer[Customer_ID],Customer[Age])</f>
        <v>21</v>
      </c>
      <c r="J418" s="2" t="str">
        <f>_xlfn.XLOOKUP(MasterData[[#This Row],[Customer_ID]],Customer[Customer_ID],Customer[Age Range])</f>
        <v>[18-30]</v>
      </c>
      <c r="K418" s="2" t="str">
        <f>_xlfn.XLOOKUP(MasterData[[#This Row],[Customer_ID]],Customer[Customer_ID],Customer[Gender])</f>
        <v>Male</v>
      </c>
      <c r="L418" s="26" t="str">
        <f>_xlfn.XLOOKUP(MasterData[[#This Row],[Customer_ID]],Feedback[Customer_ID],Feedback[Feedback_ID])</f>
        <v>F1172</v>
      </c>
      <c r="M418" s="26" t="str">
        <f>_xlfn.XLOOKUP(MasterData[[#This Row],[Customer_ID]],Feedback[Customer_ID],Feedback[Sentiment])</f>
        <v>Neutral</v>
      </c>
      <c r="N418" s="26" t="str">
        <f>_xlfn.XLOOKUP(MasterData[[#This Row],[Customer_ID]],Feedback[Customer_ID],Feedback[Comment])</f>
        <v>Could be better</v>
      </c>
      <c r="O418" s="26">
        <f>_xlfn.XLOOKUP(MasterData[[#This Row],[Customer_ID]],Feedback[Customer_ID],Feedback[Rating])</f>
        <v>2</v>
      </c>
    </row>
    <row r="419" spans="1:15" x14ac:dyDescent="0.3">
      <c r="A419" s="4" t="s">
        <v>686</v>
      </c>
      <c r="B419" s="2" t="s">
        <v>1289</v>
      </c>
      <c r="C419" s="2" t="s">
        <v>1008</v>
      </c>
      <c r="D419" s="2">
        <v>4</v>
      </c>
      <c r="E419" s="30">
        <v>5.22</v>
      </c>
      <c r="F419" s="2" t="s">
        <v>1014</v>
      </c>
      <c r="G419" s="3">
        <v>45971</v>
      </c>
      <c r="H419" s="34">
        <v>20.88</v>
      </c>
      <c r="I419" s="2">
        <f>_xlfn.XLOOKUP(MasterData[[#This Row],[Customer_ID]],Customer[Customer_ID],Customer[Age])</f>
        <v>44</v>
      </c>
      <c r="J419" s="2" t="str">
        <f>_xlfn.XLOOKUP(MasterData[[#This Row],[Customer_ID]],Customer[Customer_ID],Customer[Age Range])</f>
        <v>[44-56]</v>
      </c>
      <c r="K419" s="2" t="str">
        <f>_xlfn.XLOOKUP(MasterData[[#This Row],[Customer_ID]],Customer[Customer_ID],Customer[Gender])</f>
        <v>Female</v>
      </c>
      <c r="L419" s="26" t="str">
        <f>_xlfn.XLOOKUP(MasterData[[#This Row],[Customer_ID]],Feedback[Customer_ID],Feedback[Feedback_ID])</f>
        <v>F1741</v>
      </c>
      <c r="M419" s="26" t="str">
        <f>_xlfn.XLOOKUP(MasterData[[#This Row],[Customer_ID]],Feedback[Customer_ID],Feedback[Sentiment])</f>
        <v>Positive</v>
      </c>
      <c r="N419" s="26" t="str">
        <f>_xlfn.XLOOKUP(MasterData[[#This Row],[Customer_ID]],Feedback[Customer_ID],Feedback[Comment])</f>
        <v>Great product!</v>
      </c>
      <c r="O419" s="26">
        <f>_xlfn.XLOOKUP(MasterData[[#This Row],[Customer_ID]],Feedback[Customer_ID],Feedback[Rating])</f>
        <v>3</v>
      </c>
    </row>
    <row r="420" spans="1:15" x14ac:dyDescent="0.3">
      <c r="A420" s="4" t="s">
        <v>687</v>
      </c>
      <c r="B420" s="2" t="s">
        <v>1297</v>
      </c>
      <c r="C420" s="2" t="s">
        <v>1012</v>
      </c>
      <c r="D420" s="2">
        <v>2</v>
      </c>
      <c r="E420" s="30">
        <v>3.34</v>
      </c>
      <c r="F420" s="2" t="s">
        <v>1013</v>
      </c>
      <c r="G420" s="3">
        <v>45972</v>
      </c>
      <c r="H420" s="34">
        <v>6.68</v>
      </c>
      <c r="I420" s="2">
        <f>_xlfn.XLOOKUP(MasterData[[#This Row],[Customer_ID]],Customer[Customer_ID],Customer[Age])</f>
        <v>44</v>
      </c>
      <c r="J420" s="2" t="str">
        <f>_xlfn.XLOOKUP(MasterData[[#This Row],[Customer_ID]],Customer[Customer_ID],Customer[Age Range])</f>
        <v>[44-56]</v>
      </c>
      <c r="K420" s="2" t="str">
        <f>_xlfn.XLOOKUP(MasterData[[#This Row],[Customer_ID]],Customer[Customer_ID],Customer[Gender])</f>
        <v>Male</v>
      </c>
      <c r="L420" s="26" t="str">
        <f>_xlfn.XLOOKUP(MasterData[[#This Row],[Customer_ID]],Feedback[Customer_ID],Feedback[Feedback_ID])</f>
        <v>F1392</v>
      </c>
      <c r="M420" s="26" t="str">
        <f>_xlfn.XLOOKUP(MasterData[[#This Row],[Customer_ID]],Feedback[Customer_ID],Feedback[Sentiment])</f>
        <v>Positive</v>
      </c>
      <c r="N420" s="26" t="str">
        <f>_xlfn.XLOOKUP(MasterData[[#This Row],[Customer_ID]],Feedback[Customer_ID],Feedback[Comment])</f>
        <v>Great product!</v>
      </c>
      <c r="O420" s="26">
        <f>_xlfn.XLOOKUP(MasterData[[#This Row],[Customer_ID]],Feedback[Customer_ID],Feedback[Rating])</f>
        <v>1</v>
      </c>
    </row>
    <row r="421" spans="1:15" x14ac:dyDescent="0.3">
      <c r="A421" s="4" t="s">
        <v>688</v>
      </c>
      <c r="B421" s="2" t="s">
        <v>1058</v>
      </c>
      <c r="C421" s="2" t="s">
        <v>1010</v>
      </c>
      <c r="D421" s="2">
        <v>4</v>
      </c>
      <c r="E421" s="30">
        <v>5.0199999999999996</v>
      </c>
      <c r="F421" s="2" t="s">
        <v>1016</v>
      </c>
      <c r="G421" s="3">
        <v>45973</v>
      </c>
      <c r="H421" s="34">
        <v>20.079999999999998</v>
      </c>
      <c r="I421" s="2">
        <f>_xlfn.XLOOKUP(MasterData[[#This Row],[Customer_ID]],Customer[Customer_ID],Customer[Age])</f>
        <v>62</v>
      </c>
      <c r="J421" s="2" t="str">
        <f>_xlfn.XLOOKUP(MasterData[[#This Row],[Customer_ID]],Customer[Customer_ID],Customer[Age Range])</f>
        <v>[57 Above]</v>
      </c>
      <c r="K421" s="2" t="str">
        <f>_xlfn.XLOOKUP(MasterData[[#This Row],[Customer_ID]],Customer[Customer_ID],Customer[Gender])</f>
        <v>Female</v>
      </c>
      <c r="L421" s="26" t="str">
        <f>_xlfn.XLOOKUP(MasterData[[#This Row],[Customer_ID]],Feedback[Customer_ID],Feedback[Feedback_ID])</f>
        <v>F1955</v>
      </c>
      <c r="M421" s="26" t="str">
        <f>_xlfn.XLOOKUP(MasterData[[#This Row],[Customer_ID]],Feedback[Customer_ID],Feedback[Sentiment])</f>
        <v>Positive</v>
      </c>
      <c r="N421" s="26" t="str">
        <f>_xlfn.XLOOKUP(MasterData[[#This Row],[Customer_ID]],Feedback[Customer_ID],Feedback[Comment])</f>
        <v>Could be better</v>
      </c>
      <c r="O421" s="26">
        <f>_xlfn.XLOOKUP(MasterData[[#This Row],[Customer_ID]],Feedback[Customer_ID],Feedback[Rating])</f>
        <v>4</v>
      </c>
    </row>
    <row r="422" spans="1:15" x14ac:dyDescent="0.3">
      <c r="A422" s="4" t="s">
        <v>689</v>
      </c>
      <c r="B422" s="2" t="s">
        <v>1468</v>
      </c>
      <c r="C422" s="2" t="s">
        <v>1007</v>
      </c>
      <c r="D422" s="2">
        <v>1</v>
      </c>
      <c r="E422" s="30">
        <v>4.8</v>
      </c>
      <c r="F422" s="2" t="s">
        <v>1014</v>
      </c>
      <c r="G422" s="3">
        <v>45974</v>
      </c>
      <c r="H422" s="34">
        <v>4.8</v>
      </c>
      <c r="I422" s="2">
        <f>_xlfn.XLOOKUP(MasterData[[#This Row],[Customer_ID]],Customer[Customer_ID],Customer[Age])</f>
        <v>58</v>
      </c>
      <c r="J422" s="2" t="str">
        <f>_xlfn.XLOOKUP(MasterData[[#This Row],[Customer_ID]],Customer[Customer_ID],Customer[Age Range])</f>
        <v>[57 Above]</v>
      </c>
      <c r="K422" s="2" t="str">
        <f>_xlfn.XLOOKUP(MasterData[[#This Row],[Customer_ID]],Customer[Customer_ID],Customer[Gender])</f>
        <v>Female</v>
      </c>
      <c r="L422" s="26" t="str">
        <f>_xlfn.XLOOKUP(MasterData[[#This Row],[Customer_ID]],Feedback[Customer_ID],Feedback[Feedback_ID])</f>
        <v>F1849</v>
      </c>
      <c r="M422" s="26" t="str">
        <f>_xlfn.XLOOKUP(MasterData[[#This Row],[Customer_ID]],Feedback[Customer_ID],Feedback[Sentiment])</f>
        <v>Positive</v>
      </c>
      <c r="N422" s="26" t="str">
        <f>_xlfn.XLOOKUP(MasterData[[#This Row],[Customer_ID]],Feedback[Customer_ID],Feedback[Comment])</f>
        <v>Could be better</v>
      </c>
      <c r="O422" s="26">
        <f>_xlfn.XLOOKUP(MasterData[[#This Row],[Customer_ID]],Feedback[Customer_ID],Feedback[Rating])</f>
        <v>4</v>
      </c>
    </row>
    <row r="423" spans="1:15" x14ac:dyDescent="0.3">
      <c r="A423" s="4" t="s">
        <v>692</v>
      </c>
      <c r="B423" s="2" t="s">
        <v>1857</v>
      </c>
      <c r="C423" s="2" t="s">
        <v>1007</v>
      </c>
      <c r="D423" s="2">
        <v>2</v>
      </c>
      <c r="E423" s="30">
        <v>4.33</v>
      </c>
      <c r="F423" s="2" t="s">
        <v>1013</v>
      </c>
      <c r="G423" s="3">
        <v>45977</v>
      </c>
      <c r="H423" s="34">
        <v>8.66</v>
      </c>
      <c r="I423" s="2">
        <f>_xlfn.XLOOKUP(MasterData[[#This Row],[Customer_ID]],Customer[Customer_ID],Customer[Age])</f>
        <v>41</v>
      </c>
      <c r="J423" s="2" t="str">
        <f>_xlfn.XLOOKUP(MasterData[[#This Row],[Customer_ID]],Customer[Customer_ID],Customer[Age Range])</f>
        <v>[31-43]</v>
      </c>
      <c r="K423" s="2" t="str">
        <f>_xlfn.XLOOKUP(MasterData[[#This Row],[Customer_ID]],Customer[Customer_ID],Customer[Gender])</f>
        <v>Male</v>
      </c>
      <c r="L423" s="26" t="str">
        <f>_xlfn.XLOOKUP(MasterData[[#This Row],[Customer_ID]],Feedback[Customer_ID],Feedback[Feedback_ID])</f>
        <v>F1570</v>
      </c>
      <c r="M423" s="26" t="str">
        <f>_xlfn.XLOOKUP(MasterData[[#This Row],[Customer_ID]],Feedback[Customer_ID],Feedback[Sentiment])</f>
        <v>Neutral</v>
      </c>
      <c r="N423" s="26" t="str">
        <f>_xlfn.XLOOKUP(MasterData[[#This Row],[Customer_ID]],Feedback[Customer_ID],Feedback[Comment])</f>
        <v>Could be better</v>
      </c>
      <c r="O423" s="26">
        <f>_xlfn.XLOOKUP(MasterData[[#This Row],[Customer_ID]],Feedback[Customer_ID],Feedback[Rating])</f>
        <v>3</v>
      </c>
    </row>
    <row r="424" spans="1:15" x14ac:dyDescent="0.3">
      <c r="A424" s="4" t="s">
        <v>695</v>
      </c>
      <c r="B424" s="2" t="s">
        <v>1672</v>
      </c>
      <c r="C424" s="2" t="s">
        <v>1008</v>
      </c>
      <c r="D424" s="2">
        <v>4</v>
      </c>
      <c r="E424" s="30">
        <v>4.6500000000000004</v>
      </c>
      <c r="F424" s="2" t="s">
        <v>1014</v>
      </c>
      <c r="G424" s="3">
        <v>45980</v>
      </c>
      <c r="H424" s="34">
        <v>18.600000000000001</v>
      </c>
      <c r="I424" s="2">
        <f>_xlfn.XLOOKUP(MasterData[[#This Row],[Customer_ID]],Customer[Customer_ID],Customer[Age])</f>
        <v>51</v>
      </c>
      <c r="J424" s="2" t="str">
        <f>_xlfn.XLOOKUP(MasterData[[#This Row],[Customer_ID]],Customer[Customer_ID],Customer[Age Range])</f>
        <v>[44-56]</v>
      </c>
      <c r="K424" s="2" t="str">
        <f>_xlfn.XLOOKUP(MasterData[[#This Row],[Customer_ID]],Customer[Customer_ID],Customer[Gender])</f>
        <v>Male</v>
      </c>
      <c r="L424" s="26" t="str">
        <f>_xlfn.XLOOKUP(MasterData[[#This Row],[Customer_ID]],Feedback[Customer_ID],Feedback[Feedback_ID])</f>
        <v>F1089</v>
      </c>
      <c r="M424" s="26" t="str">
        <f>_xlfn.XLOOKUP(MasterData[[#This Row],[Customer_ID]],Feedback[Customer_ID],Feedback[Sentiment])</f>
        <v>Negative</v>
      </c>
      <c r="N424" s="26" t="str">
        <f>_xlfn.XLOOKUP(MasterData[[#This Row],[Customer_ID]],Feedback[Customer_ID],Feedback[Comment])</f>
        <v>Could be better</v>
      </c>
      <c r="O424" s="26">
        <f>_xlfn.XLOOKUP(MasterData[[#This Row],[Customer_ID]],Feedback[Customer_ID],Feedback[Rating])</f>
        <v>1</v>
      </c>
    </row>
    <row r="425" spans="1:15" x14ac:dyDescent="0.3">
      <c r="A425" s="4" t="s">
        <v>698</v>
      </c>
      <c r="B425" s="2" t="s">
        <v>1222</v>
      </c>
      <c r="C425" s="2" t="s">
        <v>1009</v>
      </c>
      <c r="D425" s="2">
        <v>2</v>
      </c>
      <c r="E425" s="30">
        <v>2.89</v>
      </c>
      <c r="F425" s="2" t="s">
        <v>1014</v>
      </c>
      <c r="G425" s="3">
        <v>45983</v>
      </c>
      <c r="H425" s="34">
        <v>5.78</v>
      </c>
      <c r="I425" s="2">
        <f>_xlfn.XLOOKUP(MasterData[[#This Row],[Customer_ID]],Customer[Customer_ID],Customer[Age])</f>
        <v>33</v>
      </c>
      <c r="J425" s="2" t="str">
        <f>_xlfn.XLOOKUP(MasterData[[#This Row],[Customer_ID]],Customer[Customer_ID],Customer[Age Range])</f>
        <v>[31-43]</v>
      </c>
      <c r="K425" s="2" t="str">
        <f>_xlfn.XLOOKUP(MasterData[[#This Row],[Customer_ID]],Customer[Customer_ID],Customer[Gender])</f>
        <v>Male</v>
      </c>
      <c r="L425" s="26" t="str">
        <f>_xlfn.XLOOKUP(MasterData[[#This Row],[Customer_ID]],Feedback[Customer_ID],Feedback[Feedback_ID])</f>
        <v>F1370</v>
      </c>
      <c r="M425" s="26" t="str">
        <f>_xlfn.XLOOKUP(MasterData[[#This Row],[Customer_ID]],Feedback[Customer_ID],Feedback[Sentiment])</f>
        <v>Negative</v>
      </c>
      <c r="N425" s="26" t="str">
        <f>_xlfn.XLOOKUP(MasterData[[#This Row],[Customer_ID]],Feedback[Customer_ID],Feedback[Comment])</f>
        <v>Great product!</v>
      </c>
      <c r="O425" s="26">
        <f>_xlfn.XLOOKUP(MasterData[[#This Row],[Customer_ID]],Feedback[Customer_ID],Feedback[Rating])</f>
        <v>3</v>
      </c>
    </row>
    <row r="426" spans="1:15" x14ac:dyDescent="0.3">
      <c r="A426" s="4" t="s">
        <v>699</v>
      </c>
      <c r="B426" s="2" t="s">
        <v>1419</v>
      </c>
      <c r="C426" s="2" t="s">
        <v>1009</v>
      </c>
      <c r="D426" s="2">
        <v>3</v>
      </c>
      <c r="E426" s="30">
        <v>4.33</v>
      </c>
      <c r="F426" s="2" t="s">
        <v>1016</v>
      </c>
      <c r="G426" s="3">
        <v>45984</v>
      </c>
      <c r="H426" s="34">
        <v>12.99</v>
      </c>
      <c r="I426" s="2">
        <f>_xlfn.XLOOKUP(MasterData[[#This Row],[Customer_ID]],Customer[Customer_ID],Customer[Age])</f>
        <v>26</v>
      </c>
      <c r="J426" s="2" t="str">
        <f>_xlfn.XLOOKUP(MasterData[[#This Row],[Customer_ID]],Customer[Customer_ID],Customer[Age Range])</f>
        <v>[18-30]</v>
      </c>
      <c r="K426" s="2" t="str">
        <f>_xlfn.XLOOKUP(MasterData[[#This Row],[Customer_ID]],Customer[Customer_ID],Customer[Gender])</f>
        <v>Female</v>
      </c>
      <c r="L426" s="26" t="str">
        <f>_xlfn.XLOOKUP(MasterData[[#This Row],[Customer_ID]],Feedback[Customer_ID],Feedback[Feedback_ID])</f>
        <v>F1633</v>
      </c>
      <c r="M426" s="26" t="str">
        <f>_xlfn.XLOOKUP(MasterData[[#This Row],[Customer_ID]],Feedback[Customer_ID],Feedback[Sentiment])</f>
        <v>Neutral</v>
      </c>
      <c r="N426" s="26" t="str">
        <f>_xlfn.XLOOKUP(MasterData[[#This Row],[Customer_ID]],Feedback[Customer_ID],Feedback[Comment])</f>
        <v>Great product!</v>
      </c>
      <c r="O426" s="26">
        <f>_xlfn.XLOOKUP(MasterData[[#This Row],[Customer_ID]],Feedback[Customer_ID],Feedback[Rating])</f>
        <v>4</v>
      </c>
    </row>
    <row r="427" spans="1:15" x14ac:dyDescent="0.3">
      <c r="A427" s="4" t="s">
        <v>702</v>
      </c>
      <c r="B427" s="2" t="s">
        <v>1374</v>
      </c>
      <c r="C427" s="2" t="s">
        <v>1012</v>
      </c>
      <c r="D427" s="2">
        <v>1</v>
      </c>
      <c r="E427" s="30">
        <v>2.95</v>
      </c>
      <c r="F427" s="2" t="s">
        <v>1015</v>
      </c>
      <c r="G427" s="3">
        <v>45987</v>
      </c>
      <c r="H427" s="34">
        <v>2.95</v>
      </c>
      <c r="I427" s="2">
        <f>_xlfn.XLOOKUP(MasterData[[#This Row],[Customer_ID]],Customer[Customer_ID],Customer[Age])</f>
        <v>22</v>
      </c>
      <c r="J427" s="2" t="str">
        <f>_xlfn.XLOOKUP(MasterData[[#This Row],[Customer_ID]],Customer[Customer_ID],Customer[Age Range])</f>
        <v>[18-30]</v>
      </c>
      <c r="K427" s="2" t="str">
        <f>_xlfn.XLOOKUP(MasterData[[#This Row],[Customer_ID]],Customer[Customer_ID],Customer[Gender])</f>
        <v>Female</v>
      </c>
      <c r="L427" s="26" t="str">
        <f>_xlfn.XLOOKUP(MasterData[[#This Row],[Customer_ID]],Feedback[Customer_ID],Feedback[Feedback_ID])</f>
        <v>F1422</v>
      </c>
      <c r="M427" s="26" t="str">
        <f>_xlfn.XLOOKUP(MasterData[[#This Row],[Customer_ID]],Feedback[Customer_ID],Feedback[Sentiment])</f>
        <v>Negative</v>
      </c>
      <c r="N427" s="26" t="str">
        <f>_xlfn.XLOOKUP(MasterData[[#This Row],[Customer_ID]],Feedback[Customer_ID],Feedback[Comment])</f>
        <v>Great product!</v>
      </c>
      <c r="O427" s="26">
        <f>_xlfn.XLOOKUP(MasterData[[#This Row],[Customer_ID]],Feedback[Customer_ID],Feedback[Rating])</f>
        <v>1</v>
      </c>
    </row>
    <row r="428" spans="1:15" x14ac:dyDescent="0.3">
      <c r="A428" s="4" t="s">
        <v>704</v>
      </c>
      <c r="B428" s="2" t="s">
        <v>1899</v>
      </c>
      <c r="C428" s="2" t="s">
        <v>1009</v>
      </c>
      <c r="D428" s="2">
        <v>1</v>
      </c>
      <c r="E428" s="30">
        <v>3.21</v>
      </c>
      <c r="F428" s="2" t="s">
        <v>1013</v>
      </c>
      <c r="G428" s="3">
        <v>45989</v>
      </c>
      <c r="H428" s="34">
        <v>3.21</v>
      </c>
      <c r="I428" s="2">
        <f>_xlfn.XLOOKUP(MasterData[[#This Row],[Customer_ID]],Customer[Customer_ID],Customer[Age])</f>
        <v>49</v>
      </c>
      <c r="J428" s="2" t="str">
        <f>_xlfn.XLOOKUP(MasterData[[#This Row],[Customer_ID]],Customer[Customer_ID],Customer[Age Range])</f>
        <v>[44-56]</v>
      </c>
      <c r="K428" s="2" t="str">
        <f>_xlfn.XLOOKUP(MasterData[[#This Row],[Customer_ID]],Customer[Customer_ID],Customer[Gender])</f>
        <v>Female</v>
      </c>
      <c r="L428" s="26" t="str">
        <f>_xlfn.XLOOKUP(MasterData[[#This Row],[Customer_ID]],Feedback[Customer_ID],Feedback[Feedback_ID])</f>
        <v>F1219</v>
      </c>
      <c r="M428" s="26" t="str">
        <f>_xlfn.XLOOKUP(MasterData[[#This Row],[Customer_ID]],Feedback[Customer_ID],Feedback[Sentiment])</f>
        <v>Positive</v>
      </c>
      <c r="N428" s="26" t="str">
        <f>_xlfn.XLOOKUP(MasterData[[#This Row],[Customer_ID]],Feedback[Customer_ID],Feedback[Comment])</f>
        <v>Could be better</v>
      </c>
      <c r="O428" s="26">
        <f>_xlfn.XLOOKUP(MasterData[[#This Row],[Customer_ID]],Feedback[Customer_ID],Feedback[Rating])</f>
        <v>1</v>
      </c>
    </row>
    <row r="429" spans="1:15" x14ac:dyDescent="0.3">
      <c r="A429" s="4" t="s">
        <v>705</v>
      </c>
      <c r="B429" s="2" t="s">
        <v>1313</v>
      </c>
      <c r="C429" s="2" t="s">
        <v>1010</v>
      </c>
      <c r="D429" s="2">
        <v>4</v>
      </c>
      <c r="E429" s="30">
        <v>4.2</v>
      </c>
      <c r="F429" s="2" t="s">
        <v>1015</v>
      </c>
      <c r="G429" s="3">
        <v>45990</v>
      </c>
      <c r="H429" s="34">
        <v>16.8</v>
      </c>
      <c r="I429" s="2">
        <f>_xlfn.XLOOKUP(MasterData[[#This Row],[Customer_ID]],Customer[Customer_ID],Customer[Age])</f>
        <v>52</v>
      </c>
      <c r="J429" s="2" t="str">
        <f>_xlfn.XLOOKUP(MasterData[[#This Row],[Customer_ID]],Customer[Customer_ID],Customer[Age Range])</f>
        <v>[44-56]</v>
      </c>
      <c r="K429" s="2" t="str">
        <f>_xlfn.XLOOKUP(MasterData[[#This Row],[Customer_ID]],Customer[Customer_ID],Customer[Gender])</f>
        <v>Male</v>
      </c>
      <c r="L429" s="26" t="str">
        <f>_xlfn.XLOOKUP(MasterData[[#This Row],[Customer_ID]],Feedback[Customer_ID],Feedback[Feedback_ID])</f>
        <v>F1467</v>
      </c>
      <c r="M429" s="26" t="str">
        <f>_xlfn.XLOOKUP(MasterData[[#This Row],[Customer_ID]],Feedback[Customer_ID],Feedback[Sentiment])</f>
        <v>Neutral</v>
      </c>
      <c r="N429" s="26" t="str">
        <f>_xlfn.XLOOKUP(MasterData[[#This Row],[Customer_ID]],Feedback[Customer_ID],Feedback[Comment])</f>
        <v>Could be better</v>
      </c>
      <c r="O429" s="26">
        <f>_xlfn.XLOOKUP(MasterData[[#This Row],[Customer_ID]],Feedback[Customer_ID],Feedback[Rating])</f>
        <v>1</v>
      </c>
    </row>
    <row r="430" spans="1:15" x14ac:dyDescent="0.3">
      <c r="A430" s="4" t="s">
        <v>707</v>
      </c>
      <c r="B430" s="2" t="s">
        <v>1785</v>
      </c>
      <c r="C430" s="2" t="s">
        <v>1008</v>
      </c>
      <c r="D430" s="2">
        <v>5</v>
      </c>
      <c r="E430" s="30">
        <v>4.5</v>
      </c>
      <c r="F430" s="2" t="s">
        <v>1015</v>
      </c>
      <c r="G430" s="3">
        <v>45992</v>
      </c>
      <c r="H430" s="34">
        <v>22.5</v>
      </c>
      <c r="I430" s="2">
        <f>_xlfn.XLOOKUP(MasterData[[#This Row],[Customer_ID]],Customer[Customer_ID],Customer[Age])</f>
        <v>31</v>
      </c>
      <c r="J430" s="2" t="str">
        <f>_xlfn.XLOOKUP(MasterData[[#This Row],[Customer_ID]],Customer[Customer_ID],Customer[Age Range])</f>
        <v>[31-43]</v>
      </c>
      <c r="K430" s="2" t="str">
        <f>_xlfn.XLOOKUP(MasterData[[#This Row],[Customer_ID]],Customer[Customer_ID],Customer[Gender])</f>
        <v>Male</v>
      </c>
      <c r="L430" s="26" t="str">
        <f>_xlfn.XLOOKUP(MasterData[[#This Row],[Customer_ID]],Feedback[Customer_ID],Feedback[Feedback_ID])</f>
        <v>F1968</v>
      </c>
      <c r="M430" s="26" t="str">
        <f>_xlfn.XLOOKUP(MasterData[[#This Row],[Customer_ID]],Feedback[Customer_ID],Feedback[Sentiment])</f>
        <v>Positive</v>
      </c>
      <c r="N430" s="26" t="str">
        <f>_xlfn.XLOOKUP(MasterData[[#This Row],[Customer_ID]],Feedback[Customer_ID],Feedback[Comment])</f>
        <v>Could be better</v>
      </c>
      <c r="O430" s="26">
        <f>_xlfn.XLOOKUP(MasterData[[#This Row],[Customer_ID]],Feedback[Customer_ID],Feedback[Rating])</f>
        <v>3</v>
      </c>
    </row>
    <row r="431" spans="1:15" x14ac:dyDescent="0.3">
      <c r="A431" s="4" t="s">
        <v>708</v>
      </c>
      <c r="B431" s="2" t="s">
        <v>1055</v>
      </c>
      <c r="C431" s="2" t="s">
        <v>1007</v>
      </c>
      <c r="D431" s="2">
        <v>5</v>
      </c>
      <c r="E431" s="30">
        <v>5.43</v>
      </c>
      <c r="F431" s="2" t="s">
        <v>1016</v>
      </c>
      <c r="G431" s="3">
        <v>45993</v>
      </c>
      <c r="H431" s="34">
        <v>27.15</v>
      </c>
      <c r="I431" s="2">
        <f>_xlfn.XLOOKUP(MasterData[[#This Row],[Customer_ID]],Customer[Customer_ID],Customer[Age])</f>
        <v>35</v>
      </c>
      <c r="J431" s="2" t="str">
        <f>_xlfn.XLOOKUP(MasterData[[#This Row],[Customer_ID]],Customer[Customer_ID],Customer[Age Range])</f>
        <v>[31-43]</v>
      </c>
      <c r="K431" s="2" t="str">
        <f>_xlfn.XLOOKUP(MasterData[[#This Row],[Customer_ID]],Customer[Customer_ID],Customer[Gender])</f>
        <v>Male</v>
      </c>
      <c r="L431" s="26" t="str">
        <f>_xlfn.XLOOKUP(MasterData[[#This Row],[Customer_ID]],Feedback[Customer_ID],Feedback[Feedback_ID])</f>
        <v>F1965</v>
      </c>
      <c r="M431" s="26" t="str">
        <f>_xlfn.XLOOKUP(MasterData[[#This Row],[Customer_ID]],Feedback[Customer_ID],Feedback[Sentiment])</f>
        <v>Neutral</v>
      </c>
      <c r="N431" s="26" t="str">
        <f>_xlfn.XLOOKUP(MasterData[[#This Row],[Customer_ID]],Feedback[Customer_ID],Feedback[Comment])</f>
        <v>Could be better</v>
      </c>
      <c r="O431" s="26">
        <f>_xlfn.XLOOKUP(MasterData[[#This Row],[Customer_ID]],Feedback[Customer_ID],Feedback[Rating])</f>
        <v>1</v>
      </c>
    </row>
    <row r="432" spans="1:15" x14ac:dyDescent="0.3">
      <c r="A432" s="4" t="s">
        <v>712</v>
      </c>
      <c r="B432" s="2" t="s">
        <v>1579</v>
      </c>
      <c r="C432" s="2" t="s">
        <v>1007</v>
      </c>
      <c r="D432" s="2">
        <v>5</v>
      </c>
      <c r="E432" s="30">
        <v>3.4</v>
      </c>
      <c r="F432" s="2" t="s">
        <v>1016</v>
      </c>
      <c r="G432" s="3">
        <v>45997</v>
      </c>
      <c r="H432" s="34">
        <v>17</v>
      </c>
      <c r="I432" s="2">
        <f>_xlfn.XLOOKUP(MasterData[[#This Row],[Customer_ID]],Customer[Customer_ID],Customer[Age])</f>
        <v>30</v>
      </c>
      <c r="J432" s="2" t="str">
        <f>_xlfn.XLOOKUP(MasterData[[#This Row],[Customer_ID]],Customer[Customer_ID],Customer[Age Range])</f>
        <v>[18-30]</v>
      </c>
      <c r="K432" s="2" t="str">
        <f>_xlfn.XLOOKUP(MasterData[[#This Row],[Customer_ID]],Customer[Customer_ID],Customer[Gender])</f>
        <v>Male</v>
      </c>
      <c r="L432" s="26" t="str">
        <f>_xlfn.XLOOKUP(MasterData[[#This Row],[Customer_ID]],Feedback[Customer_ID],Feedback[Feedback_ID])</f>
        <v>F1308</v>
      </c>
      <c r="M432" s="26" t="str">
        <f>_xlfn.XLOOKUP(MasterData[[#This Row],[Customer_ID]],Feedback[Customer_ID],Feedback[Sentiment])</f>
        <v>Positive</v>
      </c>
      <c r="N432" s="26" t="str">
        <f>_xlfn.XLOOKUP(MasterData[[#This Row],[Customer_ID]],Feedback[Customer_ID],Feedback[Comment])</f>
        <v>Could be better</v>
      </c>
      <c r="O432" s="26">
        <f>_xlfn.XLOOKUP(MasterData[[#This Row],[Customer_ID]],Feedback[Customer_ID],Feedback[Rating])</f>
        <v>4</v>
      </c>
    </row>
    <row r="433" spans="1:15" x14ac:dyDescent="0.3">
      <c r="A433" s="4" t="s">
        <v>715</v>
      </c>
      <c r="B433" s="2" t="s">
        <v>1596</v>
      </c>
      <c r="C433" s="2" t="s">
        <v>1008</v>
      </c>
      <c r="D433" s="2">
        <v>4</v>
      </c>
      <c r="E433" s="30">
        <v>2.75</v>
      </c>
      <c r="F433" s="2" t="s">
        <v>1013</v>
      </c>
      <c r="G433" s="3">
        <v>46000</v>
      </c>
      <c r="H433" s="34">
        <v>11</v>
      </c>
      <c r="I433" s="2">
        <f>_xlfn.XLOOKUP(MasterData[[#This Row],[Customer_ID]],Customer[Customer_ID],Customer[Age])</f>
        <v>43</v>
      </c>
      <c r="J433" s="2" t="str">
        <f>_xlfn.XLOOKUP(MasterData[[#This Row],[Customer_ID]],Customer[Customer_ID],Customer[Age Range])</f>
        <v>[31-43]</v>
      </c>
      <c r="K433" s="2" t="str">
        <f>_xlfn.XLOOKUP(MasterData[[#This Row],[Customer_ID]],Customer[Customer_ID],Customer[Gender])</f>
        <v>Female</v>
      </c>
      <c r="L433" s="26" t="str">
        <f>_xlfn.XLOOKUP(MasterData[[#This Row],[Customer_ID]],Feedback[Customer_ID],Feedback[Feedback_ID])</f>
        <v>F1075</v>
      </c>
      <c r="M433" s="26" t="str">
        <f>_xlfn.XLOOKUP(MasterData[[#This Row],[Customer_ID]],Feedback[Customer_ID],Feedback[Sentiment])</f>
        <v>Negative</v>
      </c>
      <c r="N433" s="26" t="str">
        <f>_xlfn.XLOOKUP(MasterData[[#This Row],[Customer_ID]],Feedback[Customer_ID],Feedback[Comment])</f>
        <v>Could be better</v>
      </c>
      <c r="O433" s="26">
        <f>_xlfn.XLOOKUP(MasterData[[#This Row],[Customer_ID]],Feedback[Customer_ID],Feedback[Rating])</f>
        <v>3</v>
      </c>
    </row>
    <row r="434" spans="1:15" x14ac:dyDescent="0.3">
      <c r="A434" s="4" t="s">
        <v>716</v>
      </c>
      <c r="B434" s="2" t="s">
        <v>1990</v>
      </c>
      <c r="C434" s="2" t="s">
        <v>1010</v>
      </c>
      <c r="D434" s="2">
        <v>5</v>
      </c>
      <c r="E434" s="30">
        <v>5.76</v>
      </c>
      <c r="F434" s="2" t="s">
        <v>1014</v>
      </c>
      <c r="G434" s="3">
        <v>46001</v>
      </c>
      <c r="H434" s="34">
        <v>28.8</v>
      </c>
      <c r="I434" s="2">
        <f>_xlfn.XLOOKUP(MasterData[[#This Row],[Customer_ID]],Customer[Customer_ID],Customer[Age])</f>
        <v>26</v>
      </c>
      <c r="J434" s="2" t="str">
        <f>_xlfn.XLOOKUP(MasterData[[#This Row],[Customer_ID]],Customer[Customer_ID],Customer[Age Range])</f>
        <v>[18-30]</v>
      </c>
      <c r="K434" s="2" t="str">
        <f>_xlfn.XLOOKUP(MasterData[[#This Row],[Customer_ID]],Customer[Customer_ID],Customer[Gender])</f>
        <v>Male</v>
      </c>
      <c r="L434" s="26" t="str">
        <f>_xlfn.XLOOKUP(MasterData[[#This Row],[Customer_ID]],Feedback[Customer_ID],Feedback[Feedback_ID])</f>
        <v>F1259</v>
      </c>
      <c r="M434" s="26" t="str">
        <f>_xlfn.XLOOKUP(MasterData[[#This Row],[Customer_ID]],Feedback[Customer_ID],Feedback[Sentiment])</f>
        <v>Negative</v>
      </c>
      <c r="N434" s="26" t="str">
        <f>_xlfn.XLOOKUP(MasterData[[#This Row],[Customer_ID]],Feedback[Customer_ID],Feedback[Comment])</f>
        <v>Could be better</v>
      </c>
      <c r="O434" s="26">
        <f>_xlfn.XLOOKUP(MasterData[[#This Row],[Customer_ID]],Feedback[Customer_ID],Feedback[Rating])</f>
        <v>2</v>
      </c>
    </row>
    <row r="435" spans="1:15" x14ac:dyDescent="0.3">
      <c r="A435" s="4" t="s">
        <v>717</v>
      </c>
      <c r="B435" s="2" t="s">
        <v>1985</v>
      </c>
      <c r="C435" s="2" t="s">
        <v>1010</v>
      </c>
      <c r="D435" s="2">
        <v>4</v>
      </c>
      <c r="E435" s="30">
        <v>3.23</v>
      </c>
      <c r="F435" s="2" t="s">
        <v>1013</v>
      </c>
      <c r="G435" s="3">
        <v>46002</v>
      </c>
      <c r="H435" s="34">
        <v>12.92</v>
      </c>
      <c r="I435" s="2">
        <f>_xlfn.XLOOKUP(MasterData[[#This Row],[Customer_ID]],Customer[Customer_ID],Customer[Age])</f>
        <v>20</v>
      </c>
      <c r="J435" s="2" t="str">
        <f>_xlfn.XLOOKUP(MasterData[[#This Row],[Customer_ID]],Customer[Customer_ID],Customer[Age Range])</f>
        <v>[18-30]</v>
      </c>
      <c r="K435" s="2" t="str">
        <f>_xlfn.XLOOKUP(MasterData[[#This Row],[Customer_ID]],Customer[Customer_ID],Customer[Gender])</f>
        <v>Female</v>
      </c>
      <c r="L435" s="26" t="str">
        <f>_xlfn.XLOOKUP(MasterData[[#This Row],[Customer_ID]],Feedback[Customer_ID],Feedback[Feedback_ID])</f>
        <v>F1749</v>
      </c>
      <c r="M435" s="26" t="str">
        <f>_xlfn.XLOOKUP(MasterData[[#This Row],[Customer_ID]],Feedback[Customer_ID],Feedback[Sentiment])</f>
        <v>Positive</v>
      </c>
      <c r="N435" s="26" t="str">
        <f>_xlfn.XLOOKUP(MasterData[[#This Row],[Customer_ID]],Feedback[Customer_ID],Feedback[Comment])</f>
        <v>Could be better</v>
      </c>
      <c r="O435" s="26">
        <f>_xlfn.XLOOKUP(MasterData[[#This Row],[Customer_ID]],Feedback[Customer_ID],Feedback[Rating])</f>
        <v>2</v>
      </c>
    </row>
    <row r="436" spans="1:15" x14ac:dyDescent="0.3">
      <c r="A436" s="4" t="s">
        <v>718</v>
      </c>
      <c r="B436" s="2" t="s">
        <v>1166</v>
      </c>
      <c r="C436" s="2" t="s">
        <v>1009</v>
      </c>
      <c r="D436" s="2">
        <v>5</v>
      </c>
      <c r="E436" s="30">
        <v>4.22</v>
      </c>
      <c r="F436" s="2" t="s">
        <v>1014</v>
      </c>
      <c r="G436" s="3">
        <v>46003</v>
      </c>
      <c r="H436" s="34">
        <v>21.1</v>
      </c>
      <c r="I436" s="2">
        <f>_xlfn.XLOOKUP(MasterData[[#This Row],[Customer_ID]],Customer[Customer_ID],Customer[Age])</f>
        <v>58</v>
      </c>
      <c r="J436" s="2" t="str">
        <f>_xlfn.XLOOKUP(MasterData[[#This Row],[Customer_ID]],Customer[Customer_ID],Customer[Age Range])</f>
        <v>[57 Above]</v>
      </c>
      <c r="K436" s="2" t="str">
        <f>_xlfn.XLOOKUP(MasterData[[#This Row],[Customer_ID]],Customer[Customer_ID],Customer[Gender])</f>
        <v>Female</v>
      </c>
      <c r="L436" s="26" t="str">
        <f>_xlfn.XLOOKUP(MasterData[[#This Row],[Customer_ID]],Feedback[Customer_ID],Feedback[Feedback_ID])</f>
        <v>F1428</v>
      </c>
      <c r="M436" s="26" t="str">
        <f>_xlfn.XLOOKUP(MasterData[[#This Row],[Customer_ID]],Feedback[Customer_ID],Feedback[Sentiment])</f>
        <v>Positive</v>
      </c>
      <c r="N436" s="26" t="str">
        <f>_xlfn.XLOOKUP(MasterData[[#This Row],[Customer_ID]],Feedback[Customer_ID],Feedback[Comment])</f>
        <v>Great product!</v>
      </c>
      <c r="O436" s="26">
        <f>_xlfn.XLOOKUP(MasterData[[#This Row],[Customer_ID]],Feedback[Customer_ID],Feedback[Rating])</f>
        <v>3</v>
      </c>
    </row>
    <row r="437" spans="1:15" x14ac:dyDescent="0.3">
      <c r="A437" s="4" t="s">
        <v>720</v>
      </c>
      <c r="B437" s="2" t="s">
        <v>1303</v>
      </c>
      <c r="C437" s="2" t="s">
        <v>1007</v>
      </c>
      <c r="D437" s="2">
        <v>5</v>
      </c>
      <c r="E437" s="30">
        <v>2.78</v>
      </c>
      <c r="F437" s="2" t="s">
        <v>1016</v>
      </c>
      <c r="G437" s="3">
        <v>46005</v>
      </c>
      <c r="H437" s="34">
        <v>13.9</v>
      </c>
      <c r="I437" s="2">
        <f>_xlfn.XLOOKUP(MasterData[[#This Row],[Customer_ID]],Customer[Customer_ID],Customer[Age])</f>
        <v>59</v>
      </c>
      <c r="J437" s="2" t="str">
        <f>_xlfn.XLOOKUP(MasterData[[#This Row],[Customer_ID]],Customer[Customer_ID],Customer[Age Range])</f>
        <v>[57 Above]</v>
      </c>
      <c r="K437" s="2" t="str">
        <f>_xlfn.XLOOKUP(MasterData[[#This Row],[Customer_ID]],Customer[Customer_ID],Customer[Gender])</f>
        <v>Female</v>
      </c>
      <c r="L437" s="26" t="str">
        <f>_xlfn.XLOOKUP(MasterData[[#This Row],[Customer_ID]],Feedback[Customer_ID],Feedback[Feedback_ID])</f>
        <v>F1031</v>
      </c>
      <c r="M437" s="26" t="str">
        <f>_xlfn.XLOOKUP(MasterData[[#This Row],[Customer_ID]],Feedback[Customer_ID],Feedback[Sentiment])</f>
        <v>Positive</v>
      </c>
      <c r="N437" s="26" t="str">
        <f>_xlfn.XLOOKUP(MasterData[[#This Row],[Customer_ID]],Feedback[Customer_ID],Feedback[Comment])</f>
        <v>Great product!</v>
      </c>
      <c r="O437" s="26">
        <f>_xlfn.XLOOKUP(MasterData[[#This Row],[Customer_ID]],Feedback[Customer_ID],Feedback[Rating])</f>
        <v>1</v>
      </c>
    </row>
    <row r="438" spans="1:15" x14ac:dyDescent="0.3">
      <c r="A438" s="4" t="s">
        <v>721</v>
      </c>
      <c r="B438" s="2" t="s">
        <v>1336</v>
      </c>
      <c r="C438" s="2" t="s">
        <v>1011</v>
      </c>
      <c r="D438" s="2">
        <v>2</v>
      </c>
      <c r="E438" s="30">
        <v>5.3</v>
      </c>
      <c r="F438" s="2" t="s">
        <v>1013</v>
      </c>
      <c r="G438" s="3">
        <v>46006</v>
      </c>
      <c r="H438" s="34">
        <v>10.6</v>
      </c>
      <c r="I438" s="2">
        <f>_xlfn.XLOOKUP(MasterData[[#This Row],[Customer_ID]],Customer[Customer_ID],Customer[Age])</f>
        <v>43</v>
      </c>
      <c r="J438" s="2" t="str">
        <f>_xlfn.XLOOKUP(MasterData[[#This Row],[Customer_ID]],Customer[Customer_ID],Customer[Age Range])</f>
        <v>[31-43]</v>
      </c>
      <c r="K438" s="2" t="str">
        <f>_xlfn.XLOOKUP(MasterData[[#This Row],[Customer_ID]],Customer[Customer_ID],Customer[Gender])</f>
        <v>Male</v>
      </c>
      <c r="L438" s="26" t="str">
        <f>_xlfn.XLOOKUP(MasterData[[#This Row],[Customer_ID]],Feedback[Customer_ID],Feedback[Feedback_ID])</f>
        <v>F1819</v>
      </c>
      <c r="M438" s="26" t="str">
        <f>_xlfn.XLOOKUP(MasterData[[#This Row],[Customer_ID]],Feedback[Customer_ID],Feedback[Sentiment])</f>
        <v>Positive</v>
      </c>
      <c r="N438" s="26" t="str">
        <f>_xlfn.XLOOKUP(MasterData[[#This Row],[Customer_ID]],Feedback[Customer_ID],Feedback[Comment])</f>
        <v>Could be better</v>
      </c>
      <c r="O438" s="26">
        <f>_xlfn.XLOOKUP(MasterData[[#This Row],[Customer_ID]],Feedback[Customer_ID],Feedback[Rating])</f>
        <v>5</v>
      </c>
    </row>
    <row r="439" spans="1:15" x14ac:dyDescent="0.3">
      <c r="A439" s="4" t="s">
        <v>723</v>
      </c>
      <c r="B439" s="2" t="s">
        <v>1921</v>
      </c>
      <c r="C439" s="2" t="s">
        <v>1008</v>
      </c>
      <c r="D439" s="2">
        <v>1</v>
      </c>
      <c r="E439" s="30">
        <v>4.45</v>
      </c>
      <c r="F439" s="2" t="s">
        <v>1016</v>
      </c>
      <c r="G439" s="3">
        <v>46008</v>
      </c>
      <c r="H439" s="34">
        <v>4.45</v>
      </c>
      <c r="I439" s="2">
        <f>_xlfn.XLOOKUP(MasterData[[#This Row],[Customer_ID]],Customer[Customer_ID],Customer[Age])</f>
        <v>33</v>
      </c>
      <c r="J439" s="2" t="str">
        <f>_xlfn.XLOOKUP(MasterData[[#This Row],[Customer_ID]],Customer[Customer_ID],Customer[Age Range])</f>
        <v>[31-43]</v>
      </c>
      <c r="K439" s="2" t="str">
        <f>_xlfn.XLOOKUP(MasterData[[#This Row],[Customer_ID]],Customer[Customer_ID],Customer[Gender])</f>
        <v>Female</v>
      </c>
      <c r="L439" s="26" t="str">
        <f>_xlfn.XLOOKUP(MasterData[[#This Row],[Customer_ID]],Feedback[Customer_ID],Feedback[Feedback_ID])</f>
        <v>F1906</v>
      </c>
      <c r="M439" s="26" t="str">
        <f>_xlfn.XLOOKUP(MasterData[[#This Row],[Customer_ID]],Feedback[Customer_ID],Feedback[Sentiment])</f>
        <v>Neutral</v>
      </c>
      <c r="N439" s="26" t="str">
        <f>_xlfn.XLOOKUP(MasterData[[#This Row],[Customer_ID]],Feedback[Customer_ID],Feedback[Comment])</f>
        <v>Could be better</v>
      </c>
      <c r="O439" s="26">
        <f>_xlfn.XLOOKUP(MasterData[[#This Row],[Customer_ID]],Feedback[Customer_ID],Feedback[Rating])</f>
        <v>5</v>
      </c>
    </row>
    <row r="440" spans="1:15" x14ac:dyDescent="0.3">
      <c r="A440" s="4" t="s">
        <v>725</v>
      </c>
      <c r="B440" s="2" t="s">
        <v>1190</v>
      </c>
      <c r="C440" s="2" t="s">
        <v>1009</v>
      </c>
      <c r="D440" s="2">
        <v>5</v>
      </c>
      <c r="E440" s="30">
        <v>3.96</v>
      </c>
      <c r="F440" s="2" t="s">
        <v>1015</v>
      </c>
      <c r="G440" s="3">
        <v>46010</v>
      </c>
      <c r="H440" s="34">
        <v>19.8</v>
      </c>
      <c r="I440" s="2">
        <f>_xlfn.XLOOKUP(MasterData[[#This Row],[Customer_ID]],Customer[Customer_ID],Customer[Age])</f>
        <v>45</v>
      </c>
      <c r="J440" s="2" t="str">
        <f>_xlfn.XLOOKUP(MasterData[[#This Row],[Customer_ID]],Customer[Customer_ID],Customer[Age Range])</f>
        <v>[44-56]</v>
      </c>
      <c r="K440" s="2" t="str">
        <f>_xlfn.XLOOKUP(MasterData[[#This Row],[Customer_ID]],Customer[Customer_ID],Customer[Gender])</f>
        <v>Female</v>
      </c>
      <c r="L440" s="26" t="str">
        <f>_xlfn.XLOOKUP(MasterData[[#This Row],[Customer_ID]],Feedback[Customer_ID],Feedback[Feedback_ID])</f>
        <v>F1179</v>
      </c>
      <c r="M440" s="26" t="str">
        <f>_xlfn.XLOOKUP(MasterData[[#This Row],[Customer_ID]],Feedback[Customer_ID],Feedback[Sentiment])</f>
        <v>Positive</v>
      </c>
      <c r="N440" s="26" t="str">
        <f>_xlfn.XLOOKUP(MasterData[[#This Row],[Customer_ID]],Feedback[Customer_ID],Feedback[Comment])</f>
        <v>Could be better</v>
      </c>
      <c r="O440" s="26">
        <f>_xlfn.XLOOKUP(MasterData[[#This Row],[Customer_ID]],Feedback[Customer_ID],Feedback[Rating])</f>
        <v>3</v>
      </c>
    </row>
    <row r="441" spans="1:15" x14ac:dyDescent="0.3">
      <c r="A441" s="4" t="s">
        <v>726</v>
      </c>
      <c r="B441" s="2" t="s">
        <v>1821</v>
      </c>
      <c r="C441" s="2" t="s">
        <v>1010</v>
      </c>
      <c r="D441" s="2">
        <v>5</v>
      </c>
      <c r="E441" s="30">
        <v>3.79</v>
      </c>
      <c r="F441" s="2" t="s">
        <v>1013</v>
      </c>
      <c r="G441" s="3">
        <v>46011</v>
      </c>
      <c r="H441" s="34">
        <v>18.95</v>
      </c>
      <c r="I441" s="2">
        <f>_xlfn.XLOOKUP(MasterData[[#This Row],[Customer_ID]],Customer[Customer_ID],Customer[Age])</f>
        <v>41</v>
      </c>
      <c r="J441" s="2" t="str">
        <f>_xlfn.XLOOKUP(MasterData[[#This Row],[Customer_ID]],Customer[Customer_ID],Customer[Age Range])</f>
        <v>[31-43]</v>
      </c>
      <c r="K441" s="2" t="str">
        <f>_xlfn.XLOOKUP(MasterData[[#This Row],[Customer_ID]],Customer[Customer_ID],Customer[Gender])</f>
        <v>Male</v>
      </c>
      <c r="L441" s="26" t="str">
        <f>_xlfn.XLOOKUP(MasterData[[#This Row],[Customer_ID]],Feedback[Customer_ID],Feedback[Feedback_ID])</f>
        <v>F1865</v>
      </c>
      <c r="M441" s="26" t="str">
        <f>_xlfn.XLOOKUP(MasterData[[#This Row],[Customer_ID]],Feedback[Customer_ID],Feedback[Sentiment])</f>
        <v>Neutral</v>
      </c>
      <c r="N441" s="26" t="str">
        <f>_xlfn.XLOOKUP(MasterData[[#This Row],[Customer_ID]],Feedback[Customer_ID],Feedback[Comment])</f>
        <v>Great product!</v>
      </c>
      <c r="O441" s="26">
        <f>_xlfn.XLOOKUP(MasterData[[#This Row],[Customer_ID]],Feedback[Customer_ID],Feedback[Rating])</f>
        <v>2</v>
      </c>
    </row>
    <row r="442" spans="1:15" x14ac:dyDescent="0.3">
      <c r="A442" s="4" t="s">
        <v>728</v>
      </c>
      <c r="B442" s="2" t="s">
        <v>1909</v>
      </c>
      <c r="C442" s="2" t="s">
        <v>1007</v>
      </c>
      <c r="D442" s="2">
        <v>5</v>
      </c>
      <c r="E442" s="30">
        <v>5.38</v>
      </c>
      <c r="F442" s="2" t="s">
        <v>1015</v>
      </c>
      <c r="G442" s="3">
        <v>46013</v>
      </c>
      <c r="H442" s="34">
        <v>26.9</v>
      </c>
      <c r="I442" s="2">
        <f>_xlfn.XLOOKUP(MasterData[[#This Row],[Customer_ID]],Customer[Customer_ID],Customer[Age])</f>
        <v>62</v>
      </c>
      <c r="J442" s="2" t="str">
        <f>_xlfn.XLOOKUP(MasterData[[#This Row],[Customer_ID]],Customer[Customer_ID],Customer[Age Range])</f>
        <v>[57 Above]</v>
      </c>
      <c r="K442" s="2" t="str">
        <f>_xlfn.XLOOKUP(MasterData[[#This Row],[Customer_ID]],Customer[Customer_ID],Customer[Gender])</f>
        <v>Female</v>
      </c>
      <c r="L442" s="26" t="str">
        <f>_xlfn.XLOOKUP(MasterData[[#This Row],[Customer_ID]],Feedback[Customer_ID],Feedback[Feedback_ID])</f>
        <v>F1652</v>
      </c>
      <c r="M442" s="26" t="str">
        <f>_xlfn.XLOOKUP(MasterData[[#This Row],[Customer_ID]],Feedback[Customer_ID],Feedback[Sentiment])</f>
        <v>Neutral</v>
      </c>
      <c r="N442" s="26" t="str">
        <f>_xlfn.XLOOKUP(MasterData[[#This Row],[Customer_ID]],Feedback[Customer_ID],Feedback[Comment])</f>
        <v>Could be better</v>
      </c>
      <c r="O442" s="26">
        <f>_xlfn.XLOOKUP(MasterData[[#This Row],[Customer_ID]],Feedback[Customer_ID],Feedback[Rating])</f>
        <v>4</v>
      </c>
    </row>
    <row r="443" spans="1:15" x14ac:dyDescent="0.3">
      <c r="A443" s="4" t="s">
        <v>729</v>
      </c>
      <c r="B443" s="2" t="s">
        <v>1486</v>
      </c>
      <c r="C443" s="2" t="s">
        <v>1007</v>
      </c>
      <c r="D443" s="2">
        <v>4</v>
      </c>
      <c r="E443" s="30">
        <v>3.43</v>
      </c>
      <c r="F443" s="2" t="s">
        <v>1016</v>
      </c>
      <c r="G443" s="3">
        <v>46014</v>
      </c>
      <c r="H443" s="34">
        <v>13.72</v>
      </c>
      <c r="I443" s="2">
        <f>_xlfn.XLOOKUP(MasterData[[#This Row],[Customer_ID]],Customer[Customer_ID],Customer[Age])</f>
        <v>53</v>
      </c>
      <c r="J443" s="2" t="str">
        <f>_xlfn.XLOOKUP(MasterData[[#This Row],[Customer_ID]],Customer[Customer_ID],Customer[Age Range])</f>
        <v>[44-56]</v>
      </c>
      <c r="K443" s="2" t="str">
        <f>_xlfn.XLOOKUP(MasterData[[#This Row],[Customer_ID]],Customer[Customer_ID],Customer[Gender])</f>
        <v>Female</v>
      </c>
      <c r="L443" s="26" t="str">
        <f>_xlfn.XLOOKUP(MasterData[[#This Row],[Customer_ID]],Feedback[Customer_ID],Feedback[Feedback_ID])</f>
        <v>F1654</v>
      </c>
      <c r="M443" s="26" t="str">
        <f>_xlfn.XLOOKUP(MasterData[[#This Row],[Customer_ID]],Feedback[Customer_ID],Feedback[Sentiment])</f>
        <v>Positive</v>
      </c>
      <c r="N443" s="26" t="str">
        <f>_xlfn.XLOOKUP(MasterData[[#This Row],[Customer_ID]],Feedback[Customer_ID],Feedback[Comment])</f>
        <v>Could be better</v>
      </c>
      <c r="O443" s="26">
        <f>_xlfn.XLOOKUP(MasterData[[#This Row],[Customer_ID]],Feedback[Customer_ID],Feedback[Rating])</f>
        <v>3</v>
      </c>
    </row>
    <row r="444" spans="1:15" x14ac:dyDescent="0.3">
      <c r="A444" s="4" t="s">
        <v>730</v>
      </c>
      <c r="B444" s="2" t="s">
        <v>1795</v>
      </c>
      <c r="C444" s="2" t="s">
        <v>1008</v>
      </c>
      <c r="D444" s="2">
        <v>4</v>
      </c>
      <c r="E444" s="30">
        <v>2.64</v>
      </c>
      <c r="F444" s="2" t="s">
        <v>1013</v>
      </c>
      <c r="G444" s="3">
        <v>46015</v>
      </c>
      <c r="H444" s="34">
        <v>10.56</v>
      </c>
      <c r="I444" s="2">
        <f>_xlfn.XLOOKUP(MasterData[[#This Row],[Customer_ID]],Customer[Customer_ID],Customer[Age])</f>
        <v>19</v>
      </c>
      <c r="J444" s="2" t="str">
        <f>_xlfn.XLOOKUP(MasterData[[#This Row],[Customer_ID]],Customer[Customer_ID],Customer[Age Range])</f>
        <v>[18-30]</v>
      </c>
      <c r="K444" s="2" t="str">
        <f>_xlfn.XLOOKUP(MasterData[[#This Row],[Customer_ID]],Customer[Customer_ID],Customer[Gender])</f>
        <v>Female</v>
      </c>
      <c r="L444" s="26" t="str">
        <f>_xlfn.XLOOKUP(MasterData[[#This Row],[Customer_ID]],Feedback[Customer_ID],Feedback[Feedback_ID])</f>
        <v>F1234</v>
      </c>
      <c r="M444" s="26" t="str">
        <f>_xlfn.XLOOKUP(MasterData[[#This Row],[Customer_ID]],Feedback[Customer_ID],Feedback[Sentiment])</f>
        <v>Neutral</v>
      </c>
      <c r="N444" s="26" t="str">
        <f>_xlfn.XLOOKUP(MasterData[[#This Row],[Customer_ID]],Feedback[Customer_ID],Feedback[Comment])</f>
        <v>Could be better</v>
      </c>
      <c r="O444" s="26">
        <f>_xlfn.XLOOKUP(MasterData[[#This Row],[Customer_ID]],Feedback[Customer_ID],Feedback[Rating])</f>
        <v>2</v>
      </c>
    </row>
    <row r="445" spans="1:15" x14ac:dyDescent="0.3">
      <c r="A445" s="4" t="s">
        <v>731</v>
      </c>
      <c r="B445" s="2" t="s">
        <v>1170</v>
      </c>
      <c r="C445" s="2" t="s">
        <v>1012</v>
      </c>
      <c r="D445" s="2">
        <v>5</v>
      </c>
      <c r="E445" s="30">
        <v>2.75</v>
      </c>
      <c r="F445" s="2" t="s">
        <v>1016</v>
      </c>
      <c r="G445" s="3">
        <v>46016</v>
      </c>
      <c r="H445" s="34">
        <v>13.75</v>
      </c>
      <c r="I445" s="2">
        <f>_xlfn.XLOOKUP(MasterData[[#This Row],[Customer_ID]],Customer[Customer_ID],Customer[Age])</f>
        <v>56</v>
      </c>
      <c r="J445" s="2" t="str">
        <f>_xlfn.XLOOKUP(MasterData[[#This Row],[Customer_ID]],Customer[Customer_ID],Customer[Age Range])</f>
        <v>[44-56]</v>
      </c>
      <c r="K445" s="2" t="str">
        <f>_xlfn.XLOOKUP(MasterData[[#This Row],[Customer_ID]],Customer[Customer_ID],Customer[Gender])</f>
        <v>Male</v>
      </c>
      <c r="L445" s="26" t="str">
        <f>_xlfn.XLOOKUP(MasterData[[#This Row],[Customer_ID]],Feedback[Customer_ID],Feedback[Feedback_ID])</f>
        <v>F1323</v>
      </c>
      <c r="M445" s="26" t="str">
        <f>_xlfn.XLOOKUP(MasterData[[#This Row],[Customer_ID]],Feedback[Customer_ID],Feedback[Sentiment])</f>
        <v>Neutral</v>
      </c>
      <c r="N445" s="26" t="str">
        <f>_xlfn.XLOOKUP(MasterData[[#This Row],[Customer_ID]],Feedback[Customer_ID],Feedback[Comment])</f>
        <v>Great product!</v>
      </c>
      <c r="O445" s="26">
        <f>_xlfn.XLOOKUP(MasterData[[#This Row],[Customer_ID]],Feedback[Customer_ID],Feedback[Rating])</f>
        <v>5</v>
      </c>
    </row>
    <row r="446" spans="1:15" x14ac:dyDescent="0.3">
      <c r="A446" s="4" t="s">
        <v>732</v>
      </c>
      <c r="B446" s="2" t="s">
        <v>1338</v>
      </c>
      <c r="C446" s="2" t="s">
        <v>1009</v>
      </c>
      <c r="D446" s="2">
        <v>2</v>
      </c>
      <c r="E446" s="30">
        <v>3.56</v>
      </c>
      <c r="F446" s="2" t="s">
        <v>1013</v>
      </c>
      <c r="G446" s="3">
        <v>46017</v>
      </c>
      <c r="H446" s="34">
        <v>7.12</v>
      </c>
      <c r="I446" s="2">
        <f>_xlfn.XLOOKUP(MasterData[[#This Row],[Customer_ID]],Customer[Customer_ID],Customer[Age])</f>
        <v>28</v>
      </c>
      <c r="J446" s="2" t="str">
        <f>_xlfn.XLOOKUP(MasterData[[#This Row],[Customer_ID]],Customer[Customer_ID],Customer[Age Range])</f>
        <v>[18-30]</v>
      </c>
      <c r="K446" s="2" t="str">
        <f>_xlfn.XLOOKUP(MasterData[[#This Row],[Customer_ID]],Customer[Customer_ID],Customer[Gender])</f>
        <v>Female</v>
      </c>
      <c r="L446" s="26" t="str">
        <f>_xlfn.XLOOKUP(MasterData[[#This Row],[Customer_ID]],Feedback[Customer_ID],Feedback[Feedback_ID])</f>
        <v>F1151</v>
      </c>
      <c r="M446" s="26" t="str">
        <f>_xlfn.XLOOKUP(MasterData[[#This Row],[Customer_ID]],Feedback[Customer_ID],Feedback[Sentiment])</f>
        <v>Neutral</v>
      </c>
      <c r="N446" s="26" t="str">
        <f>_xlfn.XLOOKUP(MasterData[[#This Row],[Customer_ID]],Feedback[Customer_ID],Feedback[Comment])</f>
        <v>Could be better</v>
      </c>
      <c r="O446" s="26">
        <f>_xlfn.XLOOKUP(MasterData[[#This Row],[Customer_ID]],Feedback[Customer_ID],Feedback[Rating])</f>
        <v>3</v>
      </c>
    </row>
    <row r="447" spans="1:15" x14ac:dyDescent="0.3">
      <c r="A447" s="4" t="s">
        <v>733</v>
      </c>
      <c r="B447" s="2" t="s">
        <v>1893</v>
      </c>
      <c r="C447" s="2" t="s">
        <v>1012</v>
      </c>
      <c r="D447" s="2">
        <v>3</v>
      </c>
      <c r="E447" s="30">
        <v>5.81</v>
      </c>
      <c r="F447" s="2" t="s">
        <v>1015</v>
      </c>
      <c r="G447" s="3">
        <v>46018</v>
      </c>
      <c r="H447" s="34">
        <v>17.43</v>
      </c>
      <c r="I447" s="2">
        <f>_xlfn.XLOOKUP(MasterData[[#This Row],[Customer_ID]],Customer[Customer_ID],Customer[Age])</f>
        <v>54</v>
      </c>
      <c r="J447" s="2" t="str">
        <f>_xlfn.XLOOKUP(MasterData[[#This Row],[Customer_ID]],Customer[Customer_ID],Customer[Age Range])</f>
        <v>[44-56]</v>
      </c>
      <c r="K447" s="2" t="str">
        <f>_xlfn.XLOOKUP(MasterData[[#This Row],[Customer_ID]],Customer[Customer_ID],Customer[Gender])</f>
        <v>Male</v>
      </c>
      <c r="L447" s="26" t="str">
        <f>_xlfn.XLOOKUP(MasterData[[#This Row],[Customer_ID]],Feedback[Customer_ID],Feedback[Feedback_ID])</f>
        <v>F1274</v>
      </c>
      <c r="M447" s="26" t="str">
        <f>_xlfn.XLOOKUP(MasterData[[#This Row],[Customer_ID]],Feedback[Customer_ID],Feedback[Sentiment])</f>
        <v>Positive</v>
      </c>
      <c r="N447" s="26" t="str">
        <f>_xlfn.XLOOKUP(MasterData[[#This Row],[Customer_ID]],Feedback[Customer_ID],Feedback[Comment])</f>
        <v>Great product!</v>
      </c>
      <c r="O447" s="26">
        <f>_xlfn.XLOOKUP(MasterData[[#This Row],[Customer_ID]],Feedback[Customer_ID],Feedback[Rating])</f>
        <v>3</v>
      </c>
    </row>
    <row r="448" spans="1:15" x14ac:dyDescent="0.3">
      <c r="A448" s="4" t="s">
        <v>737</v>
      </c>
      <c r="B448" s="2" t="s">
        <v>1942</v>
      </c>
      <c r="C448" s="2" t="s">
        <v>1008</v>
      </c>
      <c r="D448" s="2">
        <v>4</v>
      </c>
      <c r="E448" s="30">
        <v>4.3600000000000003</v>
      </c>
      <c r="F448" s="2" t="s">
        <v>1013</v>
      </c>
      <c r="G448" s="3">
        <v>46022</v>
      </c>
      <c r="H448" s="34">
        <v>17.440000000000001</v>
      </c>
      <c r="I448" s="2">
        <f>_xlfn.XLOOKUP(MasterData[[#This Row],[Customer_ID]],Customer[Customer_ID],Customer[Age])</f>
        <v>40</v>
      </c>
      <c r="J448" s="2" t="str">
        <f>_xlfn.XLOOKUP(MasterData[[#This Row],[Customer_ID]],Customer[Customer_ID],Customer[Age Range])</f>
        <v>[31-43]</v>
      </c>
      <c r="K448" s="2" t="str">
        <f>_xlfn.XLOOKUP(MasterData[[#This Row],[Customer_ID]],Customer[Customer_ID],Customer[Gender])</f>
        <v>Female</v>
      </c>
      <c r="L448" s="26" t="str">
        <f>_xlfn.XLOOKUP(MasterData[[#This Row],[Customer_ID]],Feedback[Customer_ID],Feedback[Feedback_ID])</f>
        <v>F1139</v>
      </c>
      <c r="M448" s="26" t="str">
        <f>_xlfn.XLOOKUP(MasterData[[#This Row],[Customer_ID]],Feedback[Customer_ID],Feedback[Sentiment])</f>
        <v>Neutral</v>
      </c>
      <c r="N448" s="26" t="str">
        <f>_xlfn.XLOOKUP(MasterData[[#This Row],[Customer_ID]],Feedback[Customer_ID],Feedback[Comment])</f>
        <v>Could be better</v>
      </c>
      <c r="O448" s="26">
        <f>_xlfn.XLOOKUP(MasterData[[#This Row],[Customer_ID]],Feedback[Customer_ID],Feedback[Rating])</f>
        <v>5</v>
      </c>
    </row>
    <row r="449" spans="1:15" x14ac:dyDescent="0.3">
      <c r="A449" s="4" t="s">
        <v>738</v>
      </c>
      <c r="B449" s="2" t="s">
        <v>1625</v>
      </c>
      <c r="C449" s="2" t="s">
        <v>1009</v>
      </c>
      <c r="D449" s="2">
        <v>2</v>
      </c>
      <c r="E449" s="30">
        <v>3.16</v>
      </c>
      <c r="F449" s="2" t="s">
        <v>1014</v>
      </c>
      <c r="G449" s="3">
        <v>46023</v>
      </c>
      <c r="H449" s="34">
        <v>6.32</v>
      </c>
      <c r="I449" s="2">
        <f>_xlfn.XLOOKUP(MasterData[[#This Row],[Customer_ID]],Customer[Customer_ID],Customer[Age])</f>
        <v>61</v>
      </c>
      <c r="J449" s="2" t="str">
        <f>_xlfn.XLOOKUP(MasterData[[#This Row],[Customer_ID]],Customer[Customer_ID],Customer[Age Range])</f>
        <v>[57 Above]</v>
      </c>
      <c r="K449" s="2" t="str">
        <f>_xlfn.XLOOKUP(MasterData[[#This Row],[Customer_ID]],Customer[Customer_ID],Customer[Gender])</f>
        <v>Male</v>
      </c>
      <c r="L449" s="26" t="str">
        <f>_xlfn.XLOOKUP(MasterData[[#This Row],[Customer_ID]],Feedback[Customer_ID],Feedback[Feedback_ID])</f>
        <v>F1086</v>
      </c>
      <c r="M449" s="26" t="str">
        <f>_xlfn.XLOOKUP(MasterData[[#This Row],[Customer_ID]],Feedback[Customer_ID],Feedback[Sentiment])</f>
        <v>Neutral</v>
      </c>
      <c r="N449" s="26" t="str">
        <f>_xlfn.XLOOKUP(MasterData[[#This Row],[Customer_ID]],Feedback[Customer_ID],Feedback[Comment])</f>
        <v>Great product!</v>
      </c>
      <c r="O449" s="26">
        <f>_xlfn.XLOOKUP(MasterData[[#This Row],[Customer_ID]],Feedback[Customer_ID],Feedback[Rating])</f>
        <v>4</v>
      </c>
    </row>
    <row r="450" spans="1:15" x14ac:dyDescent="0.3">
      <c r="A450" s="4" t="s">
        <v>739</v>
      </c>
      <c r="B450" s="2" t="s">
        <v>1410</v>
      </c>
      <c r="C450" s="2" t="s">
        <v>1008</v>
      </c>
      <c r="D450" s="2">
        <v>2</v>
      </c>
      <c r="E450" s="30">
        <v>4.34</v>
      </c>
      <c r="F450" s="2" t="s">
        <v>1013</v>
      </c>
      <c r="G450" s="3">
        <v>46024</v>
      </c>
      <c r="H450" s="34">
        <v>8.68</v>
      </c>
      <c r="I450" s="2">
        <f>_xlfn.XLOOKUP(MasterData[[#This Row],[Customer_ID]],Customer[Customer_ID],Customer[Age])</f>
        <v>47</v>
      </c>
      <c r="J450" s="2" t="str">
        <f>_xlfn.XLOOKUP(MasterData[[#This Row],[Customer_ID]],Customer[Customer_ID],Customer[Age Range])</f>
        <v>[44-56]</v>
      </c>
      <c r="K450" s="2" t="str">
        <f>_xlfn.XLOOKUP(MasterData[[#This Row],[Customer_ID]],Customer[Customer_ID],Customer[Gender])</f>
        <v>Female</v>
      </c>
      <c r="L450" s="26" t="str">
        <f>_xlfn.XLOOKUP(MasterData[[#This Row],[Customer_ID]],Feedback[Customer_ID],Feedback[Feedback_ID])</f>
        <v>F1009</v>
      </c>
      <c r="M450" s="26" t="str">
        <f>_xlfn.XLOOKUP(MasterData[[#This Row],[Customer_ID]],Feedback[Customer_ID],Feedback[Sentiment])</f>
        <v>Neutral</v>
      </c>
      <c r="N450" s="26" t="str">
        <f>_xlfn.XLOOKUP(MasterData[[#This Row],[Customer_ID]],Feedback[Customer_ID],Feedback[Comment])</f>
        <v>Could be better</v>
      </c>
      <c r="O450" s="26">
        <f>_xlfn.XLOOKUP(MasterData[[#This Row],[Customer_ID]],Feedback[Customer_ID],Feedback[Rating])</f>
        <v>1</v>
      </c>
    </row>
    <row r="451" spans="1:15" x14ac:dyDescent="0.3">
      <c r="A451" s="4" t="s">
        <v>741</v>
      </c>
      <c r="B451" s="2" t="s">
        <v>1319</v>
      </c>
      <c r="C451" s="2" t="s">
        <v>1012</v>
      </c>
      <c r="D451" s="2">
        <v>5</v>
      </c>
      <c r="E451" s="30">
        <v>4.6900000000000004</v>
      </c>
      <c r="F451" s="2" t="s">
        <v>1015</v>
      </c>
      <c r="G451" s="3">
        <v>46026</v>
      </c>
      <c r="H451" s="34">
        <v>23.45</v>
      </c>
      <c r="I451" s="2">
        <f>_xlfn.XLOOKUP(MasterData[[#This Row],[Customer_ID]],Customer[Customer_ID],Customer[Age])</f>
        <v>47</v>
      </c>
      <c r="J451" s="2" t="str">
        <f>_xlfn.XLOOKUP(MasterData[[#This Row],[Customer_ID]],Customer[Customer_ID],Customer[Age Range])</f>
        <v>[44-56]</v>
      </c>
      <c r="K451" s="2" t="str">
        <f>_xlfn.XLOOKUP(MasterData[[#This Row],[Customer_ID]],Customer[Customer_ID],Customer[Gender])</f>
        <v>Female</v>
      </c>
      <c r="L451" s="26" t="str">
        <f>_xlfn.XLOOKUP(MasterData[[#This Row],[Customer_ID]],Feedback[Customer_ID],Feedback[Feedback_ID])</f>
        <v>F1155</v>
      </c>
      <c r="M451" s="26" t="str">
        <f>_xlfn.XLOOKUP(MasterData[[#This Row],[Customer_ID]],Feedback[Customer_ID],Feedback[Sentiment])</f>
        <v>Negative</v>
      </c>
      <c r="N451" s="26" t="str">
        <f>_xlfn.XLOOKUP(MasterData[[#This Row],[Customer_ID]],Feedback[Customer_ID],Feedback[Comment])</f>
        <v>Great product!</v>
      </c>
      <c r="O451" s="26">
        <f>_xlfn.XLOOKUP(MasterData[[#This Row],[Customer_ID]],Feedback[Customer_ID],Feedback[Rating])</f>
        <v>2</v>
      </c>
    </row>
    <row r="452" spans="1:15" x14ac:dyDescent="0.3">
      <c r="A452" s="4" t="s">
        <v>742</v>
      </c>
      <c r="B452" s="2" t="s">
        <v>1269</v>
      </c>
      <c r="C452" s="2" t="s">
        <v>1008</v>
      </c>
      <c r="D452" s="2">
        <v>5</v>
      </c>
      <c r="E452" s="30">
        <v>3.13</v>
      </c>
      <c r="F452" s="2" t="s">
        <v>1013</v>
      </c>
      <c r="G452" s="3">
        <v>46027</v>
      </c>
      <c r="H452" s="34">
        <v>15.65</v>
      </c>
      <c r="I452" s="2">
        <f>_xlfn.XLOOKUP(MasterData[[#This Row],[Customer_ID]],Customer[Customer_ID],Customer[Age])</f>
        <v>21</v>
      </c>
      <c r="J452" s="2" t="str">
        <f>_xlfn.XLOOKUP(MasterData[[#This Row],[Customer_ID]],Customer[Customer_ID],Customer[Age Range])</f>
        <v>[18-30]</v>
      </c>
      <c r="K452" s="2" t="str">
        <f>_xlfn.XLOOKUP(MasterData[[#This Row],[Customer_ID]],Customer[Customer_ID],Customer[Gender])</f>
        <v>Male</v>
      </c>
      <c r="L452" s="26" t="str">
        <f>_xlfn.XLOOKUP(MasterData[[#This Row],[Customer_ID]],Feedback[Customer_ID],Feedback[Feedback_ID])</f>
        <v>F1499</v>
      </c>
      <c r="M452" s="26" t="str">
        <f>_xlfn.XLOOKUP(MasterData[[#This Row],[Customer_ID]],Feedback[Customer_ID],Feedback[Sentiment])</f>
        <v>Negative</v>
      </c>
      <c r="N452" s="26" t="str">
        <f>_xlfn.XLOOKUP(MasterData[[#This Row],[Customer_ID]],Feedback[Customer_ID],Feedback[Comment])</f>
        <v>Could be better</v>
      </c>
      <c r="O452" s="26">
        <f>_xlfn.XLOOKUP(MasterData[[#This Row],[Customer_ID]],Feedback[Customer_ID],Feedback[Rating])</f>
        <v>2</v>
      </c>
    </row>
    <row r="453" spans="1:15" x14ac:dyDescent="0.3">
      <c r="A453" s="4" t="s">
        <v>744</v>
      </c>
      <c r="B453" s="2" t="s">
        <v>1298</v>
      </c>
      <c r="C453" s="2" t="s">
        <v>1010</v>
      </c>
      <c r="D453" s="2">
        <v>5</v>
      </c>
      <c r="E453" s="30">
        <v>3.95</v>
      </c>
      <c r="F453" s="2" t="s">
        <v>1013</v>
      </c>
      <c r="G453" s="3">
        <v>46029</v>
      </c>
      <c r="H453" s="34">
        <v>19.75</v>
      </c>
      <c r="I453" s="2">
        <f>_xlfn.XLOOKUP(MasterData[[#This Row],[Customer_ID]],Customer[Customer_ID],Customer[Age])</f>
        <v>47</v>
      </c>
      <c r="J453" s="2" t="str">
        <f>_xlfn.XLOOKUP(MasterData[[#This Row],[Customer_ID]],Customer[Customer_ID],Customer[Age Range])</f>
        <v>[44-56]</v>
      </c>
      <c r="K453" s="2" t="str">
        <f>_xlfn.XLOOKUP(MasterData[[#This Row],[Customer_ID]],Customer[Customer_ID],Customer[Gender])</f>
        <v>Female</v>
      </c>
      <c r="L453" s="26" t="str">
        <f>_xlfn.XLOOKUP(MasterData[[#This Row],[Customer_ID]],Feedback[Customer_ID],Feedback[Feedback_ID])</f>
        <v>F1091</v>
      </c>
      <c r="M453" s="26" t="str">
        <f>_xlfn.XLOOKUP(MasterData[[#This Row],[Customer_ID]],Feedback[Customer_ID],Feedback[Sentiment])</f>
        <v>Negative</v>
      </c>
      <c r="N453" s="26" t="str">
        <f>_xlfn.XLOOKUP(MasterData[[#This Row],[Customer_ID]],Feedback[Customer_ID],Feedback[Comment])</f>
        <v>Could be better</v>
      </c>
      <c r="O453" s="26">
        <f>_xlfn.XLOOKUP(MasterData[[#This Row],[Customer_ID]],Feedback[Customer_ID],Feedback[Rating])</f>
        <v>3</v>
      </c>
    </row>
    <row r="454" spans="1:15" x14ac:dyDescent="0.3">
      <c r="A454" s="4" t="s">
        <v>745</v>
      </c>
      <c r="B454" s="2" t="s">
        <v>1287</v>
      </c>
      <c r="C454" s="2" t="s">
        <v>1011</v>
      </c>
      <c r="D454" s="2">
        <v>3</v>
      </c>
      <c r="E454" s="30">
        <v>2.87</v>
      </c>
      <c r="F454" s="2" t="s">
        <v>1016</v>
      </c>
      <c r="G454" s="3">
        <v>46030</v>
      </c>
      <c r="H454" s="34">
        <v>8.61</v>
      </c>
      <c r="I454" s="2">
        <f>_xlfn.XLOOKUP(MasterData[[#This Row],[Customer_ID]],Customer[Customer_ID],Customer[Age])</f>
        <v>33</v>
      </c>
      <c r="J454" s="2" t="str">
        <f>_xlfn.XLOOKUP(MasterData[[#This Row],[Customer_ID]],Customer[Customer_ID],Customer[Age Range])</f>
        <v>[31-43]</v>
      </c>
      <c r="K454" s="2" t="str">
        <f>_xlfn.XLOOKUP(MasterData[[#This Row],[Customer_ID]],Customer[Customer_ID],Customer[Gender])</f>
        <v>Female</v>
      </c>
      <c r="L454" s="26" t="str">
        <f>_xlfn.XLOOKUP(MasterData[[#This Row],[Customer_ID]],Feedback[Customer_ID],Feedback[Feedback_ID])</f>
        <v>F1257</v>
      </c>
      <c r="M454" s="26" t="str">
        <f>_xlfn.XLOOKUP(MasterData[[#This Row],[Customer_ID]],Feedback[Customer_ID],Feedback[Sentiment])</f>
        <v>Positive</v>
      </c>
      <c r="N454" s="26" t="str">
        <f>_xlfn.XLOOKUP(MasterData[[#This Row],[Customer_ID]],Feedback[Customer_ID],Feedback[Comment])</f>
        <v>Great product!</v>
      </c>
      <c r="O454" s="26">
        <f>_xlfn.XLOOKUP(MasterData[[#This Row],[Customer_ID]],Feedback[Customer_ID],Feedback[Rating])</f>
        <v>4</v>
      </c>
    </row>
    <row r="455" spans="1:15" x14ac:dyDescent="0.3">
      <c r="A455" s="4" t="s">
        <v>747</v>
      </c>
      <c r="B455" s="2" t="s">
        <v>1659</v>
      </c>
      <c r="C455" s="2" t="s">
        <v>1012</v>
      </c>
      <c r="D455" s="2">
        <v>2</v>
      </c>
      <c r="E455" s="30">
        <v>3.75</v>
      </c>
      <c r="F455" s="2" t="s">
        <v>1013</v>
      </c>
      <c r="G455" s="3">
        <v>46032</v>
      </c>
      <c r="H455" s="34">
        <v>7.5</v>
      </c>
      <c r="I455" s="2">
        <f>_xlfn.XLOOKUP(MasterData[[#This Row],[Customer_ID]],Customer[Customer_ID],Customer[Age])</f>
        <v>42</v>
      </c>
      <c r="J455" s="2" t="str">
        <f>_xlfn.XLOOKUP(MasterData[[#This Row],[Customer_ID]],Customer[Customer_ID],Customer[Age Range])</f>
        <v>[31-43]</v>
      </c>
      <c r="K455" s="2" t="str">
        <f>_xlfn.XLOOKUP(MasterData[[#This Row],[Customer_ID]],Customer[Customer_ID],Customer[Gender])</f>
        <v>Male</v>
      </c>
      <c r="L455" s="26" t="str">
        <f>_xlfn.XLOOKUP(MasterData[[#This Row],[Customer_ID]],Feedback[Customer_ID],Feedback[Feedback_ID])</f>
        <v>F1220</v>
      </c>
      <c r="M455" s="26" t="str">
        <f>_xlfn.XLOOKUP(MasterData[[#This Row],[Customer_ID]],Feedback[Customer_ID],Feedback[Sentiment])</f>
        <v>Positive</v>
      </c>
      <c r="N455" s="26" t="str">
        <f>_xlfn.XLOOKUP(MasterData[[#This Row],[Customer_ID]],Feedback[Customer_ID],Feedback[Comment])</f>
        <v>Could be better</v>
      </c>
      <c r="O455" s="26">
        <f>_xlfn.XLOOKUP(MasterData[[#This Row],[Customer_ID]],Feedback[Customer_ID],Feedback[Rating])</f>
        <v>2</v>
      </c>
    </row>
    <row r="456" spans="1:15" x14ac:dyDescent="0.3">
      <c r="A456" s="4" t="s">
        <v>748</v>
      </c>
      <c r="B456" s="2" t="s">
        <v>1649</v>
      </c>
      <c r="C456" s="2" t="s">
        <v>1009</v>
      </c>
      <c r="D456" s="2">
        <v>2</v>
      </c>
      <c r="E456" s="30">
        <v>4.1100000000000003</v>
      </c>
      <c r="F456" s="2" t="s">
        <v>1015</v>
      </c>
      <c r="G456" s="3">
        <v>46033</v>
      </c>
      <c r="H456" s="34">
        <v>8.2200000000000006</v>
      </c>
      <c r="I456" s="2">
        <f>_xlfn.XLOOKUP(MasterData[[#This Row],[Customer_ID]],Customer[Customer_ID],Customer[Age])</f>
        <v>48</v>
      </c>
      <c r="J456" s="2" t="str">
        <f>_xlfn.XLOOKUP(MasterData[[#This Row],[Customer_ID]],Customer[Customer_ID],Customer[Age Range])</f>
        <v>[44-56]</v>
      </c>
      <c r="K456" s="2" t="str">
        <f>_xlfn.XLOOKUP(MasterData[[#This Row],[Customer_ID]],Customer[Customer_ID],Customer[Gender])</f>
        <v>Female</v>
      </c>
      <c r="L456" s="26" t="str">
        <f>_xlfn.XLOOKUP(MasterData[[#This Row],[Customer_ID]],Feedback[Customer_ID],Feedback[Feedback_ID])</f>
        <v>F1785</v>
      </c>
      <c r="M456" s="26" t="str">
        <f>_xlfn.XLOOKUP(MasterData[[#This Row],[Customer_ID]],Feedback[Customer_ID],Feedback[Sentiment])</f>
        <v>Negative</v>
      </c>
      <c r="N456" s="26" t="str">
        <f>_xlfn.XLOOKUP(MasterData[[#This Row],[Customer_ID]],Feedback[Customer_ID],Feedback[Comment])</f>
        <v>Could be better</v>
      </c>
      <c r="O456" s="26">
        <f>_xlfn.XLOOKUP(MasterData[[#This Row],[Customer_ID]],Feedback[Customer_ID],Feedback[Rating])</f>
        <v>3</v>
      </c>
    </row>
    <row r="457" spans="1:15" x14ac:dyDescent="0.3">
      <c r="A457" s="4" t="s">
        <v>752</v>
      </c>
      <c r="B457" s="2" t="s">
        <v>1756</v>
      </c>
      <c r="C457" s="2" t="s">
        <v>1010</v>
      </c>
      <c r="D457" s="2">
        <v>3</v>
      </c>
      <c r="E457" s="30">
        <v>3.13</v>
      </c>
      <c r="F457" s="2" t="s">
        <v>1014</v>
      </c>
      <c r="G457" s="3">
        <v>46037</v>
      </c>
      <c r="H457" s="34">
        <v>9.39</v>
      </c>
      <c r="I457" s="2">
        <f>_xlfn.XLOOKUP(MasterData[[#This Row],[Customer_ID]],Customer[Customer_ID],Customer[Age])</f>
        <v>49</v>
      </c>
      <c r="J457" s="2" t="str">
        <f>_xlfn.XLOOKUP(MasterData[[#This Row],[Customer_ID]],Customer[Customer_ID],Customer[Age Range])</f>
        <v>[44-56]</v>
      </c>
      <c r="K457" s="2" t="str">
        <f>_xlfn.XLOOKUP(MasterData[[#This Row],[Customer_ID]],Customer[Customer_ID],Customer[Gender])</f>
        <v>Male</v>
      </c>
      <c r="L457" s="26" t="str">
        <f>_xlfn.XLOOKUP(MasterData[[#This Row],[Customer_ID]],Feedback[Customer_ID],Feedback[Feedback_ID])</f>
        <v>F1945</v>
      </c>
      <c r="M457" s="26" t="str">
        <f>_xlfn.XLOOKUP(MasterData[[#This Row],[Customer_ID]],Feedback[Customer_ID],Feedback[Sentiment])</f>
        <v>Positive</v>
      </c>
      <c r="N457" s="26" t="str">
        <f>_xlfn.XLOOKUP(MasterData[[#This Row],[Customer_ID]],Feedback[Customer_ID],Feedback[Comment])</f>
        <v>Great product!</v>
      </c>
      <c r="O457" s="26">
        <f>_xlfn.XLOOKUP(MasterData[[#This Row],[Customer_ID]],Feedback[Customer_ID],Feedback[Rating])</f>
        <v>4</v>
      </c>
    </row>
    <row r="458" spans="1:15" x14ac:dyDescent="0.3">
      <c r="A458" s="4" t="s">
        <v>753</v>
      </c>
      <c r="B458" s="2" t="s">
        <v>1831</v>
      </c>
      <c r="C458" s="2" t="s">
        <v>1010</v>
      </c>
      <c r="D458" s="2">
        <v>2</v>
      </c>
      <c r="E458" s="30">
        <v>3.91</v>
      </c>
      <c r="F458" s="2" t="s">
        <v>1013</v>
      </c>
      <c r="G458" s="3">
        <v>46038</v>
      </c>
      <c r="H458" s="34">
        <v>7.82</v>
      </c>
      <c r="I458" s="2">
        <f>_xlfn.XLOOKUP(MasterData[[#This Row],[Customer_ID]],Customer[Customer_ID],Customer[Age])</f>
        <v>55</v>
      </c>
      <c r="J458" s="2" t="str">
        <f>_xlfn.XLOOKUP(MasterData[[#This Row],[Customer_ID]],Customer[Customer_ID],Customer[Age Range])</f>
        <v>[44-56]</v>
      </c>
      <c r="K458" s="2" t="str">
        <f>_xlfn.XLOOKUP(MasterData[[#This Row],[Customer_ID]],Customer[Customer_ID],Customer[Gender])</f>
        <v>Female</v>
      </c>
      <c r="L458" s="26" t="str">
        <f>_xlfn.XLOOKUP(MasterData[[#This Row],[Customer_ID]],Feedback[Customer_ID],Feedback[Feedback_ID])</f>
        <v>F1258</v>
      </c>
      <c r="M458" s="26" t="str">
        <f>_xlfn.XLOOKUP(MasterData[[#This Row],[Customer_ID]],Feedback[Customer_ID],Feedback[Sentiment])</f>
        <v>Neutral</v>
      </c>
      <c r="N458" s="26" t="str">
        <f>_xlfn.XLOOKUP(MasterData[[#This Row],[Customer_ID]],Feedback[Customer_ID],Feedback[Comment])</f>
        <v>Could be better</v>
      </c>
      <c r="O458" s="26">
        <f>_xlfn.XLOOKUP(MasterData[[#This Row],[Customer_ID]],Feedback[Customer_ID],Feedback[Rating])</f>
        <v>3</v>
      </c>
    </row>
    <row r="459" spans="1:15" x14ac:dyDescent="0.3">
      <c r="A459" s="4" t="s">
        <v>755</v>
      </c>
      <c r="B459" s="2" t="s">
        <v>1187</v>
      </c>
      <c r="C459" s="2" t="s">
        <v>1012</v>
      </c>
      <c r="D459" s="2">
        <v>5</v>
      </c>
      <c r="E459" s="30">
        <v>3.05</v>
      </c>
      <c r="F459" s="2" t="s">
        <v>1014</v>
      </c>
      <c r="G459" s="3">
        <v>46040</v>
      </c>
      <c r="H459" s="34">
        <v>15.25</v>
      </c>
      <c r="I459" s="2">
        <f>_xlfn.XLOOKUP(MasterData[[#This Row],[Customer_ID]],Customer[Customer_ID],Customer[Age])</f>
        <v>39</v>
      </c>
      <c r="J459" s="2" t="str">
        <f>_xlfn.XLOOKUP(MasterData[[#This Row],[Customer_ID]],Customer[Customer_ID],Customer[Age Range])</f>
        <v>[31-43]</v>
      </c>
      <c r="K459" s="2" t="str">
        <f>_xlfn.XLOOKUP(MasterData[[#This Row],[Customer_ID]],Customer[Customer_ID],Customer[Gender])</f>
        <v>Female</v>
      </c>
      <c r="L459" s="26" t="str">
        <f>_xlfn.XLOOKUP(MasterData[[#This Row],[Customer_ID]],Feedback[Customer_ID],Feedback[Feedback_ID])</f>
        <v>F1181</v>
      </c>
      <c r="M459" s="26" t="str">
        <f>_xlfn.XLOOKUP(MasterData[[#This Row],[Customer_ID]],Feedback[Customer_ID],Feedback[Sentiment])</f>
        <v>Negative</v>
      </c>
      <c r="N459" s="26" t="str">
        <f>_xlfn.XLOOKUP(MasterData[[#This Row],[Customer_ID]],Feedback[Customer_ID],Feedback[Comment])</f>
        <v>Great product!</v>
      </c>
      <c r="O459" s="26">
        <f>_xlfn.XLOOKUP(MasterData[[#This Row],[Customer_ID]],Feedback[Customer_ID],Feedback[Rating])</f>
        <v>5</v>
      </c>
    </row>
    <row r="460" spans="1:15" x14ac:dyDescent="0.3">
      <c r="A460" s="4" t="s">
        <v>757</v>
      </c>
      <c r="B460" s="2" t="s">
        <v>1892</v>
      </c>
      <c r="C460" s="2" t="s">
        <v>1008</v>
      </c>
      <c r="D460" s="2">
        <v>3</v>
      </c>
      <c r="E460" s="30">
        <v>4.05</v>
      </c>
      <c r="F460" s="2" t="s">
        <v>1013</v>
      </c>
      <c r="G460" s="3">
        <v>46042</v>
      </c>
      <c r="H460" s="34">
        <v>12.15</v>
      </c>
      <c r="I460" s="2">
        <f>_xlfn.XLOOKUP(MasterData[[#This Row],[Customer_ID]],Customer[Customer_ID],Customer[Age])</f>
        <v>47</v>
      </c>
      <c r="J460" s="2" t="str">
        <f>_xlfn.XLOOKUP(MasterData[[#This Row],[Customer_ID]],Customer[Customer_ID],Customer[Age Range])</f>
        <v>[44-56]</v>
      </c>
      <c r="K460" s="2" t="str">
        <f>_xlfn.XLOOKUP(MasterData[[#This Row],[Customer_ID]],Customer[Customer_ID],Customer[Gender])</f>
        <v>Female</v>
      </c>
      <c r="L460" s="26" t="str">
        <f>_xlfn.XLOOKUP(MasterData[[#This Row],[Customer_ID]],Feedback[Customer_ID],Feedback[Feedback_ID])</f>
        <v>F1492</v>
      </c>
      <c r="M460" s="26" t="str">
        <f>_xlfn.XLOOKUP(MasterData[[#This Row],[Customer_ID]],Feedback[Customer_ID],Feedback[Sentiment])</f>
        <v>Negative</v>
      </c>
      <c r="N460" s="26" t="str">
        <f>_xlfn.XLOOKUP(MasterData[[#This Row],[Customer_ID]],Feedback[Customer_ID],Feedback[Comment])</f>
        <v>Great product!</v>
      </c>
      <c r="O460" s="26">
        <f>_xlfn.XLOOKUP(MasterData[[#This Row],[Customer_ID]],Feedback[Customer_ID],Feedback[Rating])</f>
        <v>4</v>
      </c>
    </row>
    <row r="461" spans="1:15" x14ac:dyDescent="0.3">
      <c r="A461" s="4" t="s">
        <v>760</v>
      </c>
      <c r="B461" s="2" t="s">
        <v>1485</v>
      </c>
      <c r="C461" s="2" t="s">
        <v>1007</v>
      </c>
      <c r="D461" s="2">
        <v>5</v>
      </c>
      <c r="E461" s="30">
        <v>5.97</v>
      </c>
      <c r="F461" s="2" t="s">
        <v>1013</v>
      </c>
      <c r="G461" s="3">
        <v>46045</v>
      </c>
      <c r="H461" s="34">
        <v>29.85</v>
      </c>
      <c r="I461" s="2">
        <f>_xlfn.XLOOKUP(MasterData[[#This Row],[Customer_ID]],Customer[Customer_ID],Customer[Age])</f>
        <v>55</v>
      </c>
      <c r="J461" s="2" t="str">
        <f>_xlfn.XLOOKUP(MasterData[[#This Row],[Customer_ID]],Customer[Customer_ID],Customer[Age Range])</f>
        <v>[44-56]</v>
      </c>
      <c r="K461" s="2" t="str">
        <f>_xlfn.XLOOKUP(MasterData[[#This Row],[Customer_ID]],Customer[Customer_ID],Customer[Gender])</f>
        <v>Male</v>
      </c>
      <c r="L461" s="26" t="str">
        <f>_xlfn.XLOOKUP(MasterData[[#This Row],[Customer_ID]],Feedback[Customer_ID],Feedback[Feedback_ID])</f>
        <v>F1461</v>
      </c>
      <c r="M461" s="26" t="str">
        <f>_xlfn.XLOOKUP(MasterData[[#This Row],[Customer_ID]],Feedback[Customer_ID],Feedback[Sentiment])</f>
        <v>Neutral</v>
      </c>
      <c r="N461" s="26" t="str">
        <f>_xlfn.XLOOKUP(MasterData[[#This Row],[Customer_ID]],Feedback[Customer_ID],Feedback[Comment])</f>
        <v>Great product!</v>
      </c>
      <c r="O461" s="26">
        <f>_xlfn.XLOOKUP(MasterData[[#This Row],[Customer_ID]],Feedback[Customer_ID],Feedback[Rating])</f>
        <v>2</v>
      </c>
    </row>
    <row r="462" spans="1:15" x14ac:dyDescent="0.3">
      <c r="A462" s="4" t="s">
        <v>761</v>
      </c>
      <c r="B462" s="2" t="s">
        <v>1483</v>
      </c>
      <c r="C462" s="2" t="s">
        <v>1008</v>
      </c>
      <c r="D462" s="2">
        <v>4</v>
      </c>
      <c r="E462" s="30">
        <v>3.64</v>
      </c>
      <c r="F462" s="2" t="s">
        <v>1013</v>
      </c>
      <c r="G462" s="3">
        <v>46046</v>
      </c>
      <c r="H462" s="34">
        <v>14.56</v>
      </c>
      <c r="I462" s="2">
        <f>_xlfn.XLOOKUP(MasterData[[#This Row],[Customer_ID]],Customer[Customer_ID],Customer[Age])</f>
        <v>20</v>
      </c>
      <c r="J462" s="2" t="str">
        <f>_xlfn.XLOOKUP(MasterData[[#This Row],[Customer_ID]],Customer[Customer_ID],Customer[Age Range])</f>
        <v>[18-30]</v>
      </c>
      <c r="K462" s="2" t="str">
        <f>_xlfn.XLOOKUP(MasterData[[#This Row],[Customer_ID]],Customer[Customer_ID],Customer[Gender])</f>
        <v>Male</v>
      </c>
      <c r="L462" s="26" t="str">
        <f>_xlfn.XLOOKUP(MasterData[[#This Row],[Customer_ID]],Feedback[Customer_ID],Feedback[Feedback_ID])</f>
        <v>F1186</v>
      </c>
      <c r="M462" s="26" t="str">
        <f>_xlfn.XLOOKUP(MasterData[[#This Row],[Customer_ID]],Feedback[Customer_ID],Feedback[Sentiment])</f>
        <v>Negative</v>
      </c>
      <c r="N462" s="26" t="str">
        <f>_xlfn.XLOOKUP(MasterData[[#This Row],[Customer_ID]],Feedback[Customer_ID],Feedback[Comment])</f>
        <v>Could be better</v>
      </c>
      <c r="O462" s="26">
        <f>_xlfn.XLOOKUP(MasterData[[#This Row],[Customer_ID]],Feedback[Customer_ID],Feedback[Rating])</f>
        <v>2</v>
      </c>
    </row>
    <row r="463" spans="1:15" x14ac:dyDescent="0.3">
      <c r="A463" s="4" t="s">
        <v>762</v>
      </c>
      <c r="B463" s="2" t="s">
        <v>1320</v>
      </c>
      <c r="C463" s="2" t="s">
        <v>1007</v>
      </c>
      <c r="D463" s="2">
        <v>5</v>
      </c>
      <c r="E463" s="30">
        <v>3.8</v>
      </c>
      <c r="F463" s="2" t="s">
        <v>1014</v>
      </c>
      <c r="G463" s="3">
        <v>46047</v>
      </c>
      <c r="H463" s="34">
        <v>19</v>
      </c>
      <c r="I463" s="2">
        <f>_xlfn.XLOOKUP(MasterData[[#This Row],[Customer_ID]],Customer[Customer_ID],Customer[Age])</f>
        <v>33</v>
      </c>
      <c r="J463" s="2" t="str">
        <f>_xlfn.XLOOKUP(MasterData[[#This Row],[Customer_ID]],Customer[Customer_ID],Customer[Age Range])</f>
        <v>[31-43]</v>
      </c>
      <c r="K463" s="2" t="str">
        <f>_xlfn.XLOOKUP(MasterData[[#This Row],[Customer_ID]],Customer[Customer_ID],Customer[Gender])</f>
        <v>Male</v>
      </c>
      <c r="L463" s="26" t="str">
        <f>_xlfn.XLOOKUP(MasterData[[#This Row],[Customer_ID]],Feedback[Customer_ID],Feedback[Feedback_ID])</f>
        <v>F1359</v>
      </c>
      <c r="M463" s="26" t="str">
        <f>_xlfn.XLOOKUP(MasterData[[#This Row],[Customer_ID]],Feedback[Customer_ID],Feedback[Sentiment])</f>
        <v>Positive</v>
      </c>
      <c r="N463" s="26" t="str">
        <f>_xlfn.XLOOKUP(MasterData[[#This Row],[Customer_ID]],Feedback[Customer_ID],Feedback[Comment])</f>
        <v>Could be better</v>
      </c>
      <c r="O463" s="26">
        <f>_xlfn.XLOOKUP(MasterData[[#This Row],[Customer_ID]],Feedback[Customer_ID],Feedback[Rating])</f>
        <v>3</v>
      </c>
    </row>
    <row r="464" spans="1:15" x14ac:dyDescent="0.3">
      <c r="A464" s="4" t="s">
        <v>764</v>
      </c>
      <c r="B464" s="2" t="s">
        <v>1844</v>
      </c>
      <c r="C464" s="2" t="s">
        <v>1007</v>
      </c>
      <c r="D464" s="2">
        <v>4</v>
      </c>
      <c r="E464" s="30">
        <v>4.01</v>
      </c>
      <c r="F464" s="2" t="s">
        <v>1016</v>
      </c>
      <c r="G464" s="3">
        <v>46049</v>
      </c>
      <c r="H464" s="34">
        <v>16.04</v>
      </c>
      <c r="I464" s="2">
        <f>_xlfn.XLOOKUP(MasterData[[#This Row],[Customer_ID]],Customer[Customer_ID],Customer[Age])</f>
        <v>33</v>
      </c>
      <c r="J464" s="2" t="str">
        <f>_xlfn.XLOOKUP(MasterData[[#This Row],[Customer_ID]],Customer[Customer_ID],Customer[Age Range])</f>
        <v>[31-43]</v>
      </c>
      <c r="K464" s="2" t="str">
        <f>_xlfn.XLOOKUP(MasterData[[#This Row],[Customer_ID]],Customer[Customer_ID],Customer[Gender])</f>
        <v>Male</v>
      </c>
      <c r="L464" s="26" t="str">
        <f>_xlfn.XLOOKUP(MasterData[[#This Row],[Customer_ID]],Feedback[Customer_ID],Feedback[Feedback_ID])</f>
        <v>F1566</v>
      </c>
      <c r="M464" s="26" t="str">
        <f>_xlfn.XLOOKUP(MasterData[[#This Row],[Customer_ID]],Feedback[Customer_ID],Feedback[Sentiment])</f>
        <v>Neutral</v>
      </c>
      <c r="N464" s="26" t="str">
        <f>_xlfn.XLOOKUP(MasterData[[#This Row],[Customer_ID]],Feedback[Customer_ID],Feedback[Comment])</f>
        <v>Could be better</v>
      </c>
      <c r="O464" s="26">
        <f>_xlfn.XLOOKUP(MasterData[[#This Row],[Customer_ID]],Feedback[Customer_ID],Feedback[Rating])</f>
        <v>2</v>
      </c>
    </row>
    <row r="465" spans="1:15" x14ac:dyDescent="0.3">
      <c r="A465" s="4" t="s">
        <v>766</v>
      </c>
      <c r="B465" s="2" t="s">
        <v>1514</v>
      </c>
      <c r="C465" s="2" t="s">
        <v>1008</v>
      </c>
      <c r="D465" s="2">
        <v>3</v>
      </c>
      <c r="E465" s="30">
        <v>4.63</v>
      </c>
      <c r="F465" s="2" t="s">
        <v>1014</v>
      </c>
      <c r="G465" s="3">
        <v>46051</v>
      </c>
      <c r="H465" s="34">
        <v>13.89</v>
      </c>
      <c r="I465" s="2">
        <f>_xlfn.XLOOKUP(MasterData[[#This Row],[Customer_ID]],Customer[Customer_ID],Customer[Age])</f>
        <v>44</v>
      </c>
      <c r="J465" s="2" t="str">
        <f>_xlfn.XLOOKUP(MasterData[[#This Row],[Customer_ID]],Customer[Customer_ID],Customer[Age Range])</f>
        <v>[44-56]</v>
      </c>
      <c r="K465" s="2" t="str">
        <f>_xlfn.XLOOKUP(MasterData[[#This Row],[Customer_ID]],Customer[Customer_ID],Customer[Gender])</f>
        <v>Female</v>
      </c>
      <c r="L465" s="26" t="str">
        <f>_xlfn.XLOOKUP(MasterData[[#This Row],[Customer_ID]],Feedback[Customer_ID],Feedback[Feedback_ID])</f>
        <v>F1123</v>
      </c>
      <c r="M465" s="26" t="str">
        <f>_xlfn.XLOOKUP(MasterData[[#This Row],[Customer_ID]],Feedback[Customer_ID],Feedback[Sentiment])</f>
        <v>Negative</v>
      </c>
      <c r="N465" s="26" t="str">
        <f>_xlfn.XLOOKUP(MasterData[[#This Row],[Customer_ID]],Feedback[Customer_ID],Feedback[Comment])</f>
        <v>Could be better</v>
      </c>
      <c r="O465" s="26">
        <f>_xlfn.XLOOKUP(MasterData[[#This Row],[Customer_ID]],Feedback[Customer_ID],Feedback[Rating])</f>
        <v>5</v>
      </c>
    </row>
    <row r="466" spans="1:15" x14ac:dyDescent="0.3">
      <c r="A466" s="4" t="s">
        <v>767</v>
      </c>
      <c r="B466" s="2" t="s">
        <v>1072</v>
      </c>
      <c r="C466" s="2" t="s">
        <v>1008</v>
      </c>
      <c r="D466" s="2">
        <v>4</v>
      </c>
      <c r="E466" s="30">
        <v>4.47</v>
      </c>
      <c r="F466" s="2" t="s">
        <v>1015</v>
      </c>
      <c r="G466" s="3">
        <v>46052</v>
      </c>
      <c r="H466" s="34">
        <v>17.88</v>
      </c>
      <c r="I466" s="2">
        <f>_xlfn.XLOOKUP(MasterData[[#This Row],[Customer_ID]],Customer[Customer_ID],Customer[Age])</f>
        <v>34</v>
      </c>
      <c r="J466" s="2" t="str">
        <f>_xlfn.XLOOKUP(MasterData[[#This Row],[Customer_ID]],Customer[Customer_ID],Customer[Age Range])</f>
        <v>[31-43]</v>
      </c>
      <c r="K466" s="2" t="str">
        <f>_xlfn.XLOOKUP(MasterData[[#This Row],[Customer_ID]],Customer[Customer_ID],Customer[Gender])</f>
        <v>Female</v>
      </c>
      <c r="L466" s="26" t="str">
        <f>_xlfn.XLOOKUP(MasterData[[#This Row],[Customer_ID]],Feedback[Customer_ID],Feedback[Feedback_ID])</f>
        <v>F1024</v>
      </c>
      <c r="M466" s="26" t="str">
        <f>_xlfn.XLOOKUP(MasterData[[#This Row],[Customer_ID]],Feedback[Customer_ID],Feedback[Sentiment])</f>
        <v>Negative</v>
      </c>
      <c r="N466" s="26" t="str">
        <f>_xlfn.XLOOKUP(MasterData[[#This Row],[Customer_ID]],Feedback[Customer_ID],Feedback[Comment])</f>
        <v>Could be better</v>
      </c>
      <c r="O466" s="26">
        <f>_xlfn.XLOOKUP(MasterData[[#This Row],[Customer_ID]],Feedback[Customer_ID],Feedback[Rating])</f>
        <v>5</v>
      </c>
    </row>
    <row r="467" spans="1:15" x14ac:dyDescent="0.3">
      <c r="A467" s="4" t="s">
        <v>769</v>
      </c>
      <c r="B467" s="2" t="s">
        <v>1954</v>
      </c>
      <c r="C467" s="2" t="s">
        <v>1009</v>
      </c>
      <c r="D467" s="2">
        <v>5</v>
      </c>
      <c r="E467" s="30">
        <v>5.18</v>
      </c>
      <c r="F467" s="2" t="s">
        <v>1015</v>
      </c>
      <c r="G467" s="3">
        <v>46054</v>
      </c>
      <c r="H467" s="34">
        <v>25.9</v>
      </c>
      <c r="I467" s="2">
        <f>_xlfn.XLOOKUP(MasterData[[#This Row],[Customer_ID]],Customer[Customer_ID],Customer[Age])</f>
        <v>25</v>
      </c>
      <c r="J467" s="2" t="str">
        <f>_xlfn.XLOOKUP(MasterData[[#This Row],[Customer_ID]],Customer[Customer_ID],Customer[Age Range])</f>
        <v>[18-30]</v>
      </c>
      <c r="K467" s="2" t="str">
        <f>_xlfn.XLOOKUP(MasterData[[#This Row],[Customer_ID]],Customer[Customer_ID],Customer[Gender])</f>
        <v>Male</v>
      </c>
      <c r="L467" s="26" t="str">
        <f>_xlfn.XLOOKUP(MasterData[[#This Row],[Customer_ID]],Feedback[Customer_ID],Feedback[Feedback_ID])</f>
        <v>F1436</v>
      </c>
      <c r="M467" s="26" t="str">
        <f>_xlfn.XLOOKUP(MasterData[[#This Row],[Customer_ID]],Feedback[Customer_ID],Feedback[Sentiment])</f>
        <v>Positive</v>
      </c>
      <c r="N467" s="26" t="str">
        <f>_xlfn.XLOOKUP(MasterData[[#This Row],[Customer_ID]],Feedback[Customer_ID],Feedback[Comment])</f>
        <v>Could be better</v>
      </c>
      <c r="O467" s="26">
        <f>_xlfn.XLOOKUP(MasterData[[#This Row],[Customer_ID]],Feedback[Customer_ID],Feedback[Rating])</f>
        <v>4</v>
      </c>
    </row>
    <row r="468" spans="1:15" x14ac:dyDescent="0.3">
      <c r="A468" s="4" t="s">
        <v>770</v>
      </c>
      <c r="B468" s="2" t="s">
        <v>1108</v>
      </c>
      <c r="C468" s="2" t="s">
        <v>1012</v>
      </c>
      <c r="D468" s="2">
        <v>1</v>
      </c>
      <c r="E468" s="30">
        <v>5.74</v>
      </c>
      <c r="F468" s="2" t="s">
        <v>1013</v>
      </c>
      <c r="G468" s="3">
        <v>46055</v>
      </c>
      <c r="H468" s="34">
        <v>5.74</v>
      </c>
      <c r="I468" s="2">
        <f>_xlfn.XLOOKUP(MasterData[[#This Row],[Customer_ID]],Customer[Customer_ID],Customer[Age])</f>
        <v>61</v>
      </c>
      <c r="J468" s="2" t="str">
        <f>_xlfn.XLOOKUP(MasterData[[#This Row],[Customer_ID]],Customer[Customer_ID],Customer[Age Range])</f>
        <v>[57 Above]</v>
      </c>
      <c r="K468" s="2" t="str">
        <f>_xlfn.XLOOKUP(MasterData[[#This Row],[Customer_ID]],Customer[Customer_ID],Customer[Gender])</f>
        <v>Female</v>
      </c>
      <c r="L468" s="26" t="str">
        <f>_xlfn.XLOOKUP(MasterData[[#This Row],[Customer_ID]],Feedback[Customer_ID],Feedback[Feedback_ID])</f>
        <v>F1023</v>
      </c>
      <c r="M468" s="26" t="str">
        <f>_xlfn.XLOOKUP(MasterData[[#This Row],[Customer_ID]],Feedback[Customer_ID],Feedback[Sentiment])</f>
        <v>Negative</v>
      </c>
      <c r="N468" s="26" t="str">
        <f>_xlfn.XLOOKUP(MasterData[[#This Row],[Customer_ID]],Feedback[Customer_ID],Feedback[Comment])</f>
        <v>Great product!</v>
      </c>
      <c r="O468" s="26">
        <f>_xlfn.XLOOKUP(MasterData[[#This Row],[Customer_ID]],Feedback[Customer_ID],Feedback[Rating])</f>
        <v>5</v>
      </c>
    </row>
    <row r="469" spans="1:15" x14ac:dyDescent="0.3">
      <c r="A469" s="4" t="s">
        <v>771</v>
      </c>
      <c r="B469" s="2" t="s">
        <v>1995</v>
      </c>
      <c r="C469" s="2" t="s">
        <v>1012</v>
      </c>
      <c r="D469" s="2">
        <v>1</v>
      </c>
      <c r="E469" s="30">
        <v>3.39</v>
      </c>
      <c r="F469" s="2" t="s">
        <v>1015</v>
      </c>
      <c r="G469" s="3">
        <v>46056</v>
      </c>
      <c r="H469" s="34">
        <v>3.39</v>
      </c>
      <c r="I469" s="2">
        <f>_xlfn.XLOOKUP(MasterData[[#This Row],[Customer_ID]],Customer[Customer_ID],Customer[Age])</f>
        <v>54</v>
      </c>
      <c r="J469" s="2" t="str">
        <f>_xlfn.XLOOKUP(MasterData[[#This Row],[Customer_ID]],Customer[Customer_ID],Customer[Age Range])</f>
        <v>[44-56]</v>
      </c>
      <c r="K469" s="2" t="str">
        <f>_xlfn.XLOOKUP(MasterData[[#This Row],[Customer_ID]],Customer[Customer_ID],Customer[Gender])</f>
        <v>Male</v>
      </c>
      <c r="L469" s="26" t="str">
        <f>_xlfn.XLOOKUP(MasterData[[#This Row],[Customer_ID]],Feedback[Customer_ID],Feedback[Feedback_ID])</f>
        <v>F1590</v>
      </c>
      <c r="M469" s="26" t="str">
        <f>_xlfn.XLOOKUP(MasterData[[#This Row],[Customer_ID]],Feedback[Customer_ID],Feedback[Sentiment])</f>
        <v>Neutral</v>
      </c>
      <c r="N469" s="26" t="str">
        <f>_xlfn.XLOOKUP(MasterData[[#This Row],[Customer_ID]],Feedback[Customer_ID],Feedback[Comment])</f>
        <v>Great product!</v>
      </c>
      <c r="O469" s="26">
        <f>_xlfn.XLOOKUP(MasterData[[#This Row],[Customer_ID]],Feedback[Customer_ID],Feedback[Rating])</f>
        <v>1</v>
      </c>
    </row>
    <row r="470" spans="1:15" x14ac:dyDescent="0.3">
      <c r="A470" s="4" t="s">
        <v>772</v>
      </c>
      <c r="B470" s="2" t="s">
        <v>1125</v>
      </c>
      <c r="C470" s="2" t="s">
        <v>1012</v>
      </c>
      <c r="D470" s="2">
        <v>4</v>
      </c>
      <c r="E470" s="30">
        <v>5.87</v>
      </c>
      <c r="F470" s="2" t="s">
        <v>1013</v>
      </c>
      <c r="G470" s="3">
        <v>46057</v>
      </c>
      <c r="H470" s="34">
        <v>23.48</v>
      </c>
      <c r="I470" s="2">
        <f>_xlfn.XLOOKUP(MasterData[[#This Row],[Customer_ID]],Customer[Customer_ID],Customer[Age])</f>
        <v>61</v>
      </c>
      <c r="J470" s="2" t="str">
        <f>_xlfn.XLOOKUP(MasterData[[#This Row],[Customer_ID]],Customer[Customer_ID],Customer[Age Range])</f>
        <v>[57 Above]</v>
      </c>
      <c r="K470" s="2" t="str">
        <f>_xlfn.XLOOKUP(MasterData[[#This Row],[Customer_ID]],Customer[Customer_ID],Customer[Gender])</f>
        <v>Female</v>
      </c>
      <c r="L470" s="26" t="str">
        <f>_xlfn.XLOOKUP(MasterData[[#This Row],[Customer_ID]],Feedback[Customer_ID],Feedback[Feedback_ID])</f>
        <v>F1088</v>
      </c>
      <c r="M470" s="26" t="str">
        <f>_xlfn.XLOOKUP(MasterData[[#This Row],[Customer_ID]],Feedback[Customer_ID],Feedback[Sentiment])</f>
        <v>Positive</v>
      </c>
      <c r="N470" s="26" t="str">
        <f>_xlfn.XLOOKUP(MasterData[[#This Row],[Customer_ID]],Feedback[Customer_ID],Feedback[Comment])</f>
        <v>Could be better</v>
      </c>
      <c r="O470" s="26">
        <f>_xlfn.XLOOKUP(MasterData[[#This Row],[Customer_ID]],Feedback[Customer_ID],Feedback[Rating])</f>
        <v>3</v>
      </c>
    </row>
    <row r="471" spans="1:15" x14ac:dyDescent="0.3">
      <c r="A471" s="4" t="s">
        <v>773</v>
      </c>
      <c r="B471" s="2" t="s">
        <v>1467</v>
      </c>
      <c r="C471" s="2" t="s">
        <v>1007</v>
      </c>
      <c r="D471" s="2">
        <v>2</v>
      </c>
      <c r="E471" s="30">
        <v>4.07</v>
      </c>
      <c r="F471" s="2" t="s">
        <v>1016</v>
      </c>
      <c r="G471" s="3">
        <v>46058</v>
      </c>
      <c r="H471" s="34">
        <v>8.14</v>
      </c>
      <c r="I471" s="2">
        <f>_xlfn.XLOOKUP(MasterData[[#This Row],[Customer_ID]],Customer[Customer_ID],Customer[Age])</f>
        <v>26</v>
      </c>
      <c r="J471" s="2" t="str">
        <f>_xlfn.XLOOKUP(MasterData[[#This Row],[Customer_ID]],Customer[Customer_ID],Customer[Age Range])</f>
        <v>[18-30]</v>
      </c>
      <c r="K471" s="2" t="str">
        <f>_xlfn.XLOOKUP(MasterData[[#This Row],[Customer_ID]],Customer[Customer_ID],Customer[Gender])</f>
        <v>Male</v>
      </c>
      <c r="L471" s="26" t="str">
        <f>_xlfn.XLOOKUP(MasterData[[#This Row],[Customer_ID]],Feedback[Customer_ID],Feedback[Feedback_ID])</f>
        <v>F1744</v>
      </c>
      <c r="M471" s="26" t="str">
        <f>_xlfn.XLOOKUP(MasterData[[#This Row],[Customer_ID]],Feedback[Customer_ID],Feedback[Sentiment])</f>
        <v>Negative</v>
      </c>
      <c r="N471" s="26" t="str">
        <f>_xlfn.XLOOKUP(MasterData[[#This Row],[Customer_ID]],Feedback[Customer_ID],Feedback[Comment])</f>
        <v>Could be better</v>
      </c>
      <c r="O471" s="26">
        <f>_xlfn.XLOOKUP(MasterData[[#This Row],[Customer_ID]],Feedback[Customer_ID],Feedback[Rating])</f>
        <v>4</v>
      </c>
    </row>
    <row r="472" spans="1:15" x14ac:dyDescent="0.3">
      <c r="A472" s="4" t="s">
        <v>774</v>
      </c>
      <c r="B472" s="2" t="s">
        <v>1371</v>
      </c>
      <c r="C472" s="2" t="s">
        <v>1011</v>
      </c>
      <c r="D472" s="2">
        <v>1</v>
      </c>
      <c r="E472" s="30">
        <v>3.89</v>
      </c>
      <c r="F472" s="2" t="s">
        <v>1015</v>
      </c>
      <c r="G472" s="3">
        <v>46059</v>
      </c>
      <c r="H472" s="34">
        <v>3.89</v>
      </c>
      <c r="I472" s="2">
        <f>_xlfn.XLOOKUP(MasterData[[#This Row],[Customer_ID]],Customer[Customer_ID],Customer[Age])</f>
        <v>50</v>
      </c>
      <c r="J472" s="2" t="str">
        <f>_xlfn.XLOOKUP(MasterData[[#This Row],[Customer_ID]],Customer[Customer_ID],Customer[Age Range])</f>
        <v>[44-56]</v>
      </c>
      <c r="K472" s="2" t="str">
        <f>_xlfn.XLOOKUP(MasterData[[#This Row],[Customer_ID]],Customer[Customer_ID],Customer[Gender])</f>
        <v>Female</v>
      </c>
      <c r="L472" s="26" t="str">
        <f>_xlfn.XLOOKUP(MasterData[[#This Row],[Customer_ID]],Feedback[Customer_ID],Feedback[Feedback_ID])</f>
        <v>F1660</v>
      </c>
      <c r="M472" s="26" t="str">
        <f>_xlfn.XLOOKUP(MasterData[[#This Row],[Customer_ID]],Feedback[Customer_ID],Feedback[Sentiment])</f>
        <v>Negative</v>
      </c>
      <c r="N472" s="26" t="str">
        <f>_xlfn.XLOOKUP(MasterData[[#This Row],[Customer_ID]],Feedback[Customer_ID],Feedback[Comment])</f>
        <v>Great product!</v>
      </c>
      <c r="O472" s="26">
        <f>_xlfn.XLOOKUP(MasterData[[#This Row],[Customer_ID]],Feedback[Customer_ID],Feedback[Rating])</f>
        <v>2</v>
      </c>
    </row>
    <row r="473" spans="1:15" x14ac:dyDescent="0.3">
      <c r="A473" s="4" t="s">
        <v>775</v>
      </c>
      <c r="B473" s="2" t="s">
        <v>1796</v>
      </c>
      <c r="C473" s="2" t="s">
        <v>1011</v>
      </c>
      <c r="D473" s="2">
        <v>1</v>
      </c>
      <c r="E473" s="30">
        <v>5.04</v>
      </c>
      <c r="F473" s="2" t="s">
        <v>1013</v>
      </c>
      <c r="G473" s="3">
        <v>46060</v>
      </c>
      <c r="H473" s="34">
        <v>5.04</v>
      </c>
      <c r="I473" s="2">
        <f>_xlfn.XLOOKUP(MasterData[[#This Row],[Customer_ID]],Customer[Customer_ID],Customer[Age])</f>
        <v>65</v>
      </c>
      <c r="J473" s="2" t="str">
        <f>_xlfn.XLOOKUP(MasterData[[#This Row],[Customer_ID]],Customer[Customer_ID],Customer[Age Range])</f>
        <v>[57 Above]</v>
      </c>
      <c r="K473" s="2" t="str">
        <f>_xlfn.XLOOKUP(MasterData[[#This Row],[Customer_ID]],Customer[Customer_ID],Customer[Gender])</f>
        <v>Male</v>
      </c>
      <c r="L473" s="26" t="str">
        <f>_xlfn.XLOOKUP(MasterData[[#This Row],[Customer_ID]],Feedback[Customer_ID],Feedback[Feedback_ID])</f>
        <v>F1908</v>
      </c>
      <c r="M473" s="26" t="str">
        <f>_xlfn.XLOOKUP(MasterData[[#This Row],[Customer_ID]],Feedback[Customer_ID],Feedback[Sentiment])</f>
        <v>Neutral</v>
      </c>
      <c r="N473" s="26" t="str">
        <f>_xlfn.XLOOKUP(MasterData[[#This Row],[Customer_ID]],Feedback[Customer_ID],Feedback[Comment])</f>
        <v>Could be better</v>
      </c>
      <c r="O473" s="26">
        <f>_xlfn.XLOOKUP(MasterData[[#This Row],[Customer_ID]],Feedback[Customer_ID],Feedback[Rating])</f>
        <v>3</v>
      </c>
    </row>
    <row r="474" spans="1:15" x14ac:dyDescent="0.3">
      <c r="A474" s="4" t="s">
        <v>776</v>
      </c>
      <c r="B474" s="2" t="s">
        <v>1624</v>
      </c>
      <c r="C474" s="2" t="s">
        <v>1009</v>
      </c>
      <c r="D474" s="2">
        <v>2</v>
      </c>
      <c r="E474" s="30">
        <v>5.94</v>
      </c>
      <c r="F474" s="2" t="s">
        <v>1016</v>
      </c>
      <c r="G474" s="3">
        <v>46061</v>
      </c>
      <c r="H474" s="34">
        <v>11.88</v>
      </c>
      <c r="I474" s="2">
        <f>_xlfn.XLOOKUP(MasterData[[#This Row],[Customer_ID]],Customer[Customer_ID],Customer[Age])</f>
        <v>46</v>
      </c>
      <c r="J474" s="2" t="str">
        <f>_xlfn.XLOOKUP(MasterData[[#This Row],[Customer_ID]],Customer[Customer_ID],Customer[Age Range])</f>
        <v>[44-56]</v>
      </c>
      <c r="K474" s="2" t="str">
        <f>_xlfn.XLOOKUP(MasterData[[#This Row],[Customer_ID]],Customer[Customer_ID],Customer[Gender])</f>
        <v>Female</v>
      </c>
      <c r="L474" s="26" t="str">
        <f>_xlfn.XLOOKUP(MasterData[[#This Row],[Customer_ID]],Feedback[Customer_ID],Feedback[Feedback_ID])</f>
        <v>F1006</v>
      </c>
      <c r="M474" s="26" t="str">
        <f>_xlfn.XLOOKUP(MasterData[[#This Row],[Customer_ID]],Feedback[Customer_ID],Feedback[Sentiment])</f>
        <v>Neutral</v>
      </c>
      <c r="N474" s="26" t="str">
        <f>_xlfn.XLOOKUP(MasterData[[#This Row],[Customer_ID]],Feedback[Customer_ID],Feedback[Comment])</f>
        <v>Could be better</v>
      </c>
      <c r="O474" s="26">
        <f>_xlfn.XLOOKUP(MasterData[[#This Row],[Customer_ID]],Feedback[Customer_ID],Feedback[Rating])</f>
        <v>1</v>
      </c>
    </row>
    <row r="475" spans="1:15" x14ac:dyDescent="0.3">
      <c r="A475" s="4" t="s">
        <v>777</v>
      </c>
      <c r="B475" s="2" t="s">
        <v>1590</v>
      </c>
      <c r="C475" s="2" t="s">
        <v>1007</v>
      </c>
      <c r="D475" s="2">
        <v>3</v>
      </c>
      <c r="E475" s="30">
        <v>4.59</v>
      </c>
      <c r="F475" s="2" t="s">
        <v>1013</v>
      </c>
      <c r="G475" s="3">
        <v>46062</v>
      </c>
      <c r="H475" s="34">
        <v>13.77</v>
      </c>
      <c r="I475" s="2">
        <f>_xlfn.XLOOKUP(MasterData[[#This Row],[Customer_ID]],Customer[Customer_ID],Customer[Age])</f>
        <v>37</v>
      </c>
      <c r="J475" s="2" t="str">
        <f>_xlfn.XLOOKUP(MasterData[[#This Row],[Customer_ID]],Customer[Customer_ID],Customer[Age Range])</f>
        <v>[31-43]</v>
      </c>
      <c r="K475" s="2" t="str">
        <f>_xlfn.XLOOKUP(MasterData[[#This Row],[Customer_ID]],Customer[Customer_ID],Customer[Gender])</f>
        <v>Male</v>
      </c>
      <c r="L475" s="26" t="str">
        <f>_xlfn.XLOOKUP(MasterData[[#This Row],[Customer_ID]],Feedback[Customer_ID],Feedback[Feedback_ID])</f>
        <v>F1101</v>
      </c>
      <c r="M475" s="26" t="str">
        <f>_xlfn.XLOOKUP(MasterData[[#This Row],[Customer_ID]],Feedback[Customer_ID],Feedback[Sentiment])</f>
        <v>Neutral</v>
      </c>
      <c r="N475" s="26" t="str">
        <f>_xlfn.XLOOKUP(MasterData[[#This Row],[Customer_ID]],Feedback[Customer_ID],Feedback[Comment])</f>
        <v>Could be better</v>
      </c>
      <c r="O475" s="26">
        <f>_xlfn.XLOOKUP(MasterData[[#This Row],[Customer_ID]],Feedback[Customer_ID],Feedback[Rating])</f>
        <v>2</v>
      </c>
    </row>
    <row r="476" spans="1:15" x14ac:dyDescent="0.3">
      <c r="A476" s="4" t="s">
        <v>780</v>
      </c>
      <c r="B476" s="2" t="s">
        <v>1863</v>
      </c>
      <c r="C476" s="2" t="s">
        <v>1008</v>
      </c>
      <c r="D476" s="2">
        <v>3</v>
      </c>
      <c r="E476" s="30">
        <v>3.56</v>
      </c>
      <c r="F476" s="2" t="s">
        <v>1015</v>
      </c>
      <c r="G476" s="3">
        <v>46065</v>
      </c>
      <c r="H476" s="34">
        <v>10.68</v>
      </c>
      <c r="I476" s="2">
        <f>_xlfn.XLOOKUP(MasterData[[#This Row],[Customer_ID]],Customer[Customer_ID],Customer[Age])</f>
        <v>44</v>
      </c>
      <c r="J476" s="2" t="str">
        <f>_xlfn.XLOOKUP(MasterData[[#This Row],[Customer_ID]],Customer[Customer_ID],Customer[Age Range])</f>
        <v>[44-56]</v>
      </c>
      <c r="K476" s="2" t="str">
        <f>_xlfn.XLOOKUP(MasterData[[#This Row],[Customer_ID]],Customer[Customer_ID],Customer[Gender])</f>
        <v>Male</v>
      </c>
      <c r="L476" s="26" t="str">
        <f>_xlfn.XLOOKUP(MasterData[[#This Row],[Customer_ID]],Feedback[Customer_ID],Feedback[Feedback_ID])</f>
        <v>F1015</v>
      </c>
      <c r="M476" s="26" t="str">
        <f>_xlfn.XLOOKUP(MasterData[[#This Row],[Customer_ID]],Feedback[Customer_ID],Feedback[Sentiment])</f>
        <v>Neutral</v>
      </c>
      <c r="N476" s="26" t="str">
        <f>_xlfn.XLOOKUP(MasterData[[#This Row],[Customer_ID]],Feedback[Customer_ID],Feedback[Comment])</f>
        <v>Could be better</v>
      </c>
      <c r="O476" s="26">
        <f>_xlfn.XLOOKUP(MasterData[[#This Row],[Customer_ID]],Feedback[Customer_ID],Feedback[Rating])</f>
        <v>5</v>
      </c>
    </row>
    <row r="477" spans="1:15" x14ac:dyDescent="0.3">
      <c r="A477" s="4" t="s">
        <v>781</v>
      </c>
      <c r="B477" s="2" t="s">
        <v>1350</v>
      </c>
      <c r="C477" s="2" t="s">
        <v>1012</v>
      </c>
      <c r="D477" s="2">
        <v>2</v>
      </c>
      <c r="E477" s="30">
        <v>3.55</v>
      </c>
      <c r="F477" s="2" t="s">
        <v>1013</v>
      </c>
      <c r="G477" s="3">
        <v>46066</v>
      </c>
      <c r="H477" s="34">
        <v>7.1</v>
      </c>
      <c r="I477" s="2">
        <f>_xlfn.XLOOKUP(MasterData[[#This Row],[Customer_ID]],Customer[Customer_ID],Customer[Age])</f>
        <v>63</v>
      </c>
      <c r="J477" s="2" t="str">
        <f>_xlfn.XLOOKUP(MasterData[[#This Row],[Customer_ID]],Customer[Customer_ID],Customer[Age Range])</f>
        <v>[57 Above]</v>
      </c>
      <c r="K477" s="2" t="str">
        <f>_xlfn.XLOOKUP(MasterData[[#This Row],[Customer_ID]],Customer[Customer_ID],Customer[Gender])</f>
        <v>Male</v>
      </c>
      <c r="L477" s="26" t="str">
        <f>_xlfn.XLOOKUP(MasterData[[#This Row],[Customer_ID]],Feedback[Customer_ID],Feedback[Feedback_ID])</f>
        <v>F1292</v>
      </c>
      <c r="M477" s="26" t="str">
        <f>_xlfn.XLOOKUP(MasterData[[#This Row],[Customer_ID]],Feedback[Customer_ID],Feedback[Sentiment])</f>
        <v>Positive</v>
      </c>
      <c r="N477" s="26" t="str">
        <f>_xlfn.XLOOKUP(MasterData[[#This Row],[Customer_ID]],Feedback[Customer_ID],Feedback[Comment])</f>
        <v>Could be better</v>
      </c>
      <c r="O477" s="26">
        <f>_xlfn.XLOOKUP(MasterData[[#This Row],[Customer_ID]],Feedback[Customer_ID],Feedback[Rating])</f>
        <v>5</v>
      </c>
    </row>
    <row r="478" spans="1:15" x14ac:dyDescent="0.3">
      <c r="A478" s="4" t="s">
        <v>783</v>
      </c>
      <c r="B478" s="2" t="s">
        <v>1614</v>
      </c>
      <c r="C478" s="2" t="s">
        <v>1008</v>
      </c>
      <c r="D478" s="2">
        <v>3</v>
      </c>
      <c r="E478" s="30">
        <v>5.5</v>
      </c>
      <c r="F478" s="2" t="s">
        <v>1016</v>
      </c>
      <c r="G478" s="3">
        <v>46068</v>
      </c>
      <c r="H478" s="34">
        <v>16.5</v>
      </c>
      <c r="I478" s="2">
        <f>_xlfn.XLOOKUP(MasterData[[#This Row],[Customer_ID]],Customer[Customer_ID],Customer[Age])</f>
        <v>37</v>
      </c>
      <c r="J478" s="2" t="str">
        <f>_xlfn.XLOOKUP(MasterData[[#This Row],[Customer_ID]],Customer[Customer_ID],Customer[Age Range])</f>
        <v>[31-43]</v>
      </c>
      <c r="K478" s="2" t="str">
        <f>_xlfn.XLOOKUP(MasterData[[#This Row],[Customer_ID]],Customer[Customer_ID],Customer[Gender])</f>
        <v>Male</v>
      </c>
      <c r="L478" s="26" t="str">
        <f>_xlfn.XLOOKUP(MasterData[[#This Row],[Customer_ID]],Feedback[Customer_ID],Feedback[Feedback_ID])</f>
        <v>F1513</v>
      </c>
      <c r="M478" s="26" t="str">
        <f>_xlfn.XLOOKUP(MasterData[[#This Row],[Customer_ID]],Feedback[Customer_ID],Feedback[Sentiment])</f>
        <v>Neutral</v>
      </c>
      <c r="N478" s="26" t="str">
        <f>_xlfn.XLOOKUP(MasterData[[#This Row],[Customer_ID]],Feedback[Customer_ID],Feedback[Comment])</f>
        <v>Could be better</v>
      </c>
      <c r="O478" s="26">
        <f>_xlfn.XLOOKUP(MasterData[[#This Row],[Customer_ID]],Feedback[Customer_ID],Feedback[Rating])</f>
        <v>2</v>
      </c>
    </row>
    <row r="479" spans="1:15" x14ac:dyDescent="0.3">
      <c r="A479" s="4" t="s">
        <v>784</v>
      </c>
      <c r="B479" s="2" t="s">
        <v>1037</v>
      </c>
      <c r="C479" s="2" t="s">
        <v>1007</v>
      </c>
      <c r="D479" s="2">
        <v>2</v>
      </c>
      <c r="E479" s="30">
        <v>2.58</v>
      </c>
      <c r="F479" s="2" t="s">
        <v>1016</v>
      </c>
      <c r="G479" s="3">
        <v>46069</v>
      </c>
      <c r="H479" s="34">
        <v>5.16</v>
      </c>
      <c r="I479" s="2">
        <f>_xlfn.XLOOKUP(MasterData[[#This Row],[Customer_ID]],Customer[Customer_ID],Customer[Age])</f>
        <v>20</v>
      </c>
      <c r="J479" s="2" t="str">
        <f>_xlfn.XLOOKUP(MasterData[[#This Row],[Customer_ID]],Customer[Customer_ID],Customer[Age Range])</f>
        <v>[18-30]</v>
      </c>
      <c r="K479" s="2" t="str">
        <f>_xlfn.XLOOKUP(MasterData[[#This Row],[Customer_ID]],Customer[Customer_ID],Customer[Gender])</f>
        <v>Male</v>
      </c>
      <c r="L479" s="26" t="str">
        <f>_xlfn.XLOOKUP(MasterData[[#This Row],[Customer_ID]],Feedback[Customer_ID],Feedback[Feedback_ID])</f>
        <v>F1440</v>
      </c>
      <c r="M479" s="26" t="str">
        <f>_xlfn.XLOOKUP(MasterData[[#This Row],[Customer_ID]],Feedback[Customer_ID],Feedback[Sentiment])</f>
        <v>Neutral</v>
      </c>
      <c r="N479" s="26" t="str">
        <f>_xlfn.XLOOKUP(MasterData[[#This Row],[Customer_ID]],Feedback[Customer_ID],Feedback[Comment])</f>
        <v>Could be better</v>
      </c>
      <c r="O479" s="26">
        <f>_xlfn.XLOOKUP(MasterData[[#This Row],[Customer_ID]],Feedback[Customer_ID],Feedback[Rating])</f>
        <v>4</v>
      </c>
    </row>
    <row r="480" spans="1:15" x14ac:dyDescent="0.3">
      <c r="A480" s="4" t="s">
        <v>785</v>
      </c>
      <c r="B480" s="2" t="s">
        <v>1632</v>
      </c>
      <c r="C480" s="2" t="s">
        <v>1009</v>
      </c>
      <c r="D480" s="2">
        <v>5</v>
      </c>
      <c r="E480" s="30">
        <v>5.38</v>
      </c>
      <c r="F480" s="2" t="s">
        <v>1015</v>
      </c>
      <c r="G480" s="3">
        <v>46070</v>
      </c>
      <c r="H480" s="34">
        <v>26.9</v>
      </c>
      <c r="I480" s="2">
        <f>_xlfn.XLOOKUP(MasterData[[#This Row],[Customer_ID]],Customer[Customer_ID],Customer[Age])</f>
        <v>23</v>
      </c>
      <c r="J480" s="2" t="str">
        <f>_xlfn.XLOOKUP(MasterData[[#This Row],[Customer_ID]],Customer[Customer_ID],Customer[Age Range])</f>
        <v>[18-30]</v>
      </c>
      <c r="K480" s="2" t="str">
        <f>_xlfn.XLOOKUP(MasterData[[#This Row],[Customer_ID]],Customer[Customer_ID],Customer[Gender])</f>
        <v>Male</v>
      </c>
      <c r="L480" s="26" t="str">
        <f>_xlfn.XLOOKUP(MasterData[[#This Row],[Customer_ID]],Feedback[Customer_ID],Feedback[Feedback_ID])</f>
        <v>F1064</v>
      </c>
      <c r="M480" s="26" t="str">
        <f>_xlfn.XLOOKUP(MasterData[[#This Row],[Customer_ID]],Feedback[Customer_ID],Feedback[Sentiment])</f>
        <v>Neutral</v>
      </c>
      <c r="N480" s="26" t="str">
        <f>_xlfn.XLOOKUP(MasterData[[#This Row],[Customer_ID]],Feedback[Customer_ID],Feedback[Comment])</f>
        <v>Could be better</v>
      </c>
      <c r="O480" s="26">
        <f>_xlfn.XLOOKUP(MasterData[[#This Row],[Customer_ID]],Feedback[Customer_ID],Feedback[Rating])</f>
        <v>2</v>
      </c>
    </row>
    <row r="481" spans="1:15" x14ac:dyDescent="0.3">
      <c r="A481" s="4" t="s">
        <v>786</v>
      </c>
      <c r="B481" s="2" t="s">
        <v>1490</v>
      </c>
      <c r="C481" s="2" t="s">
        <v>1007</v>
      </c>
      <c r="D481" s="2">
        <v>1</v>
      </c>
      <c r="E481" s="30">
        <v>4.91</v>
      </c>
      <c r="F481" s="2" t="s">
        <v>1015</v>
      </c>
      <c r="G481" s="3">
        <v>46071</v>
      </c>
      <c r="H481" s="34">
        <v>4.91</v>
      </c>
      <c r="I481" s="2">
        <f>_xlfn.XLOOKUP(MasterData[[#This Row],[Customer_ID]],Customer[Customer_ID],Customer[Age])</f>
        <v>20</v>
      </c>
      <c r="J481" s="2" t="str">
        <f>_xlfn.XLOOKUP(MasterData[[#This Row],[Customer_ID]],Customer[Customer_ID],Customer[Age Range])</f>
        <v>[18-30]</v>
      </c>
      <c r="K481" s="2" t="str">
        <f>_xlfn.XLOOKUP(MasterData[[#This Row],[Customer_ID]],Customer[Customer_ID],Customer[Gender])</f>
        <v>Male</v>
      </c>
      <c r="L481" s="26" t="str">
        <f>_xlfn.XLOOKUP(MasterData[[#This Row],[Customer_ID]],Feedback[Customer_ID],Feedback[Feedback_ID])</f>
        <v>F1414</v>
      </c>
      <c r="M481" s="26" t="str">
        <f>_xlfn.XLOOKUP(MasterData[[#This Row],[Customer_ID]],Feedback[Customer_ID],Feedback[Sentiment])</f>
        <v>Positive</v>
      </c>
      <c r="N481" s="26" t="str">
        <f>_xlfn.XLOOKUP(MasterData[[#This Row],[Customer_ID]],Feedback[Customer_ID],Feedback[Comment])</f>
        <v>Great product!</v>
      </c>
      <c r="O481" s="26">
        <f>_xlfn.XLOOKUP(MasterData[[#This Row],[Customer_ID]],Feedback[Customer_ID],Feedback[Rating])</f>
        <v>2</v>
      </c>
    </row>
    <row r="482" spans="1:15" x14ac:dyDescent="0.3">
      <c r="A482" s="4" t="s">
        <v>787</v>
      </c>
      <c r="B482" s="2" t="s">
        <v>1583</v>
      </c>
      <c r="C482" s="2" t="s">
        <v>1007</v>
      </c>
      <c r="D482" s="2">
        <v>3</v>
      </c>
      <c r="E482" s="30">
        <v>3.47</v>
      </c>
      <c r="F482" s="2" t="s">
        <v>1015</v>
      </c>
      <c r="G482" s="3">
        <v>46072</v>
      </c>
      <c r="H482" s="34">
        <v>10.41</v>
      </c>
      <c r="I482" s="2">
        <f>_xlfn.XLOOKUP(MasterData[[#This Row],[Customer_ID]],Customer[Customer_ID],Customer[Age])</f>
        <v>60</v>
      </c>
      <c r="J482" s="2" t="str">
        <f>_xlfn.XLOOKUP(MasterData[[#This Row],[Customer_ID]],Customer[Customer_ID],Customer[Age Range])</f>
        <v>[57 Above]</v>
      </c>
      <c r="K482" s="2" t="str">
        <f>_xlfn.XLOOKUP(MasterData[[#This Row],[Customer_ID]],Customer[Customer_ID],Customer[Gender])</f>
        <v>Female</v>
      </c>
      <c r="L482" s="26" t="str">
        <f>_xlfn.XLOOKUP(MasterData[[#This Row],[Customer_ID]],Feedback[Customer_ID],Feedback[Feedback_ID])</f>
        <v>F1445</v>
      </c>
      <c r="M482" s="26" t="str">
        <f>_xlfn.XLOOKUP(MasterData[[#This Row],[Customer_ID]],Feedback[Customer_ID],Feedback[Sentiment])</f>
        <v>Positive</v>
      </c>
      <c r="N482" s="26" t="str">
        <f>_xlfn.XLOOKUP(MasterData[[#This Row],[Customer_ID]],Feedback[Customer_ID],Feedback[Comment])</f>
        <v>Great product!</v>
      </c>
      <c r="O482" s="26">
        <f>_xlfn.XLOOKUP(MasterData[[#This Row],[Customer_ID]],Feedback[Customer_ID],Feedback[Rating])</f>
        <v>3</v>
      </c>
    </row>
    <row r="483" spans="1:15" x14ac:dyDescent="0.3">
      <c r="A483" s="4" t="s">
        <v>791</v>
      </c>
      <c r="B483" s="2" t="s">
        <v>1286</v>
      </c>
      <c r="C483" s="2" t="s">
        <v>1011</v>
      </c>
      <c r="D483" s="2">
        <v>5</v>
      </c>
      <c r="E483" s="30">
        <v>3.04</v>
      </c>
      <c r="F483" s="2" t="s">
        <v>1015</v>
      </c>
      <c r="G483" s="3">
        <v>46076</v>
      </c>
      <c r="H483" s="34">
        <v>15.2</v>
      </c>
      <c r="I483" s="2">
        <f>_xlfn.XLOOKUP(MasterData[[#This Row],[Customer_ID]],Customer[Customer_ID],Customer[Age])</f>
        <v>48</v>
      </c>
      <c r="J483" s="2" t="str">
        <f>_xlfn.XLOOKUP(MasterData[[#This Row],[Customer_ID]],Customer[Customer_ID],Customer[Age Range])</f>
        <v>[44-56]</v>
      </c>
      <c r="K483" s="2" t="str">
        <f>_xlfn.XLOOKUP(MasterData[[#This Row],[Customer_ID]],Customer[Customer_ID],Customer[Gender])</f>
        <v>Female</v>
      </c>
      <c r="L483" s="26" t="str">
        <f>_xlfn.XLOOKUP(MasterData[[#This Row],[Customer_ID]],Feedback[Customer_ID],Feedback[Feedback_ID])</f>
        <v>F1300</v>
      </c>
      <c r="M483" s="26" t="str">
        <f>_xlfn.XLOOKUP(MasterData[[#This Row],[Customer_ID]],Feedback[Customer_ID],Feedback[Sentiment])</f>
        <v>Negative</v>
      </c>
      <c r="N483" s="26" t="str">
        <f>_xlfn.XLOOKUP(MasterData[[#This Row],[Customer_ID]],Feedback[Customer_ID],Feedback[Comment])</f>
        <v>Could be better</v>
      </c>
      <c r="O483" s="26">
        <f>_xlfn.XLOOKUP(MasterData[[#This Row],[Customer_ID]],Feedback[Customer_ID],Feedback[Rating])</f>
        <v>1</v>
      </c>
    </row>
    <row r="484" spans="1:15" x14ac:dyDescent="0.3">
      <c r="A484" s="4" t="s">
        <v>792</v>
      </c>
      <c r="B484" s="2" t="s">
        <v>1284</v>
      </c>
      <c r="C484" s="2" t="s">
        <v>1010</v>
      </c>
      <c r="D484" s="2">
        <v>2</v>
      </c>
      <c r="E484" s="30">
        <v>2.63</v>
      </c>
      <c r="F484" s="2" t="s">
        <v>1015</v>
      </c>
      <c r="G484" s="3">
        <v>46077</v>
      </c>
      <c r="H484" s="34">
        <v>5.26</v>
      </c>
      <c r="I484" s="2">
        <f>_xlfn.XLOOKUP(MasterData[[#This Row],[Customer_ID]],Customer[Customer_ID],Customer[Age])</f>
        <v>54</v>
      </c>
      <c r="J484" s="2" t="str">
        <f>_xlfn.XLOOKUP(MasterData[[#This Row],[Customer_ID]],Customer[Customer_ID],Customer[Age Range])</f>
        <v>[44-56]</v>
      </c>
      <c r="K484" s="2" t="str">
        <f>_xlfn.XLOOKUP(MasterData[[#This Row],[Customer_ID]],Customer[Customer_ID],Customer[Gender])</f>
        <v>Male</v>
      </c>
      <c r="L484" s="26" t="str">
        <f>_xlfn.XLOOKUP(MasterData[[#This Row],[Customer_ID]],Feedback[Customer_ID],Feedback[Feedback_ID])</f>
        <v>F1313</v>
      </c>
      <c r="M484" s="26" t="str">
        <f>_xlfn.XLOOKUP(MasterData[[#This Row],[Customer_ID]],Feedback[Customer_ID],Feedback[Sentiment])</f>
        <v>Positive</v>
      </c>
      <c r="N484" s="26" t="str">
        <f>_xlfn.XLOOKUP(MasterData[[#This Row],[Customer_ID]],Feedback[Customer_ID],Feedback[Comment])</f>
        <v>Could be better</v>
      </c>
      <c r="O484" s="26">
        <f>_xlfn.XLOOKUP(MasterData[[#This Row],[Customer_ID]],Feedback[Customer_ID],Feedback[Rating])</f>
        <v>5</v>
      </c>
    </row>
    <row r="485" spans="1:15" x14ac:dyDescent="0.3">
      <c r="A485" s="4" t="s">
        <v>793</v>
      </c>
      <c r="B485" s="2" t="s">
        <v>1659</v>
      </c>
      <c r="C485" s="2" t="s">
        <v>1012</v>
      </c>
      <c r="D485" s="2">
        <v>5</v>
      </c>
      <c r="E485" s="30">
        <v>3.74</v>
      </c>
      <c r="F485" s="2" t="s">
        <v>1013</v>
      </c>
      <c r="G485" s="3">
        <v>46078</v>
      </c>
      <c r="H485" s="34">
        <v>18.7</v>
      </c>
      <c r="I485" s="2">
        <f>_xlfn.XLOOKUP(MasterData[[#This Row],[Customer_ID]],Customer[Customer_ID],Customer[Age])</f>
        <v>42</v>
      </c>
      <c r="J485" s="2" t="str">
        <f>_xlfn.XLOOKUP(MasterData[[#This Row],[Customer_ID]],Customer[Customer_ID],Customer[Age Range])</f>
        <v>[31-43]</v>
      </c>
      <c r="K485" s="2" t="str">
        <f>_xlfn.XLOOKUP(MasterData[[#This Row],[Customer_ID]],Customer[Customer_ID],Customer[Gender])</f>
        <v>Male</v>
      </c>
      <c r="L485" s="26" t="str">
        <f>_xlfn.XLOOKUP(MasterData[[#This Row],[Customer_ID]],Feedback[Customer_ID],Feedback[Feedback_ID])</f>
        <v>F1220</v>
      </c>
      <c r="M485" s="26" t="str">
        <f>_xlfn.XLOOKUP(MasterData[[#This Row],[Customer_ID]],Feedback[Customer_ID],Feedback[Sentiment])</f>
        <v>Positive</v>
      </c>
      <c r="N485" s="26" t="str">
        <f>_xlfn.XLOOKUP(MasterData[[#This Row],[Customer_ID]],Feedback[Customer_ID],Feedback[Comment])</f>
        <v>Could be better</v>
      </c>
      <c r="O485" s="26">
        <f>_xlfn.XLOOKUP(MasterData[[#This Row],[Customer_ID]],Feedback[Customer_ID],Feedback[Rating])</f>
        <v>2</v>
      </c>
    </row>
    <row r="486" spans="1:15" x14ac:dyDescent="0.3">
      <c r="A486" s="4" t="s">
        <v>794</v>
      </c>
      <c r="B486" s="2" t="s">
        <v>1949</v>
      </c>
      <c r="C486" s="2" t="s">
        <v>1010</v>
      </c>
      <c r="D486" s="2">
        <v>4</v>
      </c>
      <c r="E486" s="30">
        <v>2.98</v>
      </c>
      <c r="F486" s="2" t="s">
        <v>1015</v>
      </c>
      <c r="G486" s="3">
        <v>46079</v>
      </c>
      <c r="H486" s="34">
        <v>11.92</v>
      </c>
      <c r="I486" s="2">
        <f>_xlfn.XLOOKUP(MasterData[[#This Row],[Customer_ID]],Customer[Customer_ID],Customer[Age])</f>
        <v>47</v>
      </c>
      <c r="J486" s="2" t="str">
        <f>_xlfn.XLOOKUP(MasterData[[#This Row],[Customer_ID]],Customer[Customer_ID],Customer[Age Range])</f>
        <v>[44-56]</v>
      </c>
      <c r="K486" s="2" t="str">
        <f>_xlfn.XLOOKUP(MasterData[[#This Row],[Customer_ID]],Customer[Customer_ID],Customer[Gender])</f>
        <v>Male</v>
      </c>
      <c r="L486" s="26" t="str">
        <f>_xlfn.XLOOKUP(MasterData[[#This Row],[Customer_ID]],Feedback[Customer_ID],Feedback[Feedback_ID])</f>
        <v>F1948</v>
      </c>
      <c r="M486" s="26" t="str">
        <f>_xlfn.XLOOKUP(MasterData[[#This Row],[Customer_ID]],Feedback[Customer_ID],Feedback[Sentiment])</f>
        <v>Negative</v>
      </c>
      <c r="N486" s="26" t="str">
        <f>_xlfn.XLOOKUP(MasterData[[#This Row],[Customer_ID]],Feedback[Customer_ID],Feedback[Comment])</f>
        <v>Could be better</v>
      </c>
      <c r="O486" s="26">
        <f>_xlfn.XLOOKUP(MasterData[[#This Row],[Customer_ID]],Feedback[Customer_ID],Feedback[Rating])</f>
        <v>3</v>
      </c>
    </row>
    <row r="487" spans="1:15" x14ac:dyDescent="0.3">
      <c r="A487" s="4" t="s">
        <v>795</v>
      </c>
      <c r="B487" s="2" t="s">
        <v>1505</v>
      </c>
      <c r="C487" s="2" t="s">
        <v>1010</v>
      </c>
      <c r="D487" s="2">
        <v>2</v>
      </c>
      <c r="E487" s="30">
        <v>3.78</v>
      </c>
      <c r="F487" s="2" t="s">
        <v>1016</v>
      </c>
      <c r="G487" s="3">
        <v>46080</v>
      </c>
      <c r="H487" s="34">
        <v>7.56</v>
      </c>
      <c r="I487" s="2">
        <f>_xlfn.XLOOKUP(MasterData[[#This Row],[Customer_ID]],Customer[Customer_ID],Customer[Age])</f>
        <v>27</v>
      </c>
      <c r="J487" s="2" t="str">
        <f>_xlfn.XLOOKUP(MasterData[[#This Row],[Customer_ID]],Customer[Customer_ID],Customer[Age Range])</f>
        <v>[18-30]</v>
      </c>
      <c r="K487" s="2" t="str">
        <f>_xlfn.XLOOKUP(MasterData[[#This Row],[Customer_ID]],Customer[Customer_ID],Customer[Gender])</f>
        <v>Female</v>
      </c>
      <c r="L487" s="26" t="str">
        <f>_xlfn.XLOOKUP(MasterData[[#This Row],[Customer_ID]],Feedback[Customer_ID],Feedback[Feedback_ID])</f>
        <v>F1105</v>
      </c>
      <c r="M487" s="26" t="str">
        <f>_xlfn.XLOOKUP(MasterData[[#This Row],[Customer_ID]],Feedback[Customer_ID],Feedback[Sentiment])</f>
        <v>Positive</v>
      </c>
      <c r="N487" s="26" t="str">
        <f>_xlfn.XLOOKUP(MasterData[[#This Row],[Customer_ID]],Feedback[Customer_ID],Feedback[Comment])</f>
        <v>Could be better</v>
      </c>
      <c r="O487" s="26">
        <f>_xlfn.XLOOKUP(MasterData[[#This Row],[Customer_ID]],Feedback[Customer_ID],Feedback[Rating])</f>
        <v>5</v>
      </c>
    </row>
    <row r="488" spans="1:15" x14ac:dyDescent="0.3">
      <c r="A488" s="4" t="s">
        <v>797</v>
      </c>
      <c r="B488" s="2" t="s">
        <v>1067</v>
      </c>
      <c r="C488" s="2" t="s">
        <v>1010</v>
      </c>
      <c r="D488" s="2">
        <v>3</v>
      </c>
      <c r="E488" s="30">
        <v>3.32</v>
      </c>
      <c r="F488" s="2" t="s">
        <v>1014</v>
      </c>
      <c r="G488" s="3">
        <v>46082</v>
      </c>
      <c r="H488" s="34">
        <v>9.9599999999999991</v>
      </c>
      <c r="I488" s="2">
        <f>_xlfn.XLOOKUP(MasterData[[#This Row],[Customer_ID]],Customer[Customer_ID],Customer[Age])</f>
        <v>42</v>
      </c>
      <c r="J488" s="2" t="str">
        <f>_xlfn.XLOOKUP(MasterData[[#This Row],[Customer_ID]],Customer[Customer_ID],Customer[Age Range])</f>
        <v>[31-43]</v>
      </c>
      <c r="K488" s="2" t="str">
        <f>_xlfn.XLOOKUP(MasterData[[#This Row],[Customer_ID]],Customer[Customer_ID],Customer[Gender])</f>
        <v>Female</v>
      </c>
      <c r="L488" s="26" t="str">
        <f>_xlfn.XLOOKUP(MasterData[[#This Row],[Customer_ID]],Feedback[Customer_ID],Feedback[Feedback_ID])</f>
        <v>F1746</v>
      </c>
      <c r="M488" s="26" t="str">
        <f>_xlfn.XLOOKUP(MasterData[[#This Row],[Customer_ID]],Feedback[Customer_ID],Feedback[Sentiment])</f>
        <v>Negative</v>
      </c>
      <c r="N488" s="26" t="str">
        <f>_xlfn.XLOOKUP(MasterData[[#This Row],[Customer_ID]],Feedback[Customer_ID],Feedback[Comment])</f>
        <v>Could be better</v>
      </c>
      <c r="O488" s="26">
        <f>_xlfn.XLOOKUP(MasterData[[#This Row],[Customer_ID]],Feedback[Customer_ID],Feedback[Rating])</f>
        <v>3</v>
      </c>
    </row>
    <row r="489" spans="1:15" x14ac:dyDescent="0.3">
      <c r="A489" s="4" t="s">
        <v>799</v>
      </c>
      <c r="B489" s="2" t="s">
        <v>1142</v>
      </c>
      <c r="C489" s="2" t="s">
        <v>1010</v>
      </c>
      <c r="D489" s="2">
        <v>4</v>
      </c>
      <c r="E489" s="30">
        <v>2.82</v>
      </c>
      <c r="F489" s="2" t="s">
        <v>1016</v>
      </c>
      <c r="G489" s="3">
        <v>46084</v>
      </c>
      <c r="H489" s="34">
        <v>11.28</v>
      </c>
      <c r="I489" s="2">
        <f>_xlfn.XLOOKUP(MasterData[[#This Row],[Customer_ID]],Customer[Customer_ID],Customer[Age])</f>
        <v>59</v>
      </c>
      <c r="J489" s="2" t="str">
        <f>_xlfn.XLOOKUP(MasterData[[#This Row],[Customer_ID]],Customer[Customer_ID],Customer[Age Range])</f>
        <v>[57 Above]</v>
      </c>
      <c r="K489" s="2" t="str">
        <f>_xlfn.XLOOKUP(MasterData[[#This Row],[Customer_ID]],Customer[Customer_ID],Customer[Gender])</f>
        <v>Female</v>
      </c>
      <c r="L489" s="26" t="str">
        <f>_xlfn.XLOOKUP(MasterData[[#This Row],[Customer_ID]],Feedback[Customer_ID],Feedback[Feedback_ID])</f>
        <v>F1821</v>
      </c>
      <c r="M489" s="26" t="str">
        <f>_xlfn.XLOOKUP(MasterData[[#This Row],[Customer_ID]],Feedback[Customer_ID],Feedback[Sentiment])</f>
        <v>Positive</v>
      </c>
      <c r="N489" s="26" t="str">
        <f>_xlfn.XLOOKUP(MasterData[[#This Row],[Customer_ID]],Feedback[Customer_ID],Feedback[Comment])</f>
        <v>Could be better</v>
      </c>
      <c r="O489" s="26">
        <f>_xlfn.XLOOKUP(MasterData[[#This Row],[Customer_ID]],Feedback[Customer_ID],Feedback[Rating])</f>
        <v>2</v>
      </c>
    </row>
    <row r="490" spans="1:15" x14ac:dyDescent="0.3">
      <c r="A490" s="4" t="s">
        <v>801</v>
      </c>
      <c r="B490" s="2" t="s">
        <v>1786</v>
      </c>
      <c r="C490" s="2" t="s">
        <v>1009</v>
      </c>
      <c r="D490" s="2">
        <v>4</v>
      </c>
      <c r="E490" s="30">
        <v>5.71</v>
      </c>
      <c r="F490" s="2" t="s">
        <v>1015</v>
      </c>
      <c r="G490" s="3">
        <v>46086</v>
      </c>
      <c r="H490" s="34">
        <v>22.84</v>
      </c>
      <c r="I490" s="2">
        <f>_xlfn.XLOOKUP(MasterData[[#This Row],[Customer_ID]],Customer[Customer_ID],Customer[Age])</f>
        <v>47</v>
      </c>
      <c r="J490" s="2" t="str">
        <f>_xlfn.XLOOKUP(MasterData[[#This Row],[Customer_ID]],Customer[Customer_ID],Customer[Age Range])</f>
        <v>[44-56]</v>
      </c>
      <c r="K490" s="2" t="str">
        <f>_xlfn.XLOOKUP(MasterData[[#This Row],[Customer_ID]],Customer[Customer_ID],Customer[Gender])</f>
        <v>Male</v>
      </c>
      <c r="L490" s="26" t="str">
        <f>_xlfn.XLOOKUP(MasterData[[#This Row],[Customer_ID]],Feedback[Customer_ID],Feedback[Feedback_ID])</f>
        <v>F1864</v>
      </c>
      <c r="M490" s="26" t="str">
        <f>_xlfn.XLOOKUP(MasterData[[#This Row],[Customer_ID]],Feedback[Customer_ID],Feedback[Sentiment])</f>
        <v>Negative</v>
      </c>
      <c r="N490" s="26" t="str">
        <f>_xlfn.XLOOKUP(MasterData[[#This Row],[Customer_ID]],Feedback[Customer_ID],Feedback[Comment])</f>
        <v>Could be better</v>
      </c>
      <c r="O490" s="26">
        <f>_xlfn.XLOOKUP(MasterData[[#This Row],[Customer_ID]],Feedback[Customer_ID],Feedback[Rating])</f>
        <v>2</v>
      </c>
    </row>
    <row r="491" spans="1:15" x14ac:dyDescent="0.3">
      <c r="A491" s="4" t="s">
        <v>806</v>
      </c>
      <c r="B491" s="2" t="s">
        <v>1284</v>
      </c>
      <c r="C491" s="2" t="s">
        <v>1010</v>
      </c>
      <c r="D491" s="2">
        <v>3</v>
      </c>
      <c r="E491" s="30">
        <v>5.39</v>
      </c>
      <c r="F491" s="2" t="s">
        <v>1015</v>
      </c>
      <c r="G491" s="3">
        <v>46091</v>
      </c>
      <c r="H491" s="34">
        <v>16.170000000000002</v>
      </c>
      <c r="I491" s="2">
        <f>_xlfn.XLOOKUP(MasterData[[#This Row],[Customer_ID]],Customer[Customer_ID],Customer[Age])</f>
        <v>54</v>
      </c>
      <c r="J491" s="2" t="str">
        <f>_xlfn.XLOOKUP(MasterData[[#This Row],[Customer_ID]],Customer[Customer_ID],Customer[Age Range])</f>
        <v>[44-56]</v>
      </c>
      <c r="K491" s="2" t="str">
        <f>_xlfn.XLOOKUP(MasterData[[#This Row],[Customer_ID]],Customer[Customer_ID],Customer[Gender])</f>
        <v>Male</v>
      </c>
      <c r="L491" s="26" t="str">
        <f>_xlfn.XLOOKUP(MasterData[[#This Row],[Customer_ID]],Feedback[Customer_ID],Feedback[Feedback_ID])</f>
        <v>F1313</v>
      </c>
      <c r="M491" s="26" t="str">
        <f>_xlfn.XLOOKUP(MasterData[[#This Row],[Customer_ID]],Feedback[Customer_ID],Feedback[Sentiment])</f>
        <v>Positive</v>
      </c>
      <c r="N491" s="26" t="str">
        <f>_xlfn.XLOOKUP(MasterData[[#This Row],[Customer_ID]],Feedback[Customer_ID],Feedback[Comment])</f>
        <v>Could be better</v>
      </c>
      <c r="O491" s="26">
        <f>_xlfn.XLOOKUP(MasterData[[#This Row],[Customer_ID]],Feedback[Customer_ID],Feedback[Rating])</f>
        <v>5</v>
      </c>
    </row>
    <row r="492" spans="1:15" x14ac:dyDescent="0.3">
      <c r="A492" s="4" t="s">
        <v>808</v>
      </c>
      <c r="B492" s="2" t="s">
        <v>1874</v>
      </c>
      <c r="C492" s="2" t="s">
        <v>1007</v>
      </c>
      <c r="D492" s="2">
        <v>5</v>
      </c>
      <c r="E492" s="30">
        <v>4.5199999999999996</v>
      </c>
      <c r="F492" s="2" t="s">
        <v>1015</v>
      </c>
      <c r="G492" s="3">
        <v>46093</v>
      </c>
      <c r="H492" s="34">
        <v>22.6</v>
      </c>
      <c r="I492" s="2">
        <f>_xlfn.XLOOKUP(MasterData[[#This Row],[Customer_ID]],Customer[Customer_ID],Customer[Age])</f>
        <v>64</v>
      </c>
      <c r="J492" s="2" t="str">
        <f>_xlfn.XLOOKUP(MasterData[[#This Row],[Customer_ID]],Customer[Customer_ID],Customer[Age Range])</f>
        <v>[57 Above]</v>
      </c>
      <c r="K492" s="2" t="str">
        <f>_xlfn.XLOOKUP(MasterData[[#This Row],[Customer_ID]],Customer[Customer_ID],Customer[Gender])</f>
        <v>Female</v>
      </c>
      <c r="L492" s="26" t="str">
        <f>_xlfn.XLOOKUP(MasterData[[#This Row],[Customer_ID]],Feedback[Customer_ID],Feedback[Feedback_ID])</f>
        <v>F1242</v>
      </c>
      <c r="M492" s="26" t="str">
        <f>_xlfn.XLOOKUP(MasterData[[#This Row],[Customer_ID]],Feedback[Customer_ID],Feedback[Sentiment])</f>
        <v>Positive</v>
      </c>
      <c r="N492" s="26" t="str">
        <f>_xlfn.XLOOKUP(MasterData[[#This Row],[Customer_ID]],Feedback[Customer_ID],Feedback[Comment])</f>
        <v>Great product!</v>
      </c>
      <c r="O492" s="26">
        <f>_xlfn.XLOOKUP(MasterData[[#This Row],[Customer_ID]],Feedback[Customer_ID],Feedback[Rating])</f>
        <v>3</v>
      </c>
    </row>
    <row r="493" spans="1:15" x14ac:dyDescent="0.3">
      <c r="A493" s="4" t="s">
        <v>809</v>
      </c>
      <c r="B493" s="2" t="s">
        <v>1083</v>
      </c>
      <c r="C493" s="2" t="s">
        <v>1011</v>
      </c>
      <c r="D493" s="2">
        <v>4</v>
      </c>
      <c r="E493" s="30">
        <v>5.68</v>
      </c>
      <c r="F493" s="2" t="s">
        <v>1014</v>
      </c>
      <c r="G493" s="3">
        <v>46094</v>
      </c>
      <c r="H493" s="34">
        <v>22.72</v>
      </c>
      <c r="I493" s="2">
        <f>_xlfn.XLOOKUP(MasterData[[#This Row],[Customer_ID]],Customer[Customer_ID],Customer[Age])</f>
        <v>57</v>
      </c>
      <c r="J493" s="2" t="str">
        <f>_xlfn.XLOOKUP(MasterData[[#This Row],[Customer_ID]],Customer[Customer_ID],Customer[Age Range])</f>
        <v>[57 Above]</v>
      </c>
      <c r="K493" s="2" t="str">
        <f>_xlfn.XLOOKUP(MasterData[[#This Row],[Customer_ID]],Customer[Customer_ID],Customer[Gender])</f>
        <v>Male</v>
      </c>
      <c r="L493" s="26" t="str">
        <f>_xlfn.XLOOKUP(MasterData[[#This Row],[Customer_ID]],Feedback[Customer_ID],Feedback[Feedback_ID])</f>
        <v>F1866</v>
      </c>
      <c r="M493" s="26" t="str">
        <f>_xlfn.XLOOKUP(MasterData[[#This Row],[Customer_ID]],Feedback[Customer_ID],Feedback[Sentiment])</f>
        <v>Neutral</v>
      </c>
      <c r="N493" s="26" t="str">
        <f>_xlfn.XLOOKUP(MasterData[[#This Row],[Customer_ID]],Feedback[Customer_ID],Feedback[Comment])</f>
        <v>Great product!</v>
      </c>
      <c r="O493" s="26">
        <f>_xlfn.XLOOKUP(MasterData[[#This Row],[Customer_ID]],Feedback[Customer_ID],Feedback[Rating])</f>
        <v>5</v>
      </c>
    </row>
    <row r="494" spans="1:15" x14ac:dyDescent="0.3">
      <c r="A494" s="4" t="s">
        <v>810</v>
      </c>
      <c r="B494" s="2" t="s">
        <v>1508</v>
      </c>
      <c r="C494" s="2" t="s">
        <v>1011</v>
      </c>
      <c r="D494" s="2">
        <v>2</v>
      </c>
      <c r="E494" s="30">
        <v>4.58</v>
      </c>
      <c r="F494" s="2" t="s">
        <v>1013</v>
      </c>
      <c r="G494" s="3">
        <v>46095</v>
      </c>
      <c r="H494" s="34">
        <v>9.16</v>
      </c>
      <c r="I494" s="2">
        <f>_xlfn.XLOOKUP(MasterData[[#This Row],[Customer_ID]],Customer[Customer_ID],Customer[Age])</f>
        <v>29</v>
      </c>
      <c r="J494" s="2" t="str">
        <f>_xlfn.XLOOKUP(MasterData[[#This Row],[Customer_ID]],Customer[Customer_ID],Customer[Age Range])</f>
        <v>[18-30]</v>
      </c>
      <c r="K494" s="2" t="str">
        <f>_xlfn.XLOOKUP(MasterData[[#This Row],[Customer_ID]],Customer[Customer_ID],Customer[Gender])</f>
        <v>Male</v>
      </c>
      <c r="L494" s="26" t="str">
        <f>_xlfn.XLOOKUP(MasterData[[#This Row],[Customer_ID]],Feedback[Customer_ID],Feedback[Feedback_ID])</f>
        <v>F1410</v>
      </c>
      <c r="M494" s="26" t="str">
        <f>_xlfn.XLOOKUP(MasterData[[#This Row],[Customer_ID]],Feedback[Customer_ID],Feedback[Sentiment])</f>
        <v>Negative</v>
      </c>
      <c r="N494" s="26" t="str">
        <f>_xlfn.XLOOKUP(MasterData[[#This Row],[Customer_ID]],Feedback[Customer_ID],Feedback[Comment])</f>
        <v>Could be better</v>
      </c>
      <c r="O494" s="26">
        <f>_xlfn.XLOOKUP(MasterData[[#This Row],[Customer_ID]],Feedback[Customer_ID],Feedback[Rating])</f>
        <v>2</v>
      </c>
    </row>
    <row r="495" spans="1:15" x14ac:dyDescent="0.3">
      <c r="A495" s="4" t="s">
        <v>812</v>
      </c>
      <c r="B495" s="2" t="s">
        <v>1977</v>
      </c>
      <c r="C495" s="2" t="s">
        <v>1008</v>
      </c>
      <c r="D495" s="2">
        <v>5</v>
      </c>
      <c r="E495" s="30">
        <v>5.0599999999999996</v>
      </c>
      <c r="F495" s="2" t="s">
        <v>1013</v>
      </c>
      <c r="G495" s="3">
        <v>46097</v>
      </c>
      <c r="H495" s="34">
        <v>25.3</v>
      </c>
      <c r="I495" s="2">
        <f>_xlfn.XLOOKUP(MasterData[[#This Row],[Customer_ID]],Customer[Customer_ID],Customer[Age])</f>
        <v>41</v>
      </c>
      <c r="J495" s="2" t="str">
        <f>_xlfn.XLOOKUP(MasterData[[#This Row],[Customer_ID]],Customer[Customer_ID],Customer[Age Range])</f>
        <v>[31-43]</v>
      </c>
      <c r="K495" s="2" t="str">
        <f>_xlfn.XLOOKUP(MasterData[[#This Row],[Customer_ID]],Customer[Customer_ID],Customer[Gender])</f>
        <v>Male</v>
      </c>
      <c r="L495" s="26" t="str">
        <f>_xlfn.XLOOKUP(MasterData[[#This Row],[Customer_ID]],Feedback[Customer_ID],Feedback[Feedback_ID])</f>
        <v>F1959</v>
      </c>
      <c r="M495" s="26" t="str">
        <f>_xlfn.XLOOKUP(MasterData[[#This Row],[Customer_ID]],Feedback[Customer_ID],Feedback[Sentiment])</f>
        <v>Negative</v>
      </c>
      <c r="N495" s="26" t="str">
        <f>_xlfn.XLOOKUP(MasterData[[#This Row],[Customer_ID]],Feedback[Customer_ID],Feedback[Comment])</f>
        <v>Great product!</v>
      </c>
      <c r="O495" s="26">
        <f>_xlfn.XLOOKUP(MasterData[[#This Row],[Customer_ID]],Feedback[Customer_ID],Feedback[Rating])</f>
        <v>3</v>
      </c>
    </row>
    <row r="496" spans="1:15" x14ac:dyDescent="0.3">
      <c r="A496" s="4" t="s">
        <v>813</v>
      </c>
      <c r="B496" s="2" t="s">
        <v>1800</v>
      </c>
      <c r="C496" s="2" t="s">
        <v>1012</v>
      </c>
      <c r="D496" s="2">
        <v>5</v>
      </c>
      <c r="E496" s="30">
        <v>4.5199999999999996</v>
      </c>
      <c r="F496" s="2" t="s">
        <v>1015</v>
      </c>
      <c r="G496" s="3">
        <v>46098</v>
      </c>
      <c r="H496" s="34">
        <v>22.6</v>
      </c>
      <c r="I496" s="2">
        <f>_xlfn.XLOOKUP(MasterData[[#This Row],[Customer_ID]],Customer[Customer_ID],Customer[Age])</f>
        <v>32</v>
      </c>
      <c r="J496" s="2" t="str">
        <f>_xlfn.XLOOKUP(MasterData[[#This Row],[Customer_ID]],Customer[Customer_ID],Customer[Age Range])</f>
        <v>[31-43]</v>
      </c>
      <c r="K496" s="2" t="str">
        <f>_xlfn.XLOOKUP(MasterData[[#This Row],[Customer_ID]],Customer[Customer_ID],Customer[Gender])</f>
        <v>Male</v>
      </c>
      <c r="L496" s="26" t="str">
        <f>_xlfn.XLOOKUP(MasterData[[#This Row],[Customer_ID]],Feedback[Customer_ID],Feedback[Feedback_ID])</f>
        <v>F1485</v>
      </c>
      <c r="M496" s="26" t="str">
        <f>_xlfn.XLOOKUP(MasterData[[#This Row],[Customer_ID]],Feedback[Customer_ID],Feedback[Sentiment])</f>
        <v>Positive</v>
      </c>
      <c r="N496" s="26" t="str">
        <f>_xlfn.XLOOKUP(MasterData[[#This Row],[Customer_ID]],Feedback[Customer_ID],Feedback[Comment])</f>
        <v>Could be better</v>
      </c>
      <c r="O496" s="26">
        <f>_xlfn.XLOOKUP(MasterData[[#This Row],[Customer_ID]],Feedback[Customer_ID],Feedback[Rating])</f>
        <v>2</v>
      </c>
    </row>
    <row r="497" spans="1:15" x14ac:dyDescent="0.3">
      <c r="A497" s="4" t="s">
        <v>816</v>
      </c>
      <c r="B497" s="2" t="s">
        <v>1058</v>
      </c>
      <c r="C497" s="2" t="s">
        <v>1010</v>
      </c>
      <c r="D497" s="2">
        <v>2</v>
      </c>
      <c r="E497" s="30">
        <v>5.2</v>
      </c>
      <c r="F497" s="2" t="s">
        <v>1015</v>
      </c>
      <c r="G497" s="3">
        <v>46101</v>
      </c>
      <c r="H497" s="34">
        <v>10.4</v>
      </c>
      <c r="I497" s="2">
        <f>_xlfn.XLOOKUP(MasterData[[#This Row],[Customer_ID]],Customer[Customer_ID],Customer[Age])</f>
        <v>62</v>
      </c>
      <c r="J497" s="2" t="str">
        <f>_xlfn.XLOOKUP(MasterData[[#This Row],[Customer_ID]],Customer[Customer_ID],Customer[Age Range])</f>
        <v>[57 Above]</v>
      </c>
      <c r="K497" s="2" t="str">
        <f>_xlfn.XLOOKUP(MasterData[[#This Row],[Customer_ID]],Customer[Customer_ID],Customer[Gender])</f>
        <v>Female</v>
      </c>
      <c r="L497" s="26" t="str">
        <f>_xlfn.XLOOKUP(MasterData[[#This Row],[Customer_ID]],Feedback[Customer_ID],Feedback[Feedback_ID])</f>
        <v>F1955</v>
      </c>
      <c r="M497" s="26" t="str">
        <f>_xlfn.XLOOKUP(MasterData[[#This Row],[Customer_ID]],Feedback[Customer_ID],Feedback[Sentiment])</f>
        <v>Positive</v>
      </c>
      <c r="N497" s="26" t="str">
        <f>_xlfn.XLOOKUP(MasterData[[#This Row],[Customer_ID]],Feedback[Customer_ID],Feedback[Comment])</f>
        <v>Could be better</v>
      </c>
      <c r="O497" s="26">
        <f>_xlfn.XLOOKUP(MasterData[[#This Row],[Customer_ID]],Feedback[Customer_ID],Feedback[Rating])</f>
        <v>4</v>
      </c>
    </row>
    <row r="498" spans="1:15" x14ac:dyDescent="0.3">
      <c r="A498" s="4" t="s">
        <v>819</v>
      </c>
      <c r="B498" s="2" t="s">
        <v>1399</v>
      </c>
      <c r="C498" s="2" t="s">
        <v>1007</v>
      </c>
      <c r="D498" s="2">
        <v>2</v>
      </c>
      <c r="E498" s="30">
        <v>3.96</v>
      </c>
      <c r="F498" s="2" t="s">
        <v>1013</v>
      </c>
      <c r="G498" s="3">
        <v>46104</v>
      </c>
      <c r="H498" s="34">
        <v>7.92</v>
      </c>
      <c r="I498" s="2">
        <f>_xlfn.XLOOKUP(MasterData[[#This Row],[Customer_ID]],Customer[Customer_ID],Customer[Age])</f>
        <v>33</v>
      </c>
      <c r="J498" s="2" t="str">
        <f>_xlfn.XLOOKUP(MasterData[[#This Row],[Customer_ID]],Customer[Customer_ID],Customer[Age Range])</f>
        <v>[31-43]</v>
      </c>
      <c r="K498" s="2" t="str">
        <f>_xlfn.XLOOKUP(MasterData[[#This Row],[Customer_ID]],Customer[Customer_ID],Customer[Gender])</f>
        <v>Female</v>
      </c>
      <c r="L498" s="26" t="str">
        <f>_xlfn.XLOOKUP(MasterData[[#This Row],[Customer_ID]],Feedback[Customer_ID],Feedback[Feedback_ID])</f>
        <v>F1882</v>
      </c>
      <c r="M498" s="26" t="str">
        <f>_xlfn.XLOOKUP(MasterData[[#This Row],[Customer_ID]],Feedback[Customer_ID],Feedback[Sentiment])</f>
        <v>Neutral</v>
      </c>
      <c r="N498" s="26" t="str">
        <f>_xlfn.XLOOKUP(MasterData[[#This Row],[Customer_ID]],Feedback[Customer_ID],Feedback[Comment])</f>
        <v>Could be better</v>
      </c>
      <c r="O498" s="26">
        <f>_xlfn.XLOOKUP(MasterData[[#This Row],[Customer_ID]],Feedback[Customer_ID],Feedback[Rating])</f>
        <v>5</v>
      </c>
    </row>
    <row r="499" spans="1:15" x14ac:dyDescent="0.3">
      <c r="A499" s="4" t="s">
        <v>822</v>
      </c>
      <c r="B499" s="2" t="s">
        <v>1021</v>
      </c>
      <c r="C499" s="2" t="s">
        <v>1010</v>
      </c>
      <c r="D499" s="2">
        <v>2</v>
      </c>
      <c r="E499" s="30">
        <v>3.29</v>
      </c>
      <c r="F499" s="2" t="s">
        <v>1015</v>
      </c>
      <c r="G499" s="3">
        <v>46107</v>
      </c>
      <c r="H499" s="34">
        <v>6.58</v>
      </c>
      <c r="I499" s="2">
        <f>_xlfn.XLOOKUP(MasterData[[#This Row],[Customer_ID]],Customer[Customer_ID],Customer[Age])</f>
        <v>58</v>
      </c>
      <c r="J499" s="2" t="str">
        <f>_xlfn.XLOOKUP(MasterData[[#This Row],[Customer_ID]],Customer[Customer_ID],Customer[Age Range])</f>
        <v>[57 Above]</v>
      </c>
      <c r="K499" s="2" t="str">
        <f>_xlfn.XLOOKUP(MasterData[[#This Row],[Customer_ID]],Customer[Customer_ID],Customer[Gender])</f>
        <v>Female</v>
      </c>
      <c r="L499" s="26" t="str">
        <f>_xlfn.XLOOKUP(MasterData[[#This Row],[Customer_ID]],Feedback[Customer_ID],Feedback[Feedback_ID])</f>
        <v>F1353</v>
      </c>
      <c r="M499" s="26" t="str">
        <f>_xlfn.XLOOKUP(MasterData[[#This Row],[Customer_ID]],Feedback[Customer_ID],Feedback[Sentiment])</f>
        <v>Neutral</v>
      </c>
      <c r="N499" s="26" t="str">
        <f>_xlfn.XLOOKUP(MasterData[[#This Row],[Customer_ID]],Feedback[Customer_ID],Feedback[Comment])</f>
        <v>Could be better</v>
      </c>
      <c r="O499" s="26">
        <f>_xlfn.XLOOKUP(MasterData[[#This Row],[Customer_ID]],Feedback[Customer_ID],Feedback[Rating])</f>
        <v>1</v>
      </c>
    </row>
    <row r="500" spans="1:15" x14ac:dyDescent="0.3">
      <c r="A500" s="4" t="s">
        <v>824</v>
      </c>
      <c r="B500" s="2" t="s">
        <v>1346</v>
      </c>
      <c r="C500" s="2" t="s">
        <v>1010</v>
      </c>
      <c r="D500" s="2">
        <v>1</v>
      </c>
      <c r="E500" s="30">
        <v>4.6100000000000003</v>
      </c>
      <c r="F500" s="2" t="s">
        <v>1014</v>
      </c>
      <c r="G500" s="3">
        <v>46109</v>
      </c>
      <c r="H500" s="34">
        <v>4.6100000000000003</v>
      </c>
      <c r="I500" s="2">
        <f>_xlfn.XLOOKUP(MasterData[[#This Row],[Customer_ID]],Customer[Customer_ID],Customer[Age])</f>
        <v>62</v>
      </c>
      <c r="J500" s="2" t="str">
        <f>_xlfn.XLOOKUP(MasterData[[#This Row],[Customer_ID]],Customer[Customer_ID],Customer[Age Range])</f>
        <v>[57 Above]</v>
      </c>
      <c r="K500" s="2" t="str">
        <f>_xlfn.XLOOKUP(MasterData[[#This Row],[Customer_ID]],Customer[Customer_ID],Customer[Gender])</f>
        <v>Female</v>
      </c>
      <c r="L500" s="26" t="str">
        <f>_xlfn.XLOOKUP(MasterData[[#This Row],[Customer_ID]],Feedback[Customer_ID],Feedback[Feedback_ID])</f>
        <v>F1112</v>
      </c>
      <c r="M500" s="26" t="str">
        <f>_xlfn.XLOOKUP(MasterData[[#This Row],[Customer_ID]],Feedback[Customer_ID],Feedback[Sentiment])</f>
        <v>Neutral</v>
      </c>
      <c r="N500" s="26" t="str">
        <f>_xlfn.XLOOKUP(MasterData[[#This Row],[Customer_ID]],Feedback[Customer_ID],Feedback[Comment])</f>
        <v>Could be better</v>
      </c>
      <c r="O500" s="26">
        <f>_xlfn.XLOOKUP(MasterData[[#This Row],[Customer_ID]],Feedback[Customer_ID],Feedback[Rating])</f>
        <v>1</v>
      </c>
    </row>
    <row r="501" spans="1:15" x14ac:dyDescent="0.3">
      <c r="A501" s="4" t="s">
        <v>825</v>
      </c>
      <c r="B501" s="2" t="s">
        <v>1514</v>
      </c>
      <c r="C501" s="2" t="s">
        <v>1008</v>
      </c>
      <c r="D501" s="2">
        <v>4</v>
      </c>
      <c r="E501" s="30">
        <v>2.54</v>
      </c>
      <c r="F501" s="2" t="s">
        <v>1014</v>
      </c>
      <c r="G501" s="3">
        <v>46110</v>
      </c>
      <c r="H501" s="34">
        <v>10.16</v>
      </c>
      <c r="I501" s="2">
        <f>_xlfn.XLOOKUP(MasterData[[#This Row],[Customer_ID]],Customer[Customer_ID],Customer[Age])</f>
        <v>44</v>
      </c>
      <c r="J501" s="2" t="str">
        <f>_xlfn.XLOOKUP(MasterData[[#This Row],[Customer_ID]],Customer[Customer_ID],Customer[Age Range])</f>
        <v>[44-56]</v>
      </c>
      <c r="K501" s="2" t="str">
        <f>_xlfn.XLOOKUP(MasterData[[#This Row],[Customer_ID]],Customer[Customer_ID],Customer[Gender])</f>
        <v>Female</v>
      </c>
      <c r="L501" s="26" t="str">
        <f>_xlfn.XLOOKUP(MasterData[[#This Row],[Customer_ID]],Feedback[Customer_ID],Feedback[Feedback_ID])</f>
        <v>F1123</v>
      </c>
      <c r="M501" s="26" t="str">
        <f>_xlfn.XLOOKUP(MasterData[[#This Row],[Customer_ID]],Feedback[Customer_ID],Feedback[Sentiment])</f>
        <v>Negative</v>
      </c>
      <c r="N501" s="26" t="str">
        <f>_xlfn.XLOOKUP(MasterData[[#This Row],[Customer_ID]],Feedback[Customer_ID],Feedback[Comment])</f>
        <v>Could be better</v>
      </c>
      <c r="O501" s="26">
        <f>_xlfn.XLOOKUP(MasterData[[#This Row],[Customer_ID]],Feedback[Customer_ID],Feedback[Rating])</f>
        <v>5</v>
      </c>
    </row>
    <row r="502" spans="1:15" x14ac:dyDescent="0.3">
      <c r="A502" s="4" t="s">
        <v>829</v>
      </c>
      <c r="B502" s="2" t="s">
        <v>1187</v>
      </c>
      <c r="C502" s="2" t="s">
        <v>1012</v>
      </c>
      <c r="D502" s="2">
        <v>5</v>
      </c>
      <c r="E502" s="30">
        <v>2.64</v>
      </c>
      <c r="F502" s="2" t="s">
        <v>1013</v>
      </c>
      <c r="G502" s="3">
        <v>46114</v>
      </c>
      <c r="H502" s="34">
        <v>13.2</v>
      </c>
      <c r="I502" s="2">
        <f>_xlfn.XLOOKUP(MasterData[[#This Row],[Customer_ID]],Customer[Customer_ID],Customer[Age])</f>
        <v>39</v>
      </c>
      <c r="J502" s="2" t="str">
        <f>_xlfn.XLOOKUP(MasterData[[#This Row],[Customer_ID]],Customer[Customer_ID],Customer[Age Range])</f>
        <v>[31-43]</v>
      </c>
      <c r="K502" s="2" t="str">
        <f>_xlfn.XLOOKUP(MasterData[[#This Row],[Customer_ID]],Customer[Customer_ID],Customer[Gender])</f>
        <v>Female</v>
      </c>
      <c r="L502" s="26" t="str">
        <f>_xlfn.XLOOKUP(MasterData[[#This Row],[Customer_ID]],Feedback[Customer_ID],Feedback[Feedback_ID])</f>
        <v>F1181</v>
      </c>
      <c r="M502" s="26" t="str">
        <f>_xlfn.XLOOKUP(MasterData[[#This Row],[Customer_ID]],Feedback[Customer_ID],Feedback[Sentiment])</f>
        <v>Negative</v>
      </c>
      <c r="N502" s="26" t="str">
        <f>_xlfn.XLOOKUP(MasterData[[#This Row],[Customer_ID]],Feedback[Customer_ID],Feedback[Comment])</f>
        <v>Great product!</v>
      </c>
      <c r="O502" s="26">
        <f>_xlfn.XLOOKUP(MasterData[[#This Row],[Customer_ID]],Feedback[Customer_ID],Feedback[Rating])</f>
        <v>5</v>
      </c>
    </row>
    <row r="503" spans="1:15" x14ac:dyDescent="0.3">
      <c r="A503" s="4" t="s">
        <v>831</v>
      </c>
      <c r="B503" s="2" t="s">
        <v>1485</v>
      </c>
      <c r="C503" s="2" t="s">
        <v>1007</v>
      </c>
      <c r="D503" s="2">
        <v>2</v>
      </c>
      <c r="E503" s="30">
        <v>3.02</v>
      </c>
      <c r="F503" s="2" t="s">
        <v>1015</v>
      </c>
      <c r="G503" s="3">
        <v>46116</v>
      </c>
      <c r="H503" s="34">
        <v>6.04</v>
      </c>
      <c r="I503" s="2">
        <f>_xlfn.XLOOKUP(MasterData[[#This Row],[Customer_ID]],Customer[Customer_ID],Customer[Age])</f>
        <v>55</v>
      </c>
      <c r="J503" s="2" t="str">
        <f>_xlfn.XLOOKUP(MasterData[[#This Row],[Customer_ID]],Customer[Customer_ID],Customer[Age Range])</f>
        <v>[44-56]</v>
      </c>
      <c r="K503" s="2" t="str">
        <f>_xlfn.XLOOKUP(MasterData[[#This Row],[Customer_ID]],Customer[Customer_ID],Customer[Gender])</f>
        <v>Male</v>
      </c>
      <c r="L503" s="26" t="str">
        <f>_xlfn.XLOOKUP(MasterData[[#This Row],[Customer_ID]],Feedback[Customer_ID],Feedback[Feedback_ID])</f>
        <v>F1461</v>
      </c>
      <c r="M503" s="26" t="str">
        <f>_xlfn.XLOOKUP(MasterData[[#This Row],[Customer_ID]],Feedback[Customer_ID],Feedback[Sentiment])</f>
        <v>Neutral</v>
      </c>
      <c r="N503" s="26" t="str">
        <f>_xlfn.XLOOKUP(MasterData[[#This Row],[Customer_ID]],Feedback[Customer_ID],Feedback[Comment])</f>
        <v>Great product!</v>
      </c>
      <c r="O503" s="26">
        <f>_xlfn.XLOOKUP(MasterData[[#This Row],[Customer_ID]],Feedback[Customer_ID],Feedback[Rating])</f>
        <v>2</v>
      </c>
    </row>
    <row r="504" spans="1:15" x14ac:dyDescent="0.3">
      <c r="A504" s="4" t="s">
        <v>832</v>
      </c>
      <c r="B504" s="2" t="s">
        <v>1814</v>
      </c>
      <c r="C504" s="2" t="s">
        <v>1010</v>
      </c>
      <c r="D504" s="2">
        <v>2</v>
      </c>
      <c r="E504" s="30">
        <v>4.26</v>
      </c>
      <c r="F504" s="2" t="s">
        <v>1013</v>
      </c>
      <c r="G504" s="3">
        <v>46117</v>
      </c>
      <c r="H504" s="34">
        <v>8.52</v>
      </c>
      <c r="I504" s="2">
        <f>_xlfn.XLOOKUP(MasterData[[#This Row],[Customer_ID]],Customer[Customer_ID],Customer[Age])</f>
        <v>60</v>
      </c>
      <c r="J504" s="2" t="str">
        <f>_xlfn.XLOOKUP(MasterData[[#This Row],[Customer_ID]],Customer[Customer_ID],Customer[Age Range])</f>
        <v>[57 Above]</v>
      </c>
      <c r="K504" s="2" t="str">
        <f>_xlfn.XLOOKUP(MasterData[[#This Row],[Customer_ID]],Customer[Customer_ID],Customer[Gender])</f>
        <v>Male</v>
      </c>
      <c r="L504" s="26" t="str">
        <f>_xlfn.XLOOKUP(MasterData[[#This Row],[Customer_ID]],Feedback[Customer_ID],Feedback[Feedback_ID])</f>
        <v>F1002</v>
      </c>
      <c r="M504" s="26" t="str">
        <f>_xlfn.XLOOKUP(MasterData[[#This Row],[Customer_ID]],Feedback[Customer_ID],Feedback[Sentiment])</f>
        <v>Positive</v>
      </c>
      <c r="N504" s="26" t="str">
        <f>_xlfn.XLOOKUP(MasterData[[#This Row],[Customer_ID]],Feedback[Customer_ID],Feedback[Comment])</f>
        <v>Could be better</v>
      </c>
      <c r="O504" s="26">
        <f>_xlfn.XLOOKUP(MasterData[[#This Row],[Customer_ID]],Feedback[Customer_ID],Feedback[Rating])</f>
        <v>4</v>
      </c>
    </row>
    <row r="505" spans="1:15" x14ac:dyDescent="0.3">
      <c r="A505" s="4" t="s">
        <v>834</v>
      </c>
      <c r="B505" s="2" t="s">
        <v>1196</v>
      </c>
      <c r="C505" s="2" t="s">
        <v>1009</v>
      </c>
      <c r="D505" s="2">
        <v>3</v>
      </c>
      <c r="E505" s="30">
        <v>2.68</v>
      </c>
      <c r="F505" s="2" t="s">
        <v>1013</v>
      </c>
      <c r="G505" s="3">
        <v>46119</v>
      </c>
      <c r="H505" s="34">
        <v>8.0400000000000009</v>
      </c>
      <c r="I505" s="2">
        <f>_xlfn.XLOOKUP(MasterData[[#This Row],[Customer_ID]],Customer[Customer_ID],Customer[Age])</f>
        <v>34</v>
      </c>
      <c r="J505" s="2" t="str">
        <f>_xlfn.XLOOKUP(MasterData[[#This Row],[Customer_ID]],Customer[Customer_ID],Customer[Age Range])</f>
        <v>[31-43]</v>
      </c>
      <c r="K505" s="2" t="str">
        <f>_xlfn.XLOOKUP(MasterData[[#This Row],[Customer_ID]],Customer[Customer_ID],Customer[Gender])</f>
        <v>Female</v>
      </c>
      <c r="L505" s="26" t="str">
        <f>_xlfn.XLOOKUP(MasterData[[#This Row],[Customer_ID]],Feedback[Customer_ID],Feedback[Feedback_ID])</f>
        <v>F1557</v>
      </c>
      <c r="M505" s="26" t="str">
        <f>_xlfn.XLOOKUP(MasterData[[#This Row],[Customer_ID]],Feedback[Customer_ID],Feedback[Sentiment])</f>
        <v>Positive</v>
      </c>
      <c r="N505" s="26" t="str">
        <f>_xlfn.XLOOKUP(MasterData[[#This Row],[Customer_ID]],Feedback[Customer_ID],Feedback[Comment])</f>
        <v>Could be better</v>
      </c>
      <c r="O505" s="26">
        <f>_xlfn.XLOOKUP(MasterData[[#This Row],[Customer_ID]],Feedback[Customer_ID],Feedback[Rating])</f>
        <v>4</v>
      </c>
    </row>
    <row r="506" spans="1:15" x14ac:dyDescent="0.3">
      <c r="A506" s="4" t="s">
        <v>835</v>
      </c>
      <c r="B506" s="2" t="s">
        <v>1908</v>
      </c>
      <c r="C506" s="2" t="s">
        <v>1010</v>
      </c>
      <c r="D506" s="2">
        <v>1</v>
      </c>
      <c r="E506" s="30">
        <v>5.0599999999999996</v>
      </c>
      <c r="F506" s="2" t="s">
        <v>1013</v>
      </c>
      <c r="G506" s="3">
        <v>46120</v>
      </c>
      <c r="H506" s="34">
        <v>5.0599999999999996</v>
      </c>
      <c r="I506" s="2">
        <f>_xlfn.XLOOKUP(MasterData[[#This Row],[Customer_ID]],Customer[Customer_ID],Customer[Age])</f>
        <v>56</v>
      </c>
      <c r="J506" s="2" t="str">
        <f>_xlfn.XLOOKUP(MasterData[[#This Row],[Customer_ID]],Customer[Customer_ID],Customer[Age Range])</f>
        <v>[44-56]</v>
      </c>
      <c r="K506" s="2" t="str">
        <f>_xlfn.XLOOKUP(MasterData[[#This Row],[Customer_ID]],Customer[Customer_ID],Customer[Gender])</f>
        <v>Male</v>
      </c>
      <c r="L506" s="26" t="str">
        <f>_xlfn.XLOOKUP(MasterData[[#This Row],[Customer_ID]],Feedback[Customer_ID],Feedback[Feedback_ID])</f>
        <v>F1034</v>
      </c>
      <c r="M506" s="26" t="str">
        <f>_xlfn.XLOOKUP(MasterData[[#This Row],[Customer_ID]],Feedback[Customer_ID],Feedback[Sentiment])</f>
        <v>Negative</v>
      </c>
      <c r="N506" s="26" t="str">
        <f>_xlfn.XLOOKUP(MasterData[[#This Row],[Customer_ID]],Feedback[Customer_ID],Feedback[Comment])</f>
        <v>Could be better</v>
      </c>
      <c r="O506" s="26">
        <f>_xlfn.XLOOKUP(MasterData[[#This Row],[Customer_ID]],Feedback[Customer_ID],Feedback[Rating])</f>
        <v>1</v>
      </c>
    </row>
    <row r="507" spans="1:15" x14ac:dyDescent="0.3">
      <c r="A507" s="4" t="s">
        <v>836</v>
      </c>
      <c r="B507" s="2" t="s">
        <v>2001</v>
      </c>
      <c r="C507" s="2" t="s">
        <v>1011</v>
      </c>
      <c r="D507" s="2">
        <v>3</v>
      </c>
      <c r="E507" s="30">
        <v>3.88</v>
      </c>
      <c r="F507" s="2" t="s">
        <v>1015</v>
      </c>
      <c r="G507" s="3">
        <v>46121</v>
      </c>
      <c r="H507" s="34">
        <v>11.64</v>
      </c>
      <c r="I507" s="2">
        <f>_xlfn.XLOOKUP(MasterData[[#This Row],[Customer_ID]],Customer[Customer_ID],Customer[Age])</f>
        <v>29</v>
      </c>
      <c r="J507" s="2" t="str">
        <f>_xlfn.XLOOKUP(MasterData[[#This Row],[Customer_ID]],Customer[Customer_ID],Customer[Age Range])</f>
        <v>[18-30]</v>
      </c>
      <c r="K507" s="2" t="str">
        <f>_xlfn.XLOOKUP(MasterData[[#This Row],[Customer_ID]],Customer[Customer_ID],Customer[Gender])</f>
        <v>Male</v>
      </c>
      <c r="L507" s="26" t="str">
        <f>_xlfn.XLOOKUP(MasterData[[#This Row],[Customer_ID]],Feedback[Customer_ID],Feedback[Feedback_ID])</f>
        <v>F1856</v>
      </c>
      <c r="M507" s="26" t="str">
        <f>_xlfn.XLOOKUP(MasterData[[#This Row],[Customer_ID]],Feedback[Customer_ID],Feedback[Sentiment])</f>
        <v>Negative</v>
      </c>
      <c r="N507" s="26" t="str">
        <f>_xlfn.XLOOKUP(MasterData[[#This Row],[Customer_ID]],Feedback[Customer_ID],Feedback[Comment])</f>
        <v>Could be better</v>
      </c>
      <c r="O507" s="26">
        <f>_xlfn.XLOOKUP(MasterData[[#This Row],[Customer_ID]],Feedback[Customer_ID],Feedback[Rating])</f>
        <v>2</v>
      </c>
    </row>
    <row r="508" spans="1:15" x14ac:dyDescent="0.3">
      <c r="A508" s="4" t="s">
        <v>838</v>
      </c>
      <c r="B508" s="2" t="s">
        <v>1523</v>
      </c>
      <c r="C508" s="2" t="s">
        <v>1009</v>
      </c>
      <c r="D508" s="2">
        <v>2</v>
      </c>
      <c r="E508" s="30">
        <v>4.58</v>
      </c>
      <c r="F508" s="2" t="s">
        <v>1014</v>
      </c>
      <c r="G508" s="3">
        <v>46123</v>
      </c>
      <c r="H508" s="34">
        <v>9.16</v>
      </c>
      <c r="I508" s="2">
        <f>_xlfn.XLOOKUP(MasterData[[#This Row],[Customer_ID]],Customer[Customer_ID],Customer[Age])</f>
        <v>20</v>
      </c>
      <c r="J508" s="2" t="str">
        <f>_xlfn.XLOOKUP(MasterData[[#This Row],[Customer_ID]],Customer[Customer_ID],Customer[Age Range])</f>
        <v>[18-30]</v>
      </c>
      <c r="K508" s="2" t="str">
        <f>_xlfn.XLOOKUP(MasterData[[#This Row],[Customer_ID]],Customer[Customer_ID],Customer[Gender])</f>
        <v>Male</v>
      </c>
      <c r="L508" s="26" t="str">
        <f>_xlfn.XLOOKUP(MasterData[[#This Row],[Customer_ID]],Feedback[Customer_ID],Feedback[Feedback_ID])</f>
        <v>F1455</v>
      </c>
      <c r="M508" s="26" t="str">
        <f>_xlfn.XLOOKUP(MasterData[[#This Row],[Customer_ID]],Feedback[Customer_ID],Feedback[Sentiment])</f>
        <v>Positive</v>
      </c>
      <c r="N508" s="26" t="str">
        <f>_xlfn.XLOOKUP(MasterData[[#This Row],[Customer_ID]],Feedback[Customer_ID],Feedback[Comment])</f>
        <v>Could be better</v>
      </c>
      <c r="O508" s="26">
        <f>_xlfn.XLOOKUP(MasterData[[#This Row],[Customer_ID]],Feedback[Customer_ID],Feedback[Rating])</f>
        <v>2</v>
      </c>
    </row>
    <row r="509" spans="1:15" x14ac:dyDescent="0.3">
      <c r="A509" s="4" t="s">
        <v>839</v>
      </c>
      <c r="B509" s="2" t="s">
        <v>1645</v>
      </c>
      <c r="C509" s="2" t="s">
        <v>1011</v>
      </c>
      <c r="D509" s="2">
        <v>1</v>
      </c>
      <c r="E509" s="30">
        <v>4.2699999999999996</v>
      </c>
      <c r="F509" s="2" t="s">
        <v>1016</v>
      </c>
      <c r="G509" s="3">
        <v>46124</v>
      </c>
      <c r="H509" s="34">
        <v>4.2699999999999996</v>
      </c>
      <c r="I509" s="2">
        <f>_xlfn.XLOOKUP(MasterData[[#This Row],[Customer_ID]],Customer[Customer_ID],Customer[Age])</f>
        <v>27</v>
      </c>
      <c r="J509" s="2" t="str">
        <f>_xlfn.XLOOKUP(MasterData[[#This Row],[Customer_ID]],Customer[Customer_ID],Customer[Age Range])</f>
        <v>[18-30]</v>
      </c>
      <c r="K509" s="2" t="str">
        <f>_xlfn.XLOOKUP(MasterData[[#This Row],[Customer_ID]],Customer[Customer_ID],Customer[Gender])</f>
        <v>Female</v>
      </c>
      <c r="L509" s="26" t="str">
        <f>_xlfn.XLOOKUP(MasterData[[#This Row],[Customer_ID]],Feedback[Customer_ID],Feedback[Feedback_ID])</f>
        <v>F1614</v>
      </c>
      <c r="M509" s="26" t="str">
        <f>_xlfn.XLOOKUP(MasterData[[#This Row],[Customer_ID]],Feedback[Customer_ID],Feedback[Sentiment])</f>
        <v>Negative</v>
      </c>
      <c r="N509" s="26" t="str">
        <f>_xlfn.XLOOKUP(MasterData[[#This Row],[Customer_ID]],Feedback[Customer_ID],Feedback[Comment])</f>
        <v>Great product!</v>
      </c>
      <c r="O509" s="26">
        <f>_xlfn.XLOOKUP(MasterData[[#This Row],[Customer_ID]],Feedback[Customer_ID],Feedback[Rating])</f>
        <v>1</v>
      </c>
    </row>
    <row r="510" spans="1:15" x14ac:dyDescent="0.3">
      <c r="A510" s="4" t="s">
        <v>843</v>
      </c>
      <c r="B510" s="2" t="s">
        <v>1256</v>
      </c>
      <c r="C510" s="2" t="s">
        <v>1009</v>
      </c>
      <c r="D510" s="2">
        <v>1</v>
      </c>
      <c r="E510" s="30">
        <v>2.96</v>
      </c>
      <c r="F510" s="2" t="s">
        <v>1013</v>
      </c>
      <c r="G510" s="3">
        <v>46128</v>
      </c>
      <c r="H510" s="34">
        <v>2.96</v>
      </c>
      <c r="I510" s="2">
        <f>_xlfn.XLOOKUP(MasterData[[#This Row],[Customer_ID]],Customer[Customer_ID],Customer[Age])</f>
        <v>32</v>
      </c>
      <c r="J510" s="2" t="str">
        <f>_xlfn.XLOOKUP(MasterData[[#This Row],[Customer_ID]],Customer[Customer_ID],Customer[Age Range])</f>
        <v>[31-43]</v>
      </c>
      <c r="K510" s="2" t="str">
        <f>_xlfn.XLOOKUP(MasterData[[#This Row],[Customer_ID]],Customer[Customer_ID],Customer[Gender])</f>
        <v>Female</v>
      </c>
      <c r="L510" s="26" t="str">
        <f>_xlfn.XLOOKUP(MasterData[[#This Row],[Customer_ID]],Feedback[Customer_ID],Feedback[Feedback_ID])</f>
        <v>F1870</v>
      </c>
      <c r="M510" s="26" t="str">
        <f>_xlfn.XLOOKUP(MasterData[[#This Row],[Customer_ID]],Feedback[Customer_ID],Feedback[Sentiment])</f>
        <v>Positive</v>
      </c>
      <c r="N510" s="26" t="str">
        <f>_xlfn.XLOOKUP(MasterData[[#This Row],[Customer_ID]],Feedback[Customer_ID],Feedback[Comment])</f>
        <v>Great product!</v>
      </c>
      <c r="O510" s="26">
        <f>_xlfn.XLOOKUP(MasterData[[#This Row],[Customer_ID]],Feedback[Customer_ID],Feedback[Rating])</f>
        <v>4</v>
      </c>
    </row>
    <row r="511" spans="1:15" x14ac:dyDescent="0.3">
      <c r="A511" s="4" t="s">
        <v>845</v>
      </c>
      <c r="B511" s="2" t="s">
        <v>1637</v>
      </c>
      <c r="C511" s="2" t="s">
        <v>1007</v>
      </c>
      <c r="D511" s="2">
        <v>3</v>
      </c>
      <c r="E511" s="30">
        <v>4.5</v>
      </c>
      <c r="F511" s="2" t="s">
        <v>1015</v>
      </c>
      <c r="G511" s="3">
        <v>46130</v>
      </c>
      <c r="H511" s="34">
        <v>13.5</v>
      </c>
      <c r="I511" s="2">
        <f>_xlfn.XLOOKUP(MasterData[[#This Row],[Customer_ID]],Customer[Customer_ID],Customer[Age])</f>
        <v>57</v>
      </c>
      <c r="J511" s="2" t="str">
        <f>_xlfn.XLOOKUP(MasterData[[#This Row],[Customer_ID]],Customer[Customer_ID],Customer[Age Range])</f>
        <v>[57 Above]</v>
      </c>
      <c r="K511" s="2" t="str">
        <f>_xlfn.XLOOKUP(MasterData[[#This Row],[Customer_ID]],Customer[Customer_ID],Customer[Gender])</f>
        <v>Female</v>
      </c>
      <c r="L511" s="26" t="str">
        <f>_xlfn.XLOOKUP(MasterData[[#This Row],[Customer_ID]],Feedback[Customer_ID],Feedback[Feedback_ID])</f>
        <v>F1642</v>
      </c>
      <c r="M511" s="26" t="str">
        <f>_xlfn.XLOOKUP(MasterData[[#This Row],[Customer_ID]],Feedback[Customer_ID],Feedback[Sentiment])</f>
        <v>Positive</v>
      </c>
      <c r="N511" s="26" t="str">
        <f>_xlfn.XLOOKUP(MasterData[[#This Row],[Customer_ID]],Feedback[Customer_ID],Feedback[Comment])</f>
        <v>Could be better</v>
      </c>
      <c r="O511" s="26">
        <f>_xlfn.XLOOKUP(MasterData[[#This Row],[Customer_ID]],Feedback[Customer_ID],Feedback[Rating])</f>
        <v>2</v>
      </c>
    </row>
    <row r="512" spans="1:15" x14ac:dyDescent="0.3">
      <c r="A512" s="4" t="s">
        <v>846</v>
      </c>
      <c r="B512" s="2" t="s">
        <v>1439</v>
      </c>
      <c r="C512" s="2" t="s">
        <v>1009</v>
      </c>
      <c r="D512" s="2">
        <v>4</v>
      </c>
      <c r="E512" s="30">
        <v>2.67</v>
      </c>
      <c r="F512" s="2" t="s">
        <v>1013</v>
      </c>
      <c r="G512" s="3">
        <v>46131</v>
      </c>
      <c r="H512" s="34">
        <v>10.68</v>
      </c>
      <c r="I512" s="2">
        <f>_xlfn.XLOOKUP(MasterData[[#This Row],[Customer_ID]],Customer[Customer_ID],Customer[Age])</f>
        <v>26</v>
      </c>
      <c r="J512" s="2" t="str">
        <f>_xlfn.XLOOKUP(MasterData[[#This Row],[Customer_ID]],Customer[Customer_ID],Customer[Age Range])</f>
        <v>[18-30]</v>
      </c>
      <c r="K512" s="2" t="str">
        <f>_xlfn.XLOOKUP(MasterData[[#This Row],[Customer_ID]],Customer[Customer_ID],Customer[Gender])</f>
        <v>Male</v>
      </c>
      <c r="L512" s="26" t="str">
        <f>_xlfn.XLOOKUP(MasterData[[#This Row],[Customer_ID]],Feedback[Customer_ID],Feedback[Feedback_ID])</f>
        <v>F1649</v>
      </c>
      <c r="M512" s="26" t="str">
        <f>_xlfn.XLOOKUP(MasterData[[#This Row],[Customer_ID]],Feedback[Customer_ID],Feedback[Sentiment])</f>
        <v>Positive</v>
      </c>
      <c r="N512" s="26" t="str">
        <f>_xlfn.XLOOKUP(MasterData[[#This Row],[Customer_ID]],Feedback[Customer_ID],Feedback[Comment])</f>
        <v>Could be better</v>
      </c>
      <c r="O512" s="26">
        <f>_xlfn.XLOOKUP(MasterData[[#This Row],[Customer_ID]],Feedback[Customer_ID],Feedback[Rating])</f>
        <v>2</v>
      </c>
    </row>
    <row r="513" spans="1:15" x14ac:dyDescent="0.3">
      <c r="A513" s="4" t="s">
        <v>847</v>
      </c>
      <c r="B513" s="2" t="s">
        <v>1263</v>
      </c>
      <c r="C513" s="2" t="s">
        <v>1011</v>
      </c>
      <c r="D513" s="2">
        <v>5</v>
      </c>
      <c r="E513" s="30">
        <v>3.9</v>
      </c>
      <c r="F513" s="2" t="s">
        <v>1015</v>
      </c>
      <c r="G513" s="3">
        <v>46132</v>
      </c>
      <c r="H513" s="34">
        <v>19.5</v>
      </c>
      <c r="I513" s="2">
        <f>_xlfn.XLOOKUP(MasterData[[#This Row],[Customer_ID]],Customer[Customer_ID],Customer[Age])</f>
        <v>55</v>
      </c>
      <c r="J513" s="2" t="str">
        <f>_xlfn.XLOOKUP(MasterData[[#This Row],[Customer_ID]],Customer[Customer_ID],Customer[Age Range])</f>
        <v>[44-56]</v>
      </c>
      <c r="K513" s="2" t="str">
        <f>_xlfn.XLOOKUP(MasterData[[#This Row],[Customer_ID]],Customer[Customer_ID],Customer[Gender])</f>
        <v>Male</v>
      </c>
      <c r="L513" s="26" t="str">
        <f>_xlfn.XLOOKUP(MasterData[[#This Row],[Customer_ID]],Feedback[Customer_ID],Feedback[Feedback_ID])</f>
        <v>F1619</v>
      </c>
      <c r="M513" s="26" t="str">
        <f>_xlfn.XLOOKUP(MasterData[[#This Row],[Customer_ID]],Feedback[Customer_ID],Feedback[Sentiment])</f>
        <v>Positive</v>
      </c>
      <c r="N513" s="26" t="str">
        <f>_xlfn.XLOOKUP(MasterData[[#This Row],[Customer_ID]],Feedback[Customer_ID],Feedback[Comment])</f>
        <v>Could be better</v>
      </c>
      <c r="O513" s="26">
        <f>_xlfn.XLOOKUP(MasterData[[#This Row],[Customer_ID]],Feedback[Customer_ID],Feedback[Rating])</f>
        <v>3</v>
      </c>
    </row>
    <row r="514" spans="1:15" x14ac:dyDescent="0.3">
      <c r="A514" s="4" t="s">
        <v>851</v>
      </c>
      <c r="B514" s="2" t="s">
        <v>1388</v>
      </c>
      <c r="C514" s="2" t="s">
        <v>1007</v>
      </c>
      <c r="D514" s="2">
        <v>3</v>
      </c>
      <c r="E514" s="30">
        <v>2.96</v>
      </c>
      <c r="F514" s="2" t="s">
        <v>1015</v>
      </c>
      <c r="G514" s="3">
        <v>46136</v>
      </c>
      <c r="H514" s="34">
        <v>8.879999999999999</v>
      </c>
      <c r="I514" s="2">
        <f>_xlfn.XLOOKUP(MasterData[[#This Row],[Customer_ID]],Customer[Customer_ID],Customer[Age])</f>
        <v>44</v>
      </c>
      <c r="J514" s="2" t="str">
        <f>_xlfn.XLOOKUP(MasterData[[#This Row],[Customer_ID]],Customer[Customer_ID],Customer[Age Range])</f>
        <v>[44-56]</v>
      </c>
      <c r="K514" s="2" t="str">
        <f>_xlfn.XLOOKUP(MasterData[[#This Row],[Customer_ID]],Customer[Customer_ID],Customer[Gender])</f>
        <v>Female</v>
      </c>
      <c r="L514" s="26" t="str">
        <f>_xlfn.XLOOKUP(MasterData[[#This Row],[Customer_ID]],Feedback[Customer_ID],Feedback[Feedback_ID])</f>
        <v>F1118</v>
      </c>
      <c r="M514" s="26" t="str">
        <f>_xlfn.XLOOKUP(MasterData[[#This Row],[Customer_ID]],Feedback[Customer_ID],Feedback[Sentiment])</f>
        <v>Neutral</v>
      </c>
      <c r="N514" s="26" t="str">
        <f>_xlfn.XLOOKUP(MasterData[[#This Row],[Customer_ID]],Feedback[Customer_ID],Feedback[Comment])</f>
        <v>Could be better</v>
      </c>
      <c r="O514" s="26">
        <f>_xlfn.XLOOKUP(MasterData[[#This Row],[Customer_ID]],Feedback[Customer_ID],Feedback[Rating])</f>
        <v>1</v>
      </c>
    </row>
    <row r="515" spans="1:15" x14ac:dyDescent="0.3">
      <c r="A515" s="4" t="s">
        <v>852</v>
      </c>
      <c r="B515" s="2" t="s">
        <v>1618</v>
      </c>
      <c r="C515" s="2" t="s">
        <v>1010</v>
      </c>
      <c r="D515" s="2">
        <v>5</v>
      </c>
      <c r="E515" s="30">
        <v>2.97</v>
      </c>
      <c r="F515" s="2" t="s">
        <v>1013</v>
      </c>
      <c r="G515" s="3">
        <v>46137</v>
      </c>
      <c r="H515" s="34">
        <v>14.85</v>
      </c>
      <c r="I515" s="2">
        <f>_xlfn.XLOOKUP(MasterData[[#This Row],[Customer_ID]],Customer[Customer_ID],Customer[Age])</f>
        <v>55</v>
      </c>
      <c r="J515" s="2" t="str">
        <f>_xlfn.XLOOKUP(MasterData[[#This Row],[Customer_ID]],Customer[Customer_ID],Customer[Age Range])</f>
        <v>[44-56]</v>
      </c>
      <c r="K515" s="2" t="str">
        <f>_xlfn.XLOOKUP(MasterData[[#This Row],[Customer_ID]],Customer[Customer_ID],Customer[Gender])</f>
        <v>Female</v>
      </c>
      <c r="L515" s="26" t="str">
        <f>_xlfn.XLOOKUP(MasterData[[#This Row],[Customer_ID]],Feedback[Customer_ID],Feedback[Feedback_ID])</f>
        <v>F1429</v>
      </c>
      <c r="M515" s="26" t="str">
        <f>_xlfn.XLOOKUP(MasterData[[#This Row],[Customer_ID]],Feedback[Customer_ID],Feedback[Sentiment])</f>
        <v>Negative</v>
      </c>
      <c r="N515" s="26" t="str">
        <f>_xlfn.XLOOKUP(MasterData[[#This Row],[Customer_ID]],Feedback[Customer_ID],Feedback[Comment])</f>
        <v>Could be better</v>
      </c>
      <c r="O515" s="26">
        <f>_xlfn.XLOOKUP(MasterData[[#This Row],[Customer_ID]],Feedback[Customer_ID],Feedback[Rating])</f>
        <v>2</v>
      </c>
    </row>
    <row r="516" spans="1:15" x14ac:dyDescent="0.3">
      <c r="A516" s="4" t="s">
        <v>853</v>
      </c>
      <c r="B516" s="2" t="s">
        <v>1532</v>
      </c>
      <c r="C516" s="2" t="s">
        <v>1011</v>
      </c>
      <c r="D516" s="2">
        <v>2</v>
      </c>
      <c r="E516" s="30">
        <v>4.46</v>
      </c>
      <c r="F516" s="2" t="s">
        <v>1016</v>
      </c>
      <c r="G516" s="3">
        <v>46138</v>
      </c>
      <c r="H516" s="34">
        <v>8.92</v>
      </c>
      <c r="I516" s="2">
        <f>_xlfn.XLOOKUP(MasterData[[#This Row],[Customer_ID]],Customer[Customer_ID],Customer[Age])</f>
        <v>19</v>
      </c>
      <c r="J516" s="2" t="str">
        <f>_xlfn.XLOOKUP(MasterData[[#This Row],[Customer_ID]],Customer[Customer_ID],Customer[Age Range])</f>
        <v>[18-30]</v>
      </c>
      <c r="K516" s="2" t="str">
        <f>_xlfn.XLOOKUP(MasterData[[#This Row],[Customer_ID]],Customer[Customer_ID],Customer[Gender])</f>
        <v>Male</v>
      </c>
      <c r="L516" s="26" t="str">
        <f>_xlfn.XLOOKUP(MasterData[[#This Row],[Customer_ID]],Feedback[Customer_ID],Feedback[Feedback_ID])</f>
        <v>F1109</v>
      </c>
      <c r="M516" s="26" t="str">
        <f>_xlfn.XLOOKUP(MasterData[[#This Row],[Customer_ID]],Feedback[Customer_ID],Feedback[Sentiment])</f>
        <v>Positive</v>
      </c>
      <c r="N516" s="26" t="str">
        <f>_xlfn.XLOOKUP(MasterData[[#This Row],[Customer_ID]],Feedback[Customer_ID],Feedback[Comment])</f>
        <v>Could be better</v>
      </c>
      <c r="O516" s="26">
        <f>_xlfn.XLOOKUP(MasterData[[#This Row],[Customer_ID]],Feedback[Customer_ID],Feedback[Rating])</f>
        <v>3</v>
      </c>
    </row>
    <row r="517" spans="1:15" x14ac:dyDescent="0.3">
      <c r="A517" s="4" t="s">
        <v>854</v>
      </c>
      <c r="B517" s="2" t="s">
        <v>1925</v>
      </c>
      <c r="C517" s="2" t="s">
        <v>1009</v>
      </c>
      <c r="D517" s="2">
        <v>2</v>
      </c>
      <c r="E517" s="30">
        <v>4.21</v>
      </c>
      <c r="F517" s="2" t="s">
        <v>1016</v>
      </c>
      <c r="G517" s="3">
        <v>46139</v>
      </c>
      <c r="H517" s="34">
        <v>8.42</v>
      </c>
      <c r="I517" s="2">
        <f>_xlfn.XLOOKUP(MasterData[[#This Row],[Customer_ID]],Customer[Customer_ID],Customer[Age])</f>
        <v>63</v>
      </c>
      <c r="J517" s="2" t="str">
        <f>_xlfn.XLOOKUP(MasterData[[#This Row],[Customer_ID]],Customer[Customer_ID],Customer[Age Range])</f>
        <v>[57 Above]</v>
      </c>
      <c r="K517" s="2" t="str">
        <f>_xlfn.XLOOKUP(MasterData[[#This Row],[Customer_ID]],Customer[Customer_ID],Customer[Gender])</f>
        <v>Male</v>
      </c>
      <c r="L517" s="26" t="str">
        <f>_xlfn.XLOOKUP(MasterData[[#This Row],[Customer_ID]],Feedback[Customer_ID],Feedback[Feedback_ID])</f>
        <v>F1766</v>
      </c>
      <c r="M517" s="26" t="str">
        <f>_xlfn.XLOOKUP(MasterData[[#This Row],[Customer_ID]],Feedback[Customer_ID],Feedback[Sentiment])</f>
        <v>Positive</v>
      </c>
      <c r="N517" s="26" t="str">
        <f>_xlfn.XLOOKUP(MasterData[[#This Row],[Customer_ID]],Feedback[Customer_ID],Feedback[Comment])</f>
        <v>Could be better</v>
      </c>
      <c r="O517" s="26">
        <f>_xlfn.XLOOKUP(MasterData[[#This Row],[Customer_ID]],Feedback[Customer_ID],Feedback[Rating])</f>
        <v>5</v>
      </c>
    </row>
    <row r="518" spans="1:15" x14ac:dyDescent="0.3">
      <c r="A518" s="4" t="s">
        <v>855</v>
      </c>
      <c r="B518" s="2" t="s">
        <v>1311</v>
      </c>
      <c r="C518" s="2" t="s">
        <v>1011</v>
      </c>
      <c r="D518" s="2">
        <v>5</v>
      </c>
      <c r="E518" s="30">
        <v>4.78</v>
      </c>
      <c r="F518" s="2" t="s">
        <v>1013</v>
      </c>
      <c r="G518" s="3">
        <v>46140</v>
      </c>
      <c r="H518" s="34">
        <v>23.9</v>
      </c>
      <c r="I518" s="2">
        <f>_xlfn.XLOOKUP(MasterData[[#This Row],[Customer_ID]],Customer[Customer_ID],Customer[Age])</f>
        <v>30</v>
      </c>
      <c r="J518" s="2" t="str">
        <f>_xlfn.XLOOKUP(MasterData[[#This Row],[Customer_ID]],Customer[Customer_ID],Customer[Age Range])</f>
        <v>[18-30]</v>
      </c>
      <c r="K518" s="2" t="str">
        <f>_xlfn.XLOOKUP(MasterData[[#This Row],[Customer_ID]],Customer[Customer_ID],Customer[Gender])</f>
        <v>Male</v>
      </c>
      <c r="L518" s="26" t="str">
        <f>_xlfn.XLOOKUP(MasterData[[#This Row],[Customer_ID]],Feedback[Customer_ID],Feedback[Feedback_ID])</f>
        <v>F1214</v>
      </c>
      <c r="M518" s="26" t="str">
        <f>_xlfn.XLOOKUP(MasterData[[#This Row],[Customer_ID]],Feedback[Customer_ID],Feedback[Sentiment])</f>
        <v>Negative</v>
      </c>
      <c r="N518" s="26" t="str">
        <f>_xlfn.XLOOKUP(MasterData[[#This Row],[Customer_ID]],Feedback[Customer_ID],Feedback[Comment])</f>
        <v>Could be better</v>
      </c>
      <c r="O518" s="26">
        <f>_xlfn.XLOOKUP(MasterData[[#This Row],[Customer_ID]],Feedback[Customer_ID],Feedback[Rating])</f>
        <v>5</v>
      </c>
    </row>
    <row r="519" spans="1:15" x14ac:dyDescent="0.3">
      <c r="A519" s="4" t="s">
        <v>856</v>
      </c>
      <c r="B519" s="2" t="s">
        <v>1072</v>
      </c>
      <c r="C519" s="2" t="s">
        <v>1008</v>
      </c>
      <c r="D519" s="2">
        <v>1</v>
      </c>
      <c r="E519" s="30">
        <v>3.19</v>
      </c>
      <c r="F519" s="2" t="s">
        <v>1016</v>
      </c>
      <c r="G519" s="3">
        <v>46141</v>
      </c>
      <c r="H519" s="34">
        <v>3.19</v>
      </c>
      <c r="I519" s="2">
        <f>_xlfn.XLOOKUP(MasterData[[#This Row],[Customer_ID]],Customer[Customer_ID],Customer[Age])</f>
        <v>34</v>
      </c>
      <c r="J519" s="2" t="str">
        <f>_xlfn.XLOOKUP(MasterData[[#This Row],[Customer_ID]],Customer[Customer_ID],Customer[Age Range])</f>
        <v>[31-43]</v>
      </c>
      <c r="K519" s="2" t="str">
        <f>_xlfn.XLOOKUP(MasterData[[#This Row],[Customer_ID]],Customer[Customer_ID],Customer[Gender])</f>
        <v>Female</v>
      </c>
      <c r="L519" s="26" t="str">
        <f>_xlfn.XLOOKUP(MasterData[[#This Row],[Customer_ID]],Feedback[Customer_ID],Feedback[Feedback_ID])</f>
        <v>F1024</v>
      </c>
      <c r="M519" s="26" t="str">
        <f>_xlfn.XLOOKUP(MasterData[[#This Row],[Customer_ID]],Feedback[Customer_ID],Feedback[Sentiment])</f>
        <v>Negative</v>
      </c>
      <c r="N519" s="26" t="str">
        <f>_xlfn.XLOOKUP(MasterData[[#This Row],[Customer_ID]],Feedback[Customer_ID],Feedback[Comment])</f>
        <v>Could be better</v>
      </c>
      <c r="O519" s="26">
        <f>_xlfn.XLOOKUP(MasterData[[#This Row],[Customer_ID]],Feedback[Customer_ID],Feedback[Rating])</f>
        <v>5</v>
      </c>
    </row>
    <row r="520" spans="1:15" x14ac:dyDescent="0.3">
      <c r="A520" s="4" t="s">
        <v>857</v>
      </c>
      <c r="B520" s="2" t="s">
        <v>1072</v>
      </c>
      <c r="C520" s="2" t="s">
        <v>1008</v>
      </c>
      <c r="D520" s="2">
        <v>5</v>
      </c>
      <c r="E520" s="30">
        <v>4.66</v>
      </c>
      <c r="F520" s="2" t="s">
        <v>1015</v>
      </c>
      <c r="G520" s="3">
        <v>46142</v>
      </c>
      <c r="H520" s="34">
        <v>23.3</v>
      </c>
      <c r="I520" s="2">
        <f>_xlfn.XLOOKUP(MasterData[[#This Row],[Customer_ID]],Customer[Customer_ID],Customer[Age])</f>
        <v>34</v>
      </c>
      <c r="J520" s="2" t="str">
        <f>_xlfn.XLOOKUP(MasterData[[#This Row],[Customer_ID]],Customer[Customer_ID],Customer[Age Range])</f>
        <v>[31-43]</v>
      </c>
      <c r="K520" s="2" t="str">
        <f>_xlfn.XLOOKUP(MasterData[[#This Row],[Customer_ID]],Customer[Customer_ID],Customer[Gender])</f>
        <v>Female</v>
      </c>
      <c r="L520" s="26" t="str">
        <f>_xlfn.XLOOKUP(MasterData[[#This Row],[Customer_ID]],Feedback[Customer_ID],Feedback[Feedback_ID])</f>
        <v>F1024</v>
      </c>
      <c r="M520" s="26" t="str">
        <f>_xlfn.XLOOKUP(MasterData[[#This Row],[Customer_ID]],Feedback[Customer_ID],Feedback[Sentiment])</f>
        <v>Negative</v>
      </c>
      <c r="N520" s="26" t="str">
        <f>_xlfn.XLOOKUP(MasterData[[#This Row],[Customer_ID]],Feedback[Customer_ID],Feedback[Comment])</f>
        <v>Could be better</v>
      </c>
      <c r="O520" s="26">
        <f>_xlfn.XLOOKUP(MasterData[[#This Row],[Customer_ID]],Feedback[Customer_ID],Feedback[Rating])</f>
        <v>5</v>
      </c>
    </row>
    <row r="521" spans="1:15" x14ac:dyDescent="0.3">
      <c r="A521" s="4" t="s">
        <v>859</v>
      </c>
      <c r="B521" s="2" t="s">
        <v>1983</v>
      </c>
      <c r="C521" s="2" t="s">
        <v>1008</v>
      </c>
      <c r="D521" s="2">
        <v>4</v>
      </c>
      <c r="E521" s="30">
        <v>3.36</v>
      </c>
      <c r="F521" s="2" t="s">
        <v>1016</v>
      </c>
      <c r="G521" s="3">
        <v>46144</v>
      </c>
      <c r="H521" s="34">
        <v>13.44</v>
      </c>
      <c r="I521" s="2">
        <f>_xlfn.XLOOKUP(MasterData[[#This Row],[Customer_ID]],Customer[Customer_ID],Customer[Age])</f>
        <v>26</v>
      </c>
      <c r="J521" s="2" t="str">
        <f>_xlfn.XLOOKUP(MasterData[[#This Row],[Customer_ID]],Customer[Customer_ID],Customer[Age Range])</f>
        <v>[18-30]</v>
      </c>
      <c r="K521" s="2" t="str">
        <f>_xlfn.XLOOKUP(MasterData[[#This Row],[Customer_ID]],Customer[Customer_ID],Customer[Gender])</f>
        <v>Female</v>
      </c>
      <c r="L521" s="26" t="str">
        <f>_xlfn.XLOOKUP(MasterData[[#This Row],[Customer_ID]],Feedback[Customer_ID],Feedback[Feedback_ID])</f>
        <v>F1692</v>
      </c>
      <c r="M521" s="26" t="str">
        <f>_xlfn.XLOOKUP(MasterData[[#This Row],[Customer_ID]],Feedback[Customer_ID],Feedback[Sentiment])</f>
        <v>Negative</v>
      </c>
      <c r="N521" s="26" t="str">
        <f>_xlfn.XLOOKUP(MasterData[[#This Row],[Customer_ID]],Feedback[Customer_ID],Feedback[Comment])</f>
        <v>Could be better</v>
      </c>
      <c r="O521" s="26">
        <f>_xlfn.XLOOKUP(MasterData[[#This Row],[Customer_ID]],Feedback[Customer_ID],Feedback[Rating])</f>
        <v>4</v>
      </c>
    </row>
    <row r="522" spans="1:15" x14ac:dyDescent="0.3">
      <c r="A522" s="4" t="s">
        <v>860</v>
      </c>
      <c r="B522" s="2" t="s">
        <v>1948</v>
      </c>
      <c r="C522" s="2" t="s">
        <v>1012</v>
      </c>
      <c r="D522" s="2">
        <v>5</v>
      </c>
      <c r="E522" s="30">
        <v>2.75</v>
      </c>
      <c r="F522" s="2" t="s">
        <v>1015</v>
      </c>
      <c r="G522" s="3">
        <v>46145</v>
      </c>
      <c r="H522" s="34">
        <v>13.75</v>
      </c>
      <c r="I522" s="2">
        <f>_xlfn.XLOOKUP(MasterData[[#This Row],[Customer_ID]],Customer[Customer_ID],Customer[Age])</f>
        <v>62</v>
      </c>
      <c r="J522" s="2" t="str">
        <f>_xlfn.XLOOKUP(MasterData[[#This Row],[Customer_ID]],Customer[Customer_ID],Customer[Age Range])</f>
        <v>[57 Above]</v>
      </c>
      <c r="K522" s="2" t="str">
        <f>_xlfn.XLOOKUP(MasterData[[#This Row],[Customer_ID]],Customer[Customer_ID],Customer[Gender])</f>
        <v>Female</v>
      </c>
      <c r="L522" s="26" t="str">
        <f>_xlfn.XLOOKUP(MasterData[[#This Row],[Customer_ID]],Feedback[Customer_ID],Feedback[Feedback_ID])</f>
        <v>F1057</v>
      </c>
      <c r="M522" s="26" t="str">
        <f>_xlfn.XLOOKUP(MasterData[[#This Row],[Customer_ID]],Feedback[Customer_ID],Feedback[Sentiment])</f>
        <v>Negative</v>
      </c>
      <c r="N522" s="26" t="str">
        <f>_xlfn.XLOOKUP(MasterData[[#This Row],[Customer_ID]],Feedback[Customer_ID],Feedback[Comment])</f>
        <v>Could be better</v>
      </c>
      <c r="O522" s="26">
        <f>_xlfn.XLOOKUP(MasterData[[#This Row],[Customer_ID]],Feedback[Customer_ID],Feedback[Rating])</f>
        <v>3</v>
      </c>
    </row>
    <row r="523" spans="1:15" x14ac:dyDescent="0.3">
      <c r="A523" s="4" t="s">
        <v>861</v>
      </c>
      <c r="B523" s="2" t="s">
        <v>1395</v>
      </c>
      <c r="C523" s="2" t="s">
        <v>1008</v>
      </c>
      <c r="D523" s="2">
        <v>5</v>
      </c>
      <c r="E523" s="30">
        <v>5.22</v>
      </c>
      <c r="F523" s="2" t="s">
        <v>1016</v>
      </c>
      <c r="G523" s="3">
        <v>46146</v>
      </c>
      <c r="H523" s="34">
        <v>26.1</v>
      </c>
      <c r="I523" s="2">
        <f>_xlfn.XLOOKUP(MasterData[[#This Row],[Customer_ID]],Customer[Customer_ID],Customer[Age])</f>
        <v>31</v>
      </c>
      <c r="J523" s="2" t="str">
        <f>_xlfn.XLOOKUP(MasterData[[#This Row],[Customer_ID]],Customer[Customer_ID],Customer[Age Range])</f>
        <v>[31-43]</v>
      </c>
      <c r="K523" s="2" t="str">
        <f>_xlfn.XLOOKUP(MasterData[[#This Row],[Customer_ID]],Customer[Customer_ID],Customer[Gender])</f>
        <v>Female</v>
      </c>
      <c r="L523" s="26" t="str">
        <f>_xlfn.XLOOKUP(MasterData[[#This Row],[Customer_ID]],Feedback[Customer_ID],Feedback[Feedback_ID])</f>
        <v>F1004</v>
      </c>
      <c r="M523" s="26" t="str">
        <f>_xlfn.XLOOKUP(MasterData[[#This Row],[Customer_ID]],Feedback[Customer_ID],Feedback[Sentiment])</f>
        <v>Positive</v>
      </c>
      <c r="N523" s="26" t="str">
        <f>_xlfn.XLOOKUP(MasterData[[#This Row],[Customer_ID]],Feedback[Customer_ID],Feedback[Comment])</f>
        <v>Could be better</v>
      </c>
      <c r="O523" s="26">
        <f>_xlfn.XLOOKUP(MasterData[[#This Row],[Customer_ID]],Feedback[Customer_ID],Feedback[Rating])</f>
        <v>3</v>
      </c>
    </row>
    <row r="524" spans="1:15" x14ac:dyDescent="0.3">
      <c r="A524" s="4" t="s">
        <v>865</v>
      </c>
      <c r="B524" s="2" t="s">
        <v>1494</v>
      </c>
      <c r="C524" s="2" t="s">
        <v>1007</v>
      </c>
      <c r="D524" s="2">
        <v>2</v>
      </c>
      <c r="E524" s="30">
        <v>4.8499999999999996</v>
      </c>
      <c r="F524" s="2" t="s">
        <v>1015</v>
      </c>
      <c r="G524" s="3">
        <v>46150</v>
      </c>
      <c r="H524" s="34">
        <v>9.6999999999999993</v>
      </c>
      <c r="I524" s="2">
        <f>_xlfn.XLOOKUP(MasterData[[#This Row],[Customer_ID]],Customer[Customer_ID],Customer[Age])</f>
        <v>40</v>
      </c>
      <c r="J524" s="2" t="str">
        <f>_xlfn.XLOOKUP(MasterData[[#This Row],[Customer_ID]],Customer[Customer_ID],Customer[Age Range])</f>
        <v>[31-43]</v>
      </c>
      <c r="K524" s="2" t="str">
        <f>_xlfn.XLOOKUP(MasterData[[#This Row],[Customer_ID]],Customer[Customer_ID],Customer[Gender])</f>
        <v>Male</v>
      </c>
      <c r="L524" s="26" t="str">
        <f>_xlfn.XLOOKUP(MasterData[[#This Row],[Customer_ID]],Feedback[Customer_ID],Feedback[Feedback_ID])</f>
        <v>F1465</v>
      </c>
      <c r="M524" s="26" t="str">
        <f>_xlfn.XLOOKUP(MasterData[[#This Row],[Customer_ID]],Feedback[Customer_ID],Feedback[Sentiment])</f>
        <v>Positive</v>
      </c>
      <c r="N524" s="26" t="str">
        <f>_xlfn.XLOOKUP(MasterData[[#This Row],[Customer_ID]],Feedback[Customer_ID],Feedback[Comment])</f>
        <v>Could be better</v>
      </c>
      <c r="O524" s="26">
        <f>_xlfn.XLOOKUP(MasterData[[#This Row],[Customer_ID]],Feedback[Customer_ID],Feedback[Rating])</f>
        <v>1</v>
      </c>
    </row>
    <row r="525" spans="1:15" x14ac:dyDescent="0.3">
      <c r="A525" s="4" t="s">
        <v>866</v>
      </c>
      <c r="B525" s="2" t="s">
        <v>1310</v>
      </c>
      <c r="C525" s="2" t="s">
        <v>1008</v>
      </c>
      <c r="D525" s="2">
        <v>2</v>
      </c>
      <c r="E525" s="30">
        <v>3.98</v>
      </c>
      <c r="F525" s="2" t="s">
        <v>1014</v>
      </c>
      <c r="G525" s="3">
        <v>46151</v>
      </c>
      <c r="H525" s="34">
        <v>7.96</v>
      </c>
      <c r="I525" s="2">
        <f>_xlfn.XLOOKUP(MasterData[[#This Row],[Customer_ID]],Customer[Customer_ID],Customer[Age])</f>
        <v>33</v>
      </c>
      <c r="J525" s="2" t="str">
        <f>_xlfn.XLOOKUP(MasterData[[#This Row],[Customer_ID]],Customer[Customer_ID],Customer[Age Range])</f>
        <v>[31-43]</v>
      </c>
      <c r="K525" s="2" t="str">
        <f>_xlfn.XLOOKUP(MasterData[[#This Row],[Customer_ID]],Customer[Customer_ID],Customer[Gender])</f>
        <v>Male</v>
      </c>
      <c r="L525" s="26" t="str">
        <f>_xlfn.XLOOKUP(MasterData[[#This Row],[Customer_ID]],Feedback[Customer_ID],Feedback[Feedback_ID])</f>
        <v>F1702</v>
      </c>
      <c r="M525" s="26" t="str">
        <f>_xlfn.XLOOKUP(MasterData[[#This Row],[Customer_ID]],Feedback[Customer_ID],Feedback[Sentiment])</f>
        <v>Negative</v>
      </c>
      <c r="N525" s="26" t="str">
        <f>_xlfn.XLOOKUP(MasterData[[#This Row],[Customer_ID]],Feedback[Customer_ID],Feedback[Comment])</f>
        <v>Could be better</v>
      </c>
      <c r="O525" s="26">
        <f>_xlfn.XLOOKUP(MasterData[[#This Row],[Customer_ID]],Feedback[Customer_ID],Feedback[Rating])</f>
        <v>4</v>
      </c>
    </row>
    <row r="526" spans="1:15" x14ac:dyDescent="0.3">
      <c r="A526" s="4" t="s">
        <v>867</v>
      </c>
      <c r="B526" s="2" t="s">
        <v>1068</v>
      </c>
      <c r="C526" s="2" t="s">
        <v>1011</v>
      </c>
      <c r="D526" s="2">
        <v>3</v>
      </c>
      <c r="E526" s="30">
        <v>3.72</v>
      </c>
      <c r="F526" s="2" t="s">
        <v>1014</v>
      </c>
      <c r="G526" s="3">
        <v>46152</v>
      </c>
      <c r="H526" s="34">
        <v>11.16</v>
      </c>
      <c r="I526" s="2">
        <f>_xlfn.XLOOKUP(MasterData[[#This Row],[Customer_ID]],Customer[Customer_ID],Customer[Age])</f>
        <v>24</v>
      </c>
      <c r="J526" s="2" t="str">
        <f>_xlfn.XLOOKUP(MasterData[[#This Row],[Customer_ID]],Customer[Customer_ID],Customer[Age Range])</f>
        <v>[18-30]</v>
      </c>
      <c r="K526" s="2" t="str">
        <f>_xlfn.XLOOKUP(MasterData[[#This Row],[Customer_ID]],Customer[Customer_ID],Customer[Gender])</f>
        <v>Female</v>
      </c>
      <c r="L526" s="26" t="str">
        <f>_xlfn.XLOOKUP(MasterData[[#This Row],[Customer_ID]],Feedback[Customer_ID],Feedback[Feedback_ID])</f>
        <v>F1355</v>
      </c>
      <c r="M526" s="26" t="str">
        <f>_xlfn.XLOOKUP(MasterData[[#This Row],[Customer_ID]],Feedback[Customer_ID],Feedback[Sentiment])</f>
        <v>Neutral</v>
      </c>
      <c r="N526" s="26" t="str">
        <f>_xlfn.XLOOKUP(MasterData[[#This Row],[Customer_ID]],Feedback[Customer_ID],Feedback[Comment])</f>
        <v>Could be better</v>
      </c>
      <c r="O526" s="26">
        <f>_xlfn.XLOOKUP(MasterData[[#This Row],[Customer_ID]],Feedback[Customer_ID],Feedback[Rating])</f>
        <v>5</v>
      </c>
    </row>
    <row r="527" spans="1:15" x14ac:dyDescent="0.3">
      <c r="A527" s="4" t="s">
        <v>871</v>
      </c>
      <c r="B527" s="2" t="s">
        <v>1969</v>
      </c>
      <c r="C527" s="2" t="s">
        <v>1008</v>
      </c>
      <c r="D527" s="2">
        <v>2</v>
      </c>
      <c r="E527" s="30">
        <v>3.57</v>
      </c>
      <c r="F527" s="2" t="s">
        <v>1013</v>
      </c>
      <c r="G527" s="3">
        <v>46156</v>
      </c>
      <c r="H527" s="34">
        <v>7.14</v>
      </c>
      <c r="I527" s="2">
        <f>_xlfn.XLOOKUP(MasterData[[#This Row],[Customer_ID]],Customer[Customer_ID],Customer[Age])</f>
        <v>55</v>
      </c>
      <c r="J527" s="2" t="str">
        <f>_xlfn.XLOOKUP(MasterData[[#This Row],[Customer_ID]],Customer[Customer_ID],Customer[Age Range])</f>
        <v>[44-56]</v>
      </c>
      <c r="K527" s="2" t="str">
        <f>_xlfn.XLOOKUP(MasterData[[#This Row],[Customer_ID]],Customer[Customer_ID],Customer[Gender])</f>
        <v>Female</v>
      </c>
      <c r="L527" s="26" t="str">
        <f>_xlfn.XLOOKUP(MasterData[[#This Row],[Customer_ID]],Feedback[Customer_ID],Feedback[Feedback_ID])</f>
        <v>F1497</v>
      </c>
      <c r="M527" s="26" t="str">
        <f>_xlfn.XLOOKUP(MasterData[[#This Row],[Customer_ID]],Feedback[Customer_ID],Feedback[Sentiment])</f>
        <v>Positive</v>
      </c>
      <c r="N527" s="26" t="str">
        <f>_xlfn.XLOOKUP(MasterData[[#This Row],[Customer_ID]],Feedback[Customer_ID],Feedback[Comment])</f>
        <v>Great product!</v>
      </c>
      <c r="O527" s="26">
        <f>_xlfn.XLOOKUP(MasterData[[#This Row],[Customer_ID]],Feedback[Customer_ID],Feedback[Rating])</f>
        <v>3</v>
      </c>
    </row>
    <row r="528" spans="1:15" x14ac:dyDescent="0.3">
      <c r="A528" s="4" t="s">
        <v>875</v>
      </c>
      <c r="B528" s="2" t="s">
        <v>1537</v>
      </c>
      <c r="C528" s="2" t="s">
        <v>1012</v>
      </c>
      <c r="D528" s="2">
        <v>5</v>
      </c>
      <c r="E528" s="30">
        <v>4.05</v>
      </c>
      <c r="F528" s="2" t="s">
        <v>1013</v>
      </c>
      <c r="G528" s="3">
        <v>46160</v>
      </c>
      <c r="H528" s="34">
        <v>20.25</v>
      </c>
      <c r="I528" s="2">
        <f>_xlfn.XLOOKUP(MasterData[[#This Row],[Customer_ID]],Customer[Customer_ID],Customer[Age])</f>
        <v>35</v>
      </c>
      <c r="J528" s="2" t="str">
        <f>_xlfn.XLOOKUP(MasterData[[#This Row],[Customer_ID]],Customer[Customer_ID],Customer[Age Range])</f>
        <v>[31-43]</v>
      </c>
      <c r="K528" s="2" t="str">
        <f>_xlfn.XLOOKUP(MasterData[[#This Row],[Customer_ID]],Customer[Customer_ID],Customer[Gender])</f>
        <v>Female</v>
      </c>
      <c r="L528" s="26" t="str">
        <f>_xlfn.XLOOKUP(MasterData[[#This Row],[Customer_ID]],Feedback[Customer_ID],Feedback[Feedback_ID])</f>
        <v>F1640</v>
      </c>
      <c r="M528" s="26" t="str">
        <f>_xlfn.XLOOKUP(MasterData[[#This Row],[Customer_ID]],Feedback[Customer_ID],Feedback[Sentiment])</f>
        <v>Positive</v>
      </c>
      <c r="N528" s="26" t="str">
        <f>_xlfn.XLOOKUP(MasterData[[#This Row],[Customer_ID]],Feedback[Customer_ID],Feedback[Comment])</f>
        <v>Could be better</v>
      </c>
      <c r="O528" s="26">
        <f>_xlfn.XLOOKUP(MasterData[[#This Row],[Customer_ID]],Feedback[Customer_ID],Feedback[Rating])</f>
        <v>4</v>
      </c>
    </row>
    <row r="529" spans="1:15" x14ac:dyDescent="0.3">
      <c r="A529" s="4" t="s">
        <v>877</v>
      </c>
      <c r="B529" s="2" t="s">
        <v>1922</v>
      </c>
      <c r="C529" s="2" t="s">
        <v>1009</v>
      </c>
      <c r="D529" s="2">
        <v>1</v>
      </c>
      <c r="E529" s="30">
        <v>2.66</v>
      </c>
      <c r="F529" s="2" t="s">
        <v>1016</v>
      </c>
      <c r="G529" s="3">
        <v>46162</v>
      </c>
      <c r="H529" s="34">
        <v>2.66</v>
      </c>
      <c r="I529" s="2">
        <f>_xlfn.XLOOKUP(MasterData[[#This Row],[Customer_ID]],Customer[Customer_ID],Customer[Age])</f>
        <v>62</v>
      </c>
      <c r="J529" s="2" t="str">
        <f>_xlfn.XLOOKUP(MasterData[[#This Row],[Customer_ID]],Customer[Customer_ID],Customer[Age Range])</f>
        <v>[57 Above]</v>
      </c>
      <c r="K529" s="2" t="str">
        <f>_xlfn.XLOOKUP(MasterData[[#This Row],[Customer_ID]],Customer[Customer_ID],Customer[Gender])</f>
        <v>Male</v>
      </c>
      <c r="L529" s="26" t="str">
        <f>_xlfn.XLOOKUP(MasterData[[#This Row],[Customer_ID]],Feedback[Customer_ID],Feedback[Feedback_ID])</f>
        <v>F1247</v>
      </c>
      <c r="M529" s="26" t="str">
        <f>_xlfn.XLOOKUP(MasterData[[#This Row],[Customer_ID]],Feedback[Customer_ID],Feedback[Sentiment])</f>
        <v>Neutral</v>
      </c>
      <c r="N529" s="26" t="str">
        <f>_xlfn.XLOOKUP(MasterData[[#This Row],[Customer_ID]],Feedback[Customer_ID],Feedback[Comment])</f>
        <v>Could be better</v>
      </c>
      <c r="O529" s="26">
        <f>_xlfn.XLOOKUP(MasterData[[#This Row],[Customer_ID]],Feedback[Customer_ID],Feedback[Rating])</f>
        <v>3</v>
      </c>
    </row>
    <row r="530" spans="1:15" x14ac:dyDescent="0.3">
      <c r="A530" s="4" t="s">
        <v>879</v>
      </c>
      <c r="B530" s="2" t="s">
        <v>1039</v>
      </c>
      <c r="C530" s="2" t="s">
        <v>1007</v>
      </c>
      <c r="D530" s="2">
        <v>4</v>
      </c>
      <c r="E530" s="30">
        <v>3.2</v>
      </c>
      <c r="F530" s="2" t="s">
        <v>1015</v>
      </c>
      <c r="G530" s="3">
        <v>46164</v>
      </c>
      <c r="H530" s="34">
        <v>12.8</v>
      </c>
      <c r="I530" s="2">
        <f>_xlfn.XLOOKUP(MasterData[[#This Row],[Customer_ID]],Customer[Customer_ID],Customer[Age])</f>
        <v>23</v>
      </c>
      <c r="J530" s="2" t="str">
        <f>_xlfn.XLOOKUP(MasterData[[#This Row],[Customer_ID]],Customer[Customer_ID],Customer[Age Range])</f>
        <v>[18-30]</v>
      </c>
      <c r="K530" s="2" t="str">
        <f>_xlfn.XLOOKUP(MasterData[[#This Row],[Customer_ID]],Customer[Customer_ID],Customer[Gender])</f>
        <v>Male</v>
      </c>
      <c r="L530" s="26" t="str">
        <f>_xlfn.XLOOKUP(MasterData[[#This Row],[Customer_ID]],Feedback[Customer_ID],Feedback[Feedback_ID])</f>
        <v>F1380</v>
      </c>
      <c r="M530" s="26" t="str">
        <f>_xlfn.XLOOKUP(MasterData[[#This Row],[Customer_ID]],Feedback[Customer_ID],Feedback[Sentiment])</f>
        <v>Positive</v>
      </c>
      <c r="N530" s="26" t="str">
        <f>_xlfn.XLOOKUP(MasterData[[#This Row],[Customer_ID]],Feedback[Customer_ID],Feedback[Comment])</f>
        <v>Great product!</v>
      </c>
      <c r="O530" s="26">
        <f>_xlfn.XLOOKUP(MasterData[[#This Row],[Customer_ID]],Feedback[Customer_ID],Feedback[Rating])</f>
        <v>3</v>
      </c>
    </row>
    <row r="531" spans="1:15" x14ac:dyDescent="0.3">
      <c r="A531" s="4" t="s">
        <v>882</v>
      </c>
      <c r="B531" s="2" t="s">
        <v>1745</v>
      </c>
      <c r="C531" s="2" t="s">
        <v>1009</v>
      </c>
      <c r="D531" s="2">
        <v>5</v>
      </c>
      <c r="E531" s="30">
        <v>5.48</v>
      </c>
      <c r="F531" s="2" t="s">
        <v>1014</v>
      </c>
      <c r="G531" s="3">
        <v>46167</v>
      </c>
      <c r="H531" s="34">
        <v>27.4</v>
      </c>
      <c r="I531" s="2">
        <f>_xlfn.XLOOKUP(MasterData[[#This Row],[Customer_ID]],Customer[Customer_ID],Customer[Age])</f>
        <v>44</v>
      </c>
      <c r="J531" s="2" t="str">
        <f>_xlfn.XLOOKUP(MasterData[[#This Row],[Customer_ID]],Customer[Customer_ID],Customer[Age Range])</f>
        <v>[44-56]</v>
      </c>
      <c r="K531" s="2" t="str">
        <f>_xlfn.XLOOKUP(MasterData[[#This Row],[Customer_ID]],Customer[Customer_ID],Customer[Gender])</f>
        <v>Female</v>
      </c>
      <c r="L531" s="26" t="str">
        <f>_xlfn.XLOOKUP(MasterData[[#This Row],[Customer_ID]],Feedback[Customer_ID],Feedback[Feedback_ID])</f>
        <v>F1487</v>
      </c>
      <c r="M531" s="26" t="str">
        <f>_xlfn.XLOOKUP(MasterData[[#This Row],[Customer_ID]],Feedback[Customer_ID],Feedback[Sentiment])</f>
        <v>Neutral</v>
      </c>
      <c r="N531" s="26" t="str">
        <f>_xlfn.XLOOKUP(MasterData[[#This Row],[Customer_ID]],Feedback[Customer_ID],Feedback[Comment])</f>
        <v>Could be better</v>
      </c>
      <c r="O531" s="26">
        <f>_xlfn.XLOOKUP(MasterData[[#This Row],[Customer_ID]],Feedback[Customer_ID],Feedback[Rating])</f>
        <v>2</v>
      </c>
    </row>
    <row r="532" spans="1:15" x14ac:dyDescent="0.3">
      <c r="A532" s="4" t="s">
        <v>883</v>
      </c>
      <c r="B532" s="2" t="s">
        <v>1993</v>
      </c>
      <c r="C532" s="2" t="s">
        <v>1011</v>
      </c>
      <c r="D532" s="2">
        <v>2</v>
      </c>
      <c r="E532" s="30">
        <v>2.89</v>
      </c>
      <c r="F532" s="2" t="s">
        <v>1015</v>
      </c>
      <c r="G532" s="3">
        <v>46168</v>
      </c>
      <c r="H532" s="34">
        <v>5.78</v>
      </c>
      <c r="I532" s="2">
        <f>_xlfn.XLOOKUP(MasterData[[#This Row],[Customer_ID]],Customer[Customer_ID],Customer[Age])</f>
        <v>24</v>
      </c>
      <c r="J532" s="2" t="str">
        <f>_xlfn.XLOOKUP(MasterData[[#This Row],[Customer_ID]],Customer[Customer_ID],Customer[Age Range])</f>
        <v>[18-30]</v>
      </c>
      <c r="K532" s="2" t="str">
        <f>_xlfn.XLOOKUP(MasterData[[#This Row],[Customer_ID]],Customer[Customer_ID],Customer[Gender])</f>
        <v>Male</v>
      </c>
      <c r="L532" s="26" t="str">
        <f>_xlfn.XLOOKUP(MasterData[[#This Row],[Customer_ID]],Feedback[Customer_ID],Feedback[Feedback_ID])</f>
        <v>F1261</v>
      </c>
      <c r="M532" s="26" t="str">
        <f>_xlfn.XLOOKUP(MasterData[[#This Row],[Customer_ID]],Feedback[Customer_ID],Feedback[Sentiment])</f>
        <v>Neutral</v>
      </c>
      <c r="N532" s="26" t="str">
        <f>_xlfn.XLOOKUP(MasterData[[#This Row],[Customer_ID]],Feedback[Customer_ID],Feedback[Comment])</f>
        <v>Could be better</v>
      </c>
      <c r="O532" s="26">
        <f>_xlfn.XLOOKUP(MasterData[[#This Row],[Customer_ID]],Feedback[Customer_ID],Feedback[Rating])</f>
        <v>4</v>
      </c>
    </row>
    <row r="533" spans="1:15" x14ac:dyDescent="0.3">
      <c r="A533" s="4" t="s">
        <v>886</v>
      </c>
      <c r="B533" s="2" t="s">
        <v>1311</v>
      </c>
      <c r="C533" s="2" t="s">
        <v>1011</v>
      </c>
      <c r="D533" s="2">
        <v>4</v>
      </c>
      <c r="E533" s="30">
        <v>5.74</v>
      </c>
      <c r="F533" s="2" t="s">
        <v>1013</v>
      </c>
      <c r="G533" s="3">
        <v>46171</v>
      </c>
      <c r="H533" s="34">
        <v>22.96</v>
      </c>
      <c r="I533" s="2">
        <f>_xlfn.XLOOKUP(MasterData[[#This Row],[Customer_ID]],Customer[Customer_ID],Customer[Age])</f>
        <v>30</v>
      </c>
      <c r="J533" s="2" t="str">
        <f>_xlfn.XLOOKUP(MasterData[[#This Row],[Customer_ID]],Customer[Customer_ID],Customer[Age Range])</f>
        <v>[18-30]</v>
      </c>
      <c r="K533" s="2" t="str">
        <f>_xlfn.XLOOKUP(MasterData[[#This Row],[Customer_ID]],Customer[Customer_ID],Customer[Gender])</f>
        <v>Male</v>
      </c>
      <c r="L533" s="26" t="str">
        <f>_xlfn.XLOOKUP(MasterData[[#This Row],[Customer_ID]],Feedback[Customer_ID],Feedback[Feedback_ID])</f>
        <v>F1214</v>
      </c>
      <c r="M533" s="26" t="str">
        <f>_xlfn.XLOOKUP(MasterData[[#This Row],[Customer_ID]],Feedback[Customer_ID],Feedback[Sentiment])</f>
        <v>Negative</v>
      </c>
      <c r="N533" s="26" t="str">
        <f>_xlfn.XLOOKUP(MasterData[[#This Row],[Customer_ID]],Feedback[Customer_ID],Feedback[Comment])</f>
        <v>Could be better</v>
      </c>
      <c r="O533" s="26">
        <f>_xlfn.XLOOKUP(MasterData[[#This Row],[Customer_ID]],Feedback[Customer_ID],Feedback[Rating])</f>
        <v>5</v>
      </c>
    </row>
    <row r="534" spans="1:15" x14ac:dyDescent="0.3">
      <c r="A534" s="4" t="s">
        <v>887</v>
      </c>
      <c r="B534" s="2" t="s">
        <v>1362</v>
      </c>
      <c r="C534" s="2" t="s">
        <v>1008</v>
      </c>
      <c r="D534" s="2">
        <v>1</v>
      </c>
      <c r="E534" s="30">
        <v>5.54</v>
      </c>
      <c r="F534" s="2" t="s">
        <v>1016</v>
      </c>
      <c r="G534" s="3">
        <v>46172</v>
      </c>
      <c r="H534" s="34">
        <v>5.54</v>
      </c>
      <c r="I534" s="2">
        <f>_xlfn.XLOOKUP(MasterData[[#This Row],[Customer_ID]],Customer[Customer_ID],Customer[Age])</f>
        <v>38</v>
      </c>
      <c r="J534" s="2" t="str">
        <f>_xlfn.XLOOKUP(MasterData[[#This Row],[Customer_ID]],Customer[Customer_ID],Customer[Age Range])</f>
        <v>[31-43]</v>
      </c>
      <c r="K534" s="2" t="str">
        <f>_xlfn.XLOOKUP(MasterData[[#This Row],[Customer_ID]],Customer[Customer_ID],Customer[Gender])</f>
        <v>Male</v>
      </c>
      <c r="L534" s="26" t="str">
        <f>_xlfn.XLOOKUP(MasterData[[#This Row],[Customer_ID]],Feedback[Customer_ID],Feedback[Feedback_ID])</f>
        <v>F1310</v>
      </c>
      <c r="M534" s="26" t="str">
        <f>_xlfn.XLOOKUP(MasterData[[#This Row],[Customer_ID]],Feedback[Customer_ID],Feedback[Sentiment])</f>
        <v>Neutral</v>
      </c>
      <c r="N534" s="26" t="str">
        <f>_xlfn.XLOOKUP(MasterData[[#This Row],[Customer_ID]],Feedback[Customer_ID],Feedback[Comment])</f>
        <v>Could be better</v>
      </c>
      <c r="O534" s="26">
        <f>_xlfn.XLOOKUP(MasterData[[#This Row],[Customer_ID]],Feedback[Customer_ID],Feedback[Rating])</f>
        <v>2</v>
      </c>
    </row>
    <row r="535" spans="1:15" x14ac:dyDescent="0.3">
      <c r="A535" s="4" t="s">
        <v>888</v>
      </c>
      <c r="B535" s="2" t="s">
        <v>1323</v>
      </c>
      <c r="C535" s="2" t="s">
        <v>1010</v>
      </c>
      <c r="D535" s="2">
        <v>4</v>
      </c>
      <c r="E535" s="30">
        <v>5.37</v>
      </c>
      <c r="F535" s="2" t="s">
        <v>1016</v>
      </c>
      <c r="G535" s="3">
        <v>46173</v>
      </c>
      <c r="H535" s="34">
        <v>21.48</v>
      </c>
      <c r="I535" s="2">
        <f>_xlfn.XLOOKUP(MasterData[[#This Row],[Customer_ID]],Customer[Customer_ID],Customer[Age])</f>
        <v>53</v>
      </c>
      <c r="J535" s="2" t="str">
        <f>_xlfn.XLOOKUP(MasterData[[#This Row],[Customer_ID]],Customer[Customer_ID],Customer[Age Range])</f>
        <v>[44-56]</v>
      </c>
      <c r="K535" s="2" t="str">
        <f>_xlfn.XLOOKUP(MasterData[[#This Row],[Customer_ID]],Customer[Customer_ID],Customer[Gender])</f>
        <v>Male</v>
      </c>
      <c r="L535" s="26" t="str">
        <f>_xlfn.XLOOKUP(MasterData[[#This Row],[Customer_ID]],Feedback[Customer_ID],Feedback[Feedback_ID])</f>
        <v>F1095</v>
      </c>
      <c r="M535" s="26" t="str">
        <f>_xlfn.XLOOKUP(MasterData[[#This Row],[Customer_ID]],Feedback[Customer_ID],Feedback[Sentiment])</f>
        <v>Neutral</v>
      </c>
      <c r="N535" s="26" t="str">
        <f>_xlfn.XLOOKUP(MasterData[[#This Row],[Customer_ID]],Feedback[Customer_ID],Feedback[Comment])</f>
        <v>Could be better</v>
      </c>
      <c r="O535" s="26">
        <f>_xlfn.XLOOKUP(MasterData[[#This Row],[Customer_ID]],Feedback[Customer_ID],Feedback[Rating])</f>
        <v>2</v>
      </c>
    </row>
    <row r="536" spans="1:15" x14ac:dyDescent="0.3">
      <c r="A536" s="4" t="s">
        <v>889</v>
      </c>
      <c r="B536" s="2" t="s">
        <v>1382</v>
      </c>
      <c r="C536" s="2" t="s">
        <v>1011</v>
      </c>
      <c r="D536" s="2">
        <v>3</v>
      </c>
      <c r="E536" s="30">
        <v>2.5499999999999998</v>
      </c>
      <c r="F536" s="2" t="s">
        <v>1015</v>
      </c>
      <c r="G536" s="3">
        <v>46174</v>
      </c>
      <c r="H536" s="34">
        <v>7.6499999999999986</v>
      </c>
      <c r="I536" s="2">
        <f>_xlfn.XLOOKUP(MasterData[[#This Row],[Customer_ID]],Customer[Customer_ID],Customer[Age])</f>
        <v>33</v>
      </c>
      <c r="J536" s="2" t="str">
        <f>_xlfn.XLOOKUP(MasterData[[#This Row],[Customer_ID]],Customer[Customer_ID],Customer[Age Range])</f>
        <v>[31-43]</v>
      </c>
      <c r="K536" s="2" t="str">
        <f>_xlfn.XLOOKUP(MasterData[[#This Row],[Customer_ID]],Customer[Customer_ID],Customer[Gender])</f>
        <v>Female</v>
      </c>
      <c r="L536" s="26" t="str">
        <f>_xlfn.XLOOKUP(MasterData[[#This Row],[Customer_ID]],Feedback[Customer_ID],Feedback[Feedback_ID])</f>
        <v>F1199</v>
      </c>
      <c r="M536" s="26" t="str">
        <f>_xlfn.XLOOKUP(MasterData[[#This Row],[Customer_ID]],Feedback[Customer_ID],Feedback[Sentiment])</f>
        <v>Positive</v>
      </c>
      <c r="N536" s="26" t="str">
        <f>_xlfn.XLOOKUP(MasterData[[#This Row],[Customer_ID]],Feedback[Customer_ID],Feedback[Comment])</f>
        <v>Great product!</v>
      </c>
      <c r="O536" s="26">
        <f>_xlfn.XLOOKUP(MasterData[[#This Row],[Customer_ID]],Feedback[Customer_ID],Feedback[Rating])</f>
        <v>1</v>
      </c>
    </row>
    <row r="537" spans="1:15" x14ac:dyDescent="0.3">
      <c r="A537" s="4" t="s">
        <v>891</v>
      </c>
      <c r="B537" s="2" t="s">
        <v>1790</v>
      </c>
      <c r="C537" s="2" t="s">
        <v>1008</v>
      </c>
      <c r="D537" s="2">
        <v>3</v>
      </c>
      <c r="E537" s="30">
        <v>2.89</v>
      </c>
      <c r="F537" s="2" t="s">
        <v>1016</v>
      </c>
      <c r="G537" s="3">
        <v>46176</v>
      </c>
      <c r="H537" s="34">
        <v>8.67</v>
      </c>
      <c r="I537" s="2">
        <f>_xlfn.XLOOKUP(MasterData[[#This Row],[Customer_ID]],Customer[Customer_ID],Customer[Age])</f>
        <v>35</v>
      </c>
      <c r="J537" s="2" t="str">
        <f>_xlfn.XLOOKUP(MasterData[[#This Row],[Customer_ID]],Customer[Customer_ID],Customer[Age Range])</f>
        <v>[31-43]</v>
      </c>
      <c r="K537" s="2" t="str">
        <f>_xlfn.XLOOKUP(MasterData[[#This Row],[Customer_ID]],Customer[Customer_ID],Customer[Gender])</f>
        <v>Female</v>
      </c>
      <c r="L537" s="26" t="str">
        <f>_xlfn.XLOOKUP(MasterData[[#This Row],[Customer_ID]],Feedback[Customer_ID],Feedback[Feedback_ID])</f>
        <v>F1129</v>
      </c>
      <c r="M537" s="26" t="str">
        <f>_xlfn.XLOOKUP(MasterData[[#This Row],[Customer_ID]],Feedback[Customer_ID],Feedback[Sentiment])</f>
        <v>Neutral</v>
      </c>
      <c r="N537" s="26" t="str">
        <f>_xlfn.XLOOKUP(MasterData[[#This Row],[Customer_ID]],Feedback[Customer_ID],Feedback[Comment])</f>
        <v>Great product!</v>
      </c>
      <c r="O537" s="26">
        <f>_xlfn.XLOOKUP(MasterData[[#This Row],[Customer_ID]],Feedback[Customer_ID],Feedback[Rating])</f>
        <v>2</v>
      </c>
    </row>
    <row r="538" spans="1:15" x14ac:dyDescent="0.3">
      <c r="A538" s="4" t="s">
        <v>892</v>
      </c>
      <c r="B538" s="2" t="s">
        <v>1597</v>
      </c>
      <c r="C538" s="2" t="s">
        <v>1010</v>
      </c>
      <c r="D538" s="2">
        <v>1</v>
      </c>
      <c r="E538" s="30">
        <v>4.08</v>
      </c>
      <c r="F538" s="2" t="s">
        <v>1014</v>
      </c>
      <c r="G538" s="3">
        <v>46177</v>
      </c>
      <c r="H538" s="34">
        <v>4.08</v>
      </c>
      <c r="I538" s="2">
        <f>_xlfn.XLOOKUP(MasterData[[#This Row],[Customer_ID]],Customer[Customer_ID],Customer[Age])</f>
        <v>62</v>
      </c>
      <c r="J538" s="2" t="str">
        <f>_xlfn.XLOOKUP(MasterData[[#This Row],[Customer_ID]],Customer[Customer_ID],Customer[Age Range])</f>
        <v>[57 Above]</v>
      </c>
      <c r="K538" s="2" t="str">
        <f>_xlfn.XLOOKUP(MasterData[[#This Row],[Customer_ID]],Customer[Customer_ID],Customer[Gender])</f>
        <v>Male</v>
      </c>
      <c r="L538" s="26" t="str">
        <f>_xlfn.XLOOKUP(MasterData[[#This Row],[Customer_ID]],Feedback[Customer_ID],Feedback[Feedback_ID])</f>
        <v>F1235</v>
      </c>
      <c r="M538" s="26" t="str">
        <f>_xlfn.XLOOKUP(MasterData[[#This Row],[Customer_ID]],Feedback[Customer_ID],Feedback[Sentiment])</f>
        <v>Neutral</v>
      </c>
      <c r="N538" s="26" t="str">
        <f>_xlfn.XLOOKUP(MasterData[[#This Row],[Customer_ID]],Feedback[Customer_ID],Feedback[Comment])</f>
        <v>Could be better</v>
      </c>
      <c r="O538" s="26">
        <f>_xlfn.XLOOKUP(MasterData[[#This Row],[Customer_ID]],Feedback[Customer_ID],Feedback[Rating])</f>
        <v>2</v>
      </c>
    </row>
    <row r="539" spans="1:15" x14ac:dyDescent="0.3">
      <c r="A539" s="4" t="s">
        <v>893</v>
      </c>
      <c r="B539" s="2" t="s">
        <v>1281</v>
      </c>
      <c r="C539" s="2" t="s">
        <v>1007</v>
      </c>
      <c r="D539" s="2">
        <v>5</v>
      </c>
      <c r="E539" s="30">
        <v>2.58</v>
      </c>
      <c r="F539" s="2" t="s">
        <v>1013</v>
      </c>
      <c r="G539" s="3">
        <v>46178</v>
      </c>
      <c r="H539" s="34">
        <v>12.9</v>
      </c>
      <c r="I539" s="2">
        <f>_xlfn.XLOOKUP(MasterData[[#This Row],[Customer_ID]],Customer[Customer_ID],Customer[Age])</f>
        <v>52</v>
      </c>
      <c r="J539" s="2" t="str">
        <f>_xlfn.XLOOKUP(MasterData[[#This Row],[Customer_ID]],Customer[Customer_ID],Customer[Age Range])</f>
        <v>[44-56]</v>
      </c>
      <c r="K539" s="2" t="str">
        <f>_xlfn.XLOOKUP(MasterData[[#This Row],[Customer_ID]],Customer[Customer_ID],Customer[Gender])</f>
        <v>Female</v>
      </c>
      <c r="L539" s="26" t="str">
        <f>_xlfn.XLOOKUP(MasterData[[#This Row],[Customer_ID]],Feedback[Customer_ID],Feedback[Feedback_ID])</f>
        <v>F1550</v>
      </c>
      <c r="M539" s="26" t="str">
        <f>_xlfn.XLOOKUP(MasterData[[#This Row],[Customer_ID]],Feedback[Customer_ID],Feedback[Sentiment])</f>
        <v>Positive</v>
      </c>
      <c r="N539" s="26" t="str">
        <f>_xlfn.XLOOKUP(MasterData[[#This Row],[Customer_ID]],Feedback[Customer_ID],Feedback[Comment])</f>
        <v>Could be better</v>
      </c>
      <c r="O539" s="26">
        <f>_xlfn.XLOOKUP(MasterData[[#This Row],[Customer_ID]],Feedback[Customer_ID],Feedback[Rating])</f>
        <v>3</v>
      </c>
    </row>
    <row r="540" spans="1:15" x14ac:dyDescent="0.3">
      <c r="A540" s="4" t="s">
        <v>896</v>
      </c>
      <c r="B540" s="2" t="s">
        <v>1969</v>
      </c>
      <c r="C540" s="2" t="s">
        <v>1008</v>
      </c>
      <c r="D540" s="2">
        <v>5</v>
      </c>
      <c r="E540" s="30">
        <v>3.21</v>
      </c>
      <c r="F540" s="2" t="s">
        <v>1015</v>
      </c>
      <c r="G540" s="3">
        <v>46181</v>
      </c>
      <c r="H540" s="34">
        <v>16.05</v>
      </c>
      <c r="I540" s="2">
        <f>_xlfn.XLOOKUP(MasterData[[#This Row],[Customer_ID]],Customer[Customer_ID],Customer[Age])</f>
        <v>55</v>
      </c>
      <c r="J540" s="2" t="str">
        <f>_xlfn.XLOOKUP(MasterData[[#This Row],[Customer_ID]],Customer[Customer_ID],Customer[Age Range])</f>
        <v>[44-56]</v>
      </c>
      <c r="K540" s="2" t="str">
        <f>_xlfn.XLOOKUP(MasterData[[#This Row],[Customer_ID]],Customer[Customer_ID],Customer[Gender])</f>
        <v>Female</v>
      </c>
      <c r="L540" s="26" t="str">
        <f>_xlfn.XLOOKUP(MasterData[[#This Row],[Customer_ID]],Feedback[Customer_ID],Feedback[Feedback_ID])</f>
        <v>F1497</v>
      </c>
      <c r="M540" s="26" t="str">
        <f>_xlfn.XLOOKUP(MasterData[[#This Row],[Customer_ID]],Feedback[Customer_ID],Feedback[Sentiment])</f>
        <v>Positive</v>
      </c>
      <c r="N540" s="26" t="str">
        <f>_xlfn.XLOOKUP(MasterData[[#This Row],[Customer_ID]],Feedback[Customer_ID],Feedback[Comment])</f>
        <v>Great product!</v>
      </c>
      <c r="O540" s="26">
        <f>_xlfn.XLOOKUP(MasterData[[#This Row],[Customer_ID]],Feedback[Customer_ID],Feedback[Rating])</f>
        <v>3</v>
      </c>
    </row>
    <row r="541" spans="1:15" x14ac:dyDescent="0.3">
      <c r="A541" s="4" t="s">
        <v>898</v>
      </c>
      <c r="B541" s="2" t="s">
        <v>1491</v>
      </c>
      <c r="C541" s="2" t="s">
        <v>1008</v>
      </c>
      <c r="D541" s="2">
        <v>4</v>
      </c>
      <c r="E541" s="30">
        <v>3.41</v>
      </c>
      <c r="F541" s="2" t="s">
        <v>1016</v>
      </c>
      <c r="G541" s="3">
        <v>46183</v>
      </c>
      <c r="H541" s="34">
        <v>13.64</v>
      </c>
      <c r="I541" s="2">
        <f>_xlfn.XLOOKUP(MasterData[[#This Row],[Customer_ID]],Customer[Customer_ID],Customer[Age])</f>
        <v>37</v>
      </c>
      <c r="J541" s="2" t="str">
        <f>_xlfn.XLOOKUP(MasterData[[#This Row],[Customer_ID]],Customer[Customer_ID],Customer[Age Range])</f>
        <v>[31-43]</v>
      </c>
      <c r="K541" s="2" t="str">
        <f>_xlfn.XLOOKUP(MasterData[[#This Row],[Customer_ID]],Customer[Customer_ID],Customer[Gender])</f>
        <v>Female</v>
      </c>
      <c r="L541" s="26" t="str">
        <f>_xlfn.XLOOKUP(MasterData[[#This Row],[Customer_ID]],Feedback[Customer_ID],Feedback[Feedback_ID])</f>
        <v>F1237</v>
      </c>
      <c r="M541" s="26" t="str">
        <f>_xlfn.XLOOKUP(MasterData[[#This Row],[Customer_ID]],Feedback[Customer_ID],Feedback[Sentiment])</f>
        <v>Neutral</v>
      </c>
      <c r="N541" s="26" t="str">
        <f>_xlfn.XLOOKUP(MasterData[[#This Row],[Customer_ID]],Feedback[Customer_ID],Feedback[Comment])</f>
        <v>Great product!</v>
      </c>
      <c r="O541" s="26">
        <f>_xlfn.XLOOKUP(MasterData[[#This Row],[Customer_ID]],Feedback[Customer_ID],Feedback[Rating])</f>
        <v>1</v>
      </c>
    </row>
    <row r="542" spans="1:15" x14ac:dyDescent="0.3">
      <c r="A542" s="4" t="s">
        <v>899</v>
      </c>
      <c r="B542" s="2" t="s">
        <v>1405</v>
      </c>
      <c r="C542" s="2" t="s">
        <v>1007</v>
      </c>
      <c r="D542" s="2">
        <v>1</v>
      </c>
      <c r="E542" s="30">
        <v>4.1900000000000004</v>
      </c>
      <c r="F542" s="2" t="s">
        <v>1015</v>
      </c>
      <c r="G542" s="3">
        <v>46184</v>
      </c>
      <c r="H542" s="34">
        <v>4.1900000000000004</v>
      </c>
      <c r="I542" s="2">
        <f>_xlfn.XLOOKUP(MasterData[[#This Row],[Customer_ID]],Customer[Customer_ID],Customer[Age])</f>
        <v>37</v>
      </c>
      <c r="J542" s="2" t="str">
        <f>_xlfn.XLOOKUP(MasterData[[#This Row],[Customer_ID]],Customer[Customer_ID],Customer[Age Range])</f>
        <v>[31-43]</v>
      </c>
      <c r="K542" s="2" t="str">
        <f>_xlfn.XLOOKUP(MasterData[[#This Row],[Customer_ID]],Customer[Customer_ID],Customer[Gender])</f>
        <v>Male</v>
      </c>
      <c r="L542" s="26" t="str">
        <f>_xlfn.XLOOKUP(MasterData[[#This Row],[Customer_ID]],Feedback[Customer_ID],Feedback[Feedback_ID])</f>
        <v>F1665</v>
      </c>
      <c r="M542" s="26" t="str">
        <f>_xlfn.XLOOKUP(MasterData[[#This Row],[Customer_ID]],Feedback[Customer_ID],Feedback[Sentiment])</f>
        <v>Positive</v>
      </c>
      <c r="N542" s="26" t="str">
        <f>_xlfn.XLOOKUP(MasterData[[#This Row],[Customer_ID]],Feedback[Customer_ID],Feedback[Comment])</f>
        <v>Could be better</v>
      </c>
      <c r="O542" s="26">
        <f>_xlfn.XLOOKUP(MasterData[[#This Row],[Customer_ID]],Feedback[Customer_ID],Feedback[Rating])</f>
        <v>4</v>
      </c>
    </row>
    <row r="543" spans="1:15" x14ac:dyDescent="0.3">
      <c r="A543" s="4" t="s">
        <v>901</v>
      </c>
      <c r="B543" s="2" t="s">
        <v>1314</v>
      </c>
      <c r="C543" s="2" t="s">
        <v>1010</v>
      </c>
      <c r="D543" s="2">
        <v>2</v>
      </c>
      <c r="E543" s="30">
        <v>2.99</v>
      </c>
      <c r="F543" s="2" t="s">
        <v>1013</v>
      </c>
      <c r="G543" s="3">
        <v>46186</v>
      </c>
      <c r="H543" s="34">
        <v>5.98</v>
      </c>
      <c r="I543" s="2">
        <f>_xlfn.XLOOKUP(MasterData[[#This Row],[Customer_ID]],Customer[Customer_ID],Customer[Age])</f>
        <v>46</v>
      </c>
      <c r="J543" s="2" t="str">
        <f>_xlfn.XLOOKUP(MasterData[[#This Row],[Customer_ID]],Customer[Customer_ID],Customer[Age Range])</f>
        <v>[44-56]</v>
      </c>
      <c r="K543" s="2" t="str">
        <f>_xlfn.XLOOKUP(MasterData[[#This Row],[Customer_ID]],Customer[Customer_ID],Customer[Gender])</f>
        <v>Female</v>
      </c>
      <c r="L543" s="26" t="str">
        <f>_xlfn.XLOOKUP(MasterData[[#This Row],[Customer_ID]],Feedback[Customer_ID],Feedback[Feedback_ID])</f>
        <v>F1888</v>
      </c>
      <c r="M543" s="26" t="str">
        <f>_xlfn.XLOOKUP(MasterData[[#This Row],[Customer_ID]],Feedback[Customer_ID],Feedback[Sentiment])</f>
        <v>Neutral</v>
      </c>
      <c r="N543" s="26" t="str">
        <f>_xlfn.XLOOKUP(MasterData[[#This Row],[Customer_ID]],Feedback[Customer_ID],Feedback[Comment])</f>
        <v>Great product!</v>
      </c>
      <c r="O543" s="26">
        <f>_xlfn.XLOOKUP(MasterData[[#This Row],[Customer_ID]],Feedback[Customer_ID],Feedback[Rating])</f>
        <v>3</v>
      </c>
    </row>
    <row r="544" spans="1:15" x14ac:dyDescent="0.3">
      <c r="A544" s="4" t="s">
        <v>904</v>
      </c>
      <c r="B544" s="2" t="s">
        <v>1052</v>
      </c>
      <c r="C544" s="2" t="s">
        <v>1011</v>
      </c>
      <c r="D544" s="2">
        <v>1</v>
      </c>
      <c r="E544" s="30">
        <v>4.54</v>
      </c>
      <c r="F544" s="2" t="s">
        <v>1013</v>
      </c>
      <c r="G544" s="3">
        <v>46189</v>
      </c>
      <c r="H544" s="34">
        <v>4.54</v>
      </c>
      <c r="I544" s="2">
        <f>_xlfn.XLOOKUP(MasterData[[#This Row],[Customer_ID]],Customer[Customer_ID],Customer[Age])</f>
        <v>32</v>
      </c>
      <c r="J544" s="2" t="str">
        <f>_xlfn.XLOOKUP(MasterData[[#This Row],[Customer_ID]],Customer[Customer_ID],Customer[Age Range])</f>
        <v>[31-43]</v>
      </c>
      <c r="K544" s="2" t="str">
        <f>_xlfn.XLOOKUP(MasterData[[#This Row],[Customer_ID]],Customer[Customer_ID],Customer[Gender])</f>
        <v>Female</v>
      </c>
      <c r="L544" s="26" t="str">
        <f>_xlfn.XLOOKUP(MasterData[[#This Row],[Customer_ID]],Feedback[Customer_ID],Feedback[Feedback_ID])</f>
        <v>F1769</v>
      </c>
      <c r="M544" s="26" t="str">
        <f>_xlfn.XLOOKUP(MasterData[[#This Row],[Customer_ID]],Feedback[Customer_ID],Feedback[Sentiment])</f>
        <v>Negative</v>
      </c>
      <c r="N544" s="26" t="str">
        <f>_xlfn.XLOOKUP(MasterData[[#This Row],[Customer_ID]],Feedback[Customer_ID],Feedback[Comment])</f>
        <v>Could be better</v>
      </c>
      <c r="O544" s="26">
        <f>_xlfn.XLOOKUP(MasterData[[#This Row],[Customer_ID]],Feedback[Customer_ID],Feedback[Rating])</f>
        <v>1</v>
      </c>
    </row>
    <row r="545" spans="1:15" x14ac:dyDescent="0.3">
      <c r="A545" s="4" t="s">
        <v>906</v>
      </c>
      <c r="B545" s="2" t="s">
        <v>1466</v>
      </c>
      <c r="C545" s="2" t="s">
        <v>1008</v>
      </c>
      <c r="D545" s="2">
        <v>2</v>
      </c>
      <c r="E545" s="30">
        <v>2.65</v>
      </c>
      <c r="F545" s="2" t="s">
        <v>1013</v>
      </c>
      <c r="G545" s="3">
        <v>46191</v>
      </c>
      <c r="H545" s="34">
        <v>5.3</v>
      </c>
      <c r="I545" s="2">
        <f>_xlfn.XLOOKUP(MasterData[[#This Row],[Customer_ID]],Customer[Customer_ID],Customer[Age])</f>
        <v>39</v>
      </c>
      <c r="J545" s="2" t="str">
        <f>_xlfn.XLOOKUP(MasterData[[#This Row],[Customer_ID]],Customer[Customer_ID],Customer[Age Range])</f>
        <v>[31-43]</v>
      </c>
      <c r="K545" s="2" t="str">
        <f>_xlfn.XLOOKUP(MasterData[[#This Row],[Customer_ID]],Customer[Customer_ID],Customer[Gender])</f>
        <v>Female</v>
      </c>
      <c r="L545" s="26" t="str">
        <f>_xlfn.XLOOKUP(MasterData[[#This Row],[Customer_ID]],Feedback[Customer_ID],Feedback[Feedback_ID])</f>
        <v>F1921</v>
      </c>
      <c r="M545" s="26" t="str">
        <f>_xlfn.XLOOKUP(MasterData[[#This Row],[Customer_ID]],Feedback[Customer_ID],Feedback[Sentiment])</f>
        <v>Neutral</v>
      </c>
      <c r="N545" s="26" t="str">
        <f>_xlfn.XLOOKUP(MasterData[[#This Row],[Customer_ID]],Feedback[Customer_ID],Feedback[Comment])</f>
        <v>Could be better</v>
      </c>
      <c r="O545" s="26">
        <f>_xlfn.XLOOKUP(MasterData[[#This Row],[Customer_ID]],Feedback[Customer_ID],Feedback[Rating])</f>
        <v>1</v>
      </c>
    </row>
    <row r="546" spans="1:15" x14ac:dyDescent="0.3">
      <c r="A546" s="4" t="s">
        <v>907</v>
      </c>
      <c r="B546" s="2" t="s">
        <v>1338</v>
      </c>
      <c r="C546" s="2" t="s">
        <v>1009</v>
      </c>
      <c r="D546" s="2">
        <v>5</v>
      </c>
      <c r="E546" s="30">
        <v>3.1</v>
      </c>
      <c r="F546" s="2" t="s">
        <v>1016</v>
      </c>
      <c r="G546" s="3">
        <v>46192</v>
      </c>
      <c r="H546" s="34">
        <v>15.5</v>
      </c>
      <c r="I546" s="2">
        <f>_xlfn.XLOOKUP(MasterData[[#This Row],[Customer_ID]],Customer[Customer_ID],Customer[Age])</f>
        <v>28</v>
      </c>
      <c r="J546" s="2" t="str">
        <f>_xlfn.XLOOKUP(MasterData[[#This Row],[Customer_ID]],Customer[Customer_ID],Customer[Age Range])</f>
        <v>[18-30]</v>
      </c>
      <c r="K546" s="2" t="str">
        <f>_xlfn.XLOOKUP(MasterData[[#This Row],[Customer_ID]],Customer[Customer_ID],Customer[Gender])</f>
        <v>Female</v>
      </c>
      <c r="L546" s="26" t="str">
        <f>_xlfn.XLOOKUP(MasterData[[#This Row],[Customer_ID]],Feedback[Customer_ID],Feedback[Feedback_ID])</f>
        <v>F1151</v>
      </c>
      <c r="M546" s="26" t="str">
        <f>_xlfn.XLOOKUP(MasterData[[#This Row],[Customer_ID]],Feedback[Customer_ID],Feedback[Sentiment])</f>
        <v>Neutral</v>
      </c>
      <c r="N546" s="26" t="str">
        <f>_xlfn.XLOOKUP(MasterData[[#This Row],[Customer_ID]],Feedback[Customer_ID],Feedback[Comment])</f>
        <v>Could be better</v>
      </c>
      <c r="O546" s="26">
        <f>_xlfn.XLOOKUP(MasterData[[#This Row],[Customer_ID]],Feedback[Customer_ID],Feedback[Rating])</f>
        <v>3</v>
      </c>
    </row>
    <row r="547" spans="1:15" x14ac:dyDescent="0.3">
      <c r="A547" s="4" t="s">
        <v>908</v>
      </c>
      <c r="B547" s="2" t="s">
        <v>1946</v>
      </c>
      <c r="C547" s="2" t="s">
        <v>1012</v>
      </c>
      <c r="D547" s="2">
        <v>5</v>
      </c>
      <c r="E547" s="30">
        <v>3.49</v>
      </c>
      <c r="F547" s="2" t="s">
        <v>1016</v>
      </c>
      <c r="G547" s="3">
        <v>46193</v>
      </c>
      <c r="H547" s="34">
        <v>17.45</v>
      </c>
      <c r="I547" s="2">
        <f>_xlfn.XLOOKUP(MasterData[[#This Row],[Customer_ID]],Customer[Customer_ID],Customer[Age])</f>
        <v>39</v>
      </c>
      <c r="J547" s="2" t="str">
        <f>_xlfn.XLOOKUP(MasterData[[#This Row],[Customer_ID]],Customer[Customer_ID],Customer[Age Range])</f>
        <v>[31-43]</v>
      </c>
      <c r="K547" s="2" t="str">
        <f>_xlfn.XLOOKUP(MasterData[[#This Row],[Customer_ID]],Customer[Customer_ID],Customer[Gender])</f>
        <v>Female</v>
      </c>
      <c r="L547" s="26" t="str">
        <f>_xlfn.XLOOKUP(MasterData[[#This Row],[Customer_ID]],Feedback[Customer_ID],Feedback[Feedback_ID])</f>
        <v>F1068</v>
      </c>
      <c r="M547" s="26" t="str">
        <f>_xlfn.XLOOKUP(MasterData[[#This Row],[Customer_ID]],Feedback[Customer_ID],Feedback[Sentiment])</f>
        <v>Negative</v>
      </c>
      <c r="N547" s="26" t="str">
        <f>_xlfn.XLOOKUP(MasterData[[#This Row],[Customer_ID]],Feedback[Customer_ID],Feedback[Comment])</f>
        <v>Could be better</v>
      </c>
      <c r="O547" s="26">
        <f>_xlfn.XLOOKUP(MasterData[[#This Row],[Customer_ID]],Feedback[Customer_ID],Feedback[Rating])</f>
        <v>5</v>
      </c>
    </row>
    <row r="548" spans="1:15" x14ac:dyDescent="0.3">
      <c r="A548" s="4" t="s">
        <v>909</v>
      </c>
      <c r="B548" s="2" t="s">
        <v>1724</v>
      </c>
      <c r="C548" s="2" t="s">
        <v>1008</v>
      </c>
      <c r="D548" s="2">
        <v>1</v>
      </c>
      <c r="E548" s="30">
        <v>5.26</v>
      </c>
      <c r="F548" s="2" t="s">
        <v>1016</v>
      </c>
      <c r="G548" s="3">
        <v>46194</v>
      </c>
      <c r="H548" s="34">
        <v>5.26</v>
      </c>
      <c r="I548" s="2">
        <f>_xlfn.XLOOKUP(MasterData[[#This Row],[Customer_ID]],Customer[Customer_ID],Customer[Age])</f>
        <v>22</v>
      </c>
      <c r="J548" s="2" t="str">
        <f>_xlfn.XLOOKUP(MasterData[[#This Row],[Customer_ID]],Customer[Customer_ID],Customer[Age Range])</f>
        <v>[18-30]</v>
      </c>
      <c r="K548" s="2" t="str">
        <f>_xlfn.XLOOKUP(MasterData[[#This Row],[Customer_ID]],Customer[Customer_ID],Customer[Gender])</f>
        <v>Male</v>
      </c>
      <c r="L548" s="26" t="str">
        <f>_xlfn.XLOOKUP(MasterData[[#This Row],[Customer_ID]],Feedback[Customer_ID],Feedback[Feedback_ID])</f>
        <v>F1998</v>
      </c>
      <c r="M548" s="26" t="str">
        <f>_xlfn.XLOOKUP(MasterData[[#This Row],[Customer_ID]],Feedback[Customer_ID],Feedback[Sentiment])</f>
        <v>Neutral</v>
      </c>
      <c r="N548" s="26" t="str">
        <f>_xlfn.XLOOKUP(MasterData[[#This Row],[Customer_ID]],Feedback[Customer_ID],Feedback[Comment])</f>
        <v>Could be better</v>
      </c>
      <c r="O548" s="26">
        <f>_xlfn.XLOOKUP(MasterData[[#This Row],[Customer_ID]],Feedback[Customer_ID],Feedback[Rating])</f>
        <v>3</v>
      </c>
    </row>
    <row r="549" spans="1:15" x14ac:dyDescent="0.3">
      <c r="A549" s="4" t="s">
        <v>910</v>
      </c>
      <c r="B549" s="2" t="s">
        <v>1353</v>
      </c>
      <c r="C549" s="2" t="s">
        <v>1009</v>
      </c>
      <c r="D549" s="2">
        <v>1</v>
      </c>
      <c r="E549" s="30">
        <v>4.66</v>
      </c>
      <c r="F549" s="2" t="s">
        <v>1013</v>
      </c>
      <c r="G549" s="3">
        <v>46195</v>
      </c>
      <c r="H549" s="34">
        <v>4.66</v>
      </c>
      <c r="I549" s="2">
        <f>_xlfn.XLOOKUP(MasterData[[#This Row],[Customer_ID]],Customer[Customer_ID],Customer[Age])</f>
        <v>30</v>
      </c>
      <c r="J549" s="2" t="str">
        <f>_xlfn.XLOOKUP(MasterData[[#This Row],[Customer_ID]],Customer[Customer_ID],Customer[Age Range])</f>
        <v>[18-30]</v>
      </c>
      <c r="K549" s="2" t="str">
        <f>_xlfn.XLOOKUP(MasterData[[#This Row],[Customer_ID]],Customer[Customer_ID],Customer[Gender])</f>
        <v>Male</v>
      </c>
      <c r="L549" s="26" t="str">
        <f>_xlfn.XLOOKUP(MasterData[[#This Row],[Customer_ID]],Feedback[Customer_ID],Feedback[Feedback_ID])</f>
        <v>F1374</v>
      </c>
      <c r="M549" s="26" t="str">
        <f>_xlfn.XLOOKUP(MasterData[[#This Row],[Customer_ID]],Feedback[Customer_ID],Feedback[Sentiment])</f>
        <v>Negative</v>
      </c>
      <c r="N549" s="26" t="str">
        <f>_xlfn.XLOOKUP(MasterData[[#This Row],[Customer_ID]],Feedback[Customer_ID],Feedback[Comment])</f>
        <v>Could be better</v>
      </c>
      <c r="O549" s="26">
        <f>_xlfn.XLOOKUP(MasterData[[#This Row],[Customer_ID]],Feedback[Customer_ID],Feedback[Rating])</f>
        <v>2</v>
      </c>
    </row>
    <row r="550" spans="1:15" x14ac:dyDescent="0.3">
      <c r="A550" s="4" t="s">
        <v>911</v>
      </c>
      <c r="B550" s="2" t="s">
        <v>1708</v>
      </c>
      <c r="C550" s="2" t="s">
        <v>1007</v>
      </c>
      <c r="D550" s="2">
        <v>2</v>
      </c>
      <c r="E550" s="30">
        <v>2.69</v>
      </c>
      <c r="F550" s="2" t="s">
        <v>1016</v>
      </c>
      <c r="G550" s="3">
        <v>46196</v>
      </c>
      <c r="H550" s="34">
        <v>5.38</v>
      </c>
      <c r="I550" s="2">
        <f>_xlfn.XLOOKUP(MasterData[[#This Row],[Customer_ID]],Customer[Customer_ID],Customer[Age])</f>
        <v>63</v>
      </c>
      <c r="J550" s="2" t="str">
        <f>_xlfn.XLOOKUP(MasterData[[#This Row],[Customer_ID]],Customer[Customer_ID],Customer[Age Range])</f>
        <v>[57 Above]</v>
      </c>
      <c r="K550" s="2" t="str">
        <f>_xlfn.XLOOKUP(MasterData[[#This Row],[Customer_ID]],Customer[Customer_ID],Customer[Gender])</f>
        <v>Male</v>
      </c>
      <c r="L550" s="26" t="str">
        <f>_xlfn.XLOOKUP(MasterData[[#This Row],[Customer_ID]],Feedback[Customer_ID],Feedback[Feedback_ID])</f>
        <v>F1188</v>
      </c>
      <c r="M550" s="26" t="str">
        <f>_xlfn.XLOOKUP(MasterData[[#This Row],[Customer_ID]],Feedback[Customer_ID],Feedback[Sentiment])</f>
        <v>Negative</v>
      </c>
      <c r="N550" s="26" t="str">
        <f>_xlfn.XLOOKUP(MasterData[[#This Row],[Customer_ID]],Feedback[Customer_ID],Feedback[Comment])</f>
        <v>Could be better</v>
      </c>
      <c r="O550" s="26">
        <f>_xlfn.XLOOKUP(MasterData[[#This Row],[Customer_ID]],Feedback[Customer_ID],Feedback[Rating])</f>
        <v>3</v>
      </c>
    </row>
    <row r="551" spans="1:15" x14ac:dyDescent="0.3">
      <c r="A551" s="4" t="s">
        <v>915</v>
      </c>
      <c r="B551" s="2" t="s">
        <v>1684</v>
      </c>
      <c r="C551" s="2" t="s">
        <v>1012</v>
      </c>
      <c r="D551" s="2">
        <v>2</v>
      </c>
      <c r="E551" s="30">
        <v>3.45</v>
      </c>
      <c r="F551" s="2" t="s">
        <v>1013</v>
      </c>
      <c r="G551" s="3">
        <v>46200</v>
      </c>
      <c r="H551" s="34">
        <v>6.9</v>
      </c>
      <c r="I551" s="2">
        <f>_xlfn.XLOOKUP(MasterData[[#This Row],[Customer_ID]],Customer[Customer_ID],Customer[Age])</f>
        <v>56</v>
      </c>
      <c r="J551" s="2" t="str">
        <f>_xlfn.XLOOKUP(MasterData[[#This Row],[Customer_ID]],Customer[Customer_ID],Customer[Age Range])</f>
        <v>[44-56]</v>
      </c>
      <c r="K551" s="2" t="str">
        <f>_xlfn.XLOOKUP(MasterData[[#This Row],[Customer_ID]],Customer[Customer_ID],Customer[Gender])</f>
        <v>Female</v>
      </c>
      <c r="L551" s="26" t="str">
        <f>_xlfn.XLOOKUP(MasterData[[#This Row],[Customer_ID]],Feedback[Customer_ID],Feedback[Feedback_ID])</f>
        <v>F1065</v>
      </c>
      <c r="M551" s="26" t="str">
        <f>_xlfn.XLOOKUP(MasterData[[#This Row],[Customer_ID]],Feedback[Customer_ID],Feedback[Sentiment])</f>
        <v>Negative</v>
      </c>
      <c r="N551" s="26" t="str">
        <f>_xlfn.XLOOKUP(MasterData[[#This Row],[Customer_ID]],Feedback[Customer_ID],Feedback[Comment])</f>
        <v>Could be better</v>
      </c>
      <c r="O551" s="26">
        <f>_xlfn.XLOOKUP(MasterData[[#This Row],[Customer_ID]],Feedback[Customer_ID],Feedback[Rating])</f>
        <v>4</v>
      </c>
    </row>
    <row r="552" spans="1:15" x14ac:dyDescent="0.3">
      <c r="A552" s="4" t="s">
        <v>916</v>
      </c>
      <c r="B552" s="2" t="s">
        <v>1262</v>
      </c>
      <c r="C552" s="2" t="s">
        <v>1008</v>
      </c>
      <c r="D552" s="2">
        <v>5</v>
      </c>
      <c r="E552" s="30">
        <v>5.48</v>
      </c>
      <c r="F552" s="2" t="s">
        <v>1016</v>
      </c>
      <c r="G552" s="3">
        <v>46201</v>
      </c>
      <c r="H552" s="34">
        <v>27.4</v>
      </c>
      <c r="I552" s="2">
        <f>_xlfn.XLOOKUP(MasterData[[#This Row],[Customer_ID]],Customer[Customer_ID],Customer[Age])</f>
        <v>32</v>
      </c>
      <c r="J552" s="2" t="str">
        <f>_xlfn.XLOOKUP(MasterData[[#This Row],[Customer_ID]],Customer[Customer_ID],Customer[Age Range])</f>
        <v>[31-43]</v>
      </c>
      <c r="K552" s="2" t="str">
        <f>_xlfn.XLOOKUP(MasterData[[#This Row],[Customer_ID]],Customer[Customer_ID],Customer[Gender])</f>
        <v>Male</v>
      </c>
      <c r="L552" s="26" t="str">
        <f>_xlfn.XLOOKUP(MasterData[[#This Row],[Customer_ID]],Feedback[Customer_ID],Feedback[Feedback_ID])</f>
        <v>F1885</v>
      </c>
      <c r="M552" s="26" t="str">
        <f>_xlfn.XLOOKUP(MasterData[[#This Row],[Customer_ID]],Feedback[Customer_ID],Feedback[Sentiment])</f>
        <v>Negative</v>
      </c>
      <c r="N552" s="26" t="str">
        <f>_xlfn.XLOOKUP(MasterData[[#This Row],[Customer_ID]],Feedback[Customer_ID],Feedback[Comment])</f>
        <v>Could be better</v>
      </c>
      <c r="O552" s="26">
        <f>_xlfn.XLOOKUP(MasterData[[#This Row],[Customer_ID]],Feedback[Customer_ID],Feedback[Rating])</f>
        <v>4</v>
      </c>
    </row>
    <row r="553" spans="1:15" x14ac:dyDescent="0.3">
      <c r="A553" s="4" t="s">
        <v>917</v>
      </c>
      <c r="B553" s="2" t="s">
        <v>1629</v>
      </c>
      <c r="C553" s="2" t="s">
        <v>1007</v>
      </c>
      <c r="D553" s="2">
        <v>4</v>
      </c>
      <c r="E553" s="30">
        <v>4.8099999999999996</v>
      </c>
      <c r="F553" s="2" t="s">
        <v>1015</v>
      </c>
      <c r="G553" s="3">
        <v>46202</v>
      </c>
      <c r="H553" s="34">
        <v>19.239999999999998</v>
      </c>
      <c r="I553" s="2">
        <f>_xlfn.XLOOKUP(MasterData[[#This Row],[Customer_ID]],Customer[Customer_ID],Customer[Age])</f>
        <v>65</v>
      </c>
      <c r="J553" s="2" t="str">
        <f>_xlfn.XLOOKUP(MasterData[[#This Row],[Customer_ID]],Customer[Customer_ID],Customer[Age Range])</f>
        <v>[57 Above]</v>
      </c>
      <c r="K553" s="2" t="str">
        <f>_xlfn.XLOOKUP(MasterData[[#This Row],[Customer_ID]],Customer[Customer_ID],Customer[Gender])</f>
        <v>Female</v>
      </c>
      <c r="L553" s="26" t="str">
        <f>_xlfn.XLOOKUP(MasterData[[#This Row],[Customer_ID]],Feedback[Customer_ID],Feedback[Feedback_ID])</f>
        <v>F1458</v>
      </c>
      <c r="M553" s="26" t="str">
        <f>_xlfn.XLOOKUP(MasterData[[#This Row],[Customer_ID]],Feedback[Customer_ID],Feedback[Sentiment])</f>
        <v>Negative</v>
      </c>
      <c r="N553" s="26" t="str">
        <f>_xlfn.XLOOKUP(MasterData[[#This Row],[Customer_ID]],Feedback[Customer_ID],Feedback[Comment])</f>
        <v>Could be better</v>
      </c>
      <c r="O553" s="26">
        <f>_xlfn.XLOOKUP(MasterData[[#This Row],[Customer_ID]],Feedback[Customer_ID],Feedback[Rating])</f>
        <v>4</v>
      </c>
    </row>
    <row r="554" spans="1:15" x14ac:dyDescent="0.3">
      <c r="A554" s="4" t="s">
        <v>919</v>
      </c>
      <c r="B554" s="2" t="s">
        <v>1634</v>
      </c>
      <c r="C554" s="2" t="s">
        <v>1009</v>
      </c>
      <c r="D554" s="2">
        <v>2</v>
      </c>
      <c r="E554" s="30">
        <v>2.57</v>
      </c>
      <c r="F554" s="2" t="s">
        <v>1014</v>
      </c>
      <c r="G554" s="3">
        <v>46204</v>
      </c>
      <c r="H554" s="34">
        <v>5.14</v>
      </c>
      <c r="I554" s="2">
        <f>_xlfn.XLOOKUP(MasterData[[#This Row],[Customer_ID]],Customer[Customer_ID],Customer[Age])</f>
        <v>50</v>
      </c>
      <c r="J554" s="2" t="str">
        <f>_xlfn.XLOOKUP(MasterData[[#This Row],[Customer_ID]],Customer[Customer_ID],Customer[Age Range])</f>
        <v>[44-56]</v>
      </c>
      <c r="K554" s="2" t="str">
        <f>_xlfn.XLOOKUP(MasterData[[#This Row],[Customer_ID]],Customer[Customer_ID],Customer[Gender])</f>
        <v>Male</v>
      </c>
      <c r="L554" s="26" t="str">
        <f>_xlfn.XLOOKUP(MasterData[[#This Row],[Customer_ID]],Feedback[Customer_ID],Feedback[Feedback_ID])</f>
        <v>F1901</v>
      </c>
      <c r="M554" s="26" t="str">
        <f>_xlfn.XLOOKUP(MasterData[[#This Row],[Customer_ID]],Feedback[Customer_ID],Feedback[Sentiment])</f>
        <v>Negative</v>
      </c>
      <c r="N554" s="26" t="str">
        <f>_xlfn.XLOOKUP(MasterData[[#This Row],[Customer_ID]],Feedback[Customer_ID],Feedback[Comment])</f>
        <v>Could be better</v>
      </c>
      <c r="O554" s="26">
        <f>_xlfn.XLOOKUP(MasterData[[#This Row],[Customer_ID]],Feedback[Customer_ID],Feedback[Rating])</f>
        <v>4</v>
      </c>
    </row>
    <row r="555" spans="1:15" x14ac:dyDescent="0.3">
      <c r="A555" s="4" t="s">
        <v>921</v>
      </c>
      <c r="B555" s="2" t="s">
        <v>1624</v>
      </c>
      <c r="C555" s="2" t="s">
        <v>1009</v>
      </c>
      <c r="D555" s="2">
        <v>4</v>
      </c>
      <c r="E555" s="30">
        <v>4.7699999999999996</v>
      </c>
      <c r="F555" s="2" t="s">
        <v>1015</v>
      </c>
      <c r="G555" s="3">
        <v>46206</v>
      </c>
      <c r="H555" s="34">
        <v>19.079999999999998</v>
      </c>
      <c r="I555" s="2">
        <f>_xlfn.XLOOKUP(MasterData[[#This Row],[Customer_ID]],Customer[Customer_ID],Customer[Age])</f>
        <v>46</v>
      </c>
      <c r="J555" s="2" t="str">
        <f>_xlfn.XLOOKUP(MasterData[[#This Row],[Customer_ID]],Customer[Customer_ID],Customer[Age Range])</f>
        <v>[44-56]</v>
      </c>
      <c r="K555" s="2" t="str">
        <f>_xlfn.XLOOKUP(MasterData[[#This Row],[Customer_ID]],Customer[Customer_ID],Customer[Gender])</f>
        <v>Female</v>
      </c>
      <c r="L555" s="26" t="str">
        <f>_xlfn.XLOOKUP(MasterData[[#This Row],[Customer_ID]],Feedback[Customer_ID],Feedback[Feedback_ID])</f>
        <v>F1006</v>
      </c>
      <c r="M555" s="26" t="str">
        <f>_xlfn.XLOOKUP(MasterData[[#This Row],[Customer_ID]],Feedback[Customer_ID],Feedback[Sentiment])</f>
        <v>Neutral</v>
      </c>
      <c r="N555" s="26" t="str">
        <f>_xlfn.XLOOKUP(MasterData[[#This Row],[Customer_ID]],Feedback[Customer_ID],Feedback[Comment])</f>
        <v>Could be better</v>
      </c>
      <c r="O555" s="26">
        <f>_xlfn.XLOOKUP(MasterData[[#This Row],[Customer_ID]],Feedback[Customer_ID],Feedback[Rating])</f>
        <v>1</v>
      </c>
    </row>
    <row r="556" spans="1:15" x14ac:dyDescent="0.3">
      <c r="A556" s="4" t="s">
        <v>924</v>
      </c>
      <c r="B556" s="2" t="s">
        <v>1422</v>
      </c>
      <c r="C556" s="2" t="s">
        <v>1010</v>
      </c>
      <c r="D556" s="2">
        <v>1</v>
      </c>
      <c r="E556" s="30">
        <v>5.92</v>
      </c>
      <c r="F556" s="2" t="s">
        <v>1016</v>
      </c>
      <c r="G556" s="3">
        <v>46209</v>
      </c>
      <c r="H556" s="34">
        <v>5.92</v>
      </c>
      <c r="I556" s="2">
        <f>_xlfn.XLOOKUP(MasterData[[#This Row],[Customer_ID]],Customer[Customer_ID],Customer[Age])</f>
        <v>33</v>
      </c>
      <c r="J556" s="2" t="str">
        <f>_xlfn.XLOOKUP(MasterData[[#This Row],[Customer_ID]],Customer[Customer_ID],Customer[Age Range])</f>
        <v>[31-43]</v>
      </c>
      <c r="K556" s="2" t="str">
        <f>_xlfn.XLOOKUP(MasterData[[#This Row],[Customer_ID]],Customer[Customer_ID],Customer[Gender])</f>
        <v>Male</v>
      </c>
      <c r="L556" s="26" t="str">
        <f>_xlfn.XLOOKUP(MasterData[[#This Row],[Customer_ID]],Feedback[Customer_ID],Feedback[Feedback_ID])</f>
        <v>F1383</v>
      </c>
      <c r="M556" s="26" t="str">
        <f>_xlfn.XLOOKUP(MasterData[[#This Row],[Customer_ID]],Feedback[Customer_ID],Feedback[Sentiment])</f>
        <v>Negative</v>
      </c>
      <c r="N556" s="26" t="str">
        <f>_xlfn.XLOOKUP(MasterData[[#This Row],[Customer_ID]],Feedback[Customer_ID],Feedback[Comment])</f>
        <v>Great product!</v>
      </c>
      <c r="O556" s="26">
        <f>_xlfn.XLOOKUP(MasterData[[#This Row],[Customer_ID]],Feedback[Customer_ID],Feedback[Rating])</f>
        <v>5</v>
      </c>
    </row>
    <row r="557" spans="1:15" x14ac:dyDescent="0.3">
      <c r="A557" s="4" t="s">
        <v>925</v>
      </c>
      <c r="B557" s="2" t="s">
        <v>1090</v>
      </c>
      <c r="C557" s="2" t="s">
        <v>1011</v>
      </c>
      <c r="D557" s="2">
        <v>1</v>
      </c>
      <c r="E557" s="30">
        <v>2.85</v>
      </c>
      <c r="F557" s="2" t="s">
        <v>1014</v>
      </c>
      <c r="G557" s="3">
        <v>46210</v>
      </c>
      <c r="H557" s="34">
        <v>2.85</v>
      </c>
      <c r="I557" s="2">
        <f>_xlfn.XLOOKUP(MasterData[[#This Row],[Customer_ID]],Customer[Customer_ID],Customer[Age])</f>
        <v>60</v>
      </c>
      <c r="J557" s="2" t="str">
        <f>_xlfn.XLOOKUP(MasterData[[#This Row],[Customer_ID]],Customer[Customer_ID],Customer[Age Range])</f>
        <v>[57 Above]</v>
      </c>
      <c r="K557" s="2" t="str">
        <f>_xlfn.XLOOKUP(MasterData[[#This Row],[Customer_ID]],Customer[Customer_ID],Customer[Gender])</f>
        <v>Female</v>
      </c>
      <c r="L557" s="26" t="str">
        <f>_xlfn.XLOOKUP(MasterData[[#This Row],[Customer_ID]],Feedback[Customer_ID],Feedback[Feedback_ID])</f>
        <v>F1781</v>
      </c>
      <c r="M557" s="26" t="str">
        <f>_xlfn.XLOOKUP(MasterData[[#This Row],[Customer_ID]],Feedback[Customer_ID],Feedback[Sentiment])</f>
        <v>Neutral</v>
      </c>
      <c r="N557" s="26" t="str">
        <f>_xlfn.XLOOKUP(MasterData[[#This Row],[Customer_ID]],Feedback[Customer_ID],Feedback[Comment])</f>
        <v>Could be better</v>
      </c>
      <c r="O557" s="26">
        <f>_xlfn.XLOOKUP(MasterData[[#This Row],[Customer_ID]],Feedback[Customer_ID],Feedback[Rating])</f>
        <v>1</v>
      </c>
    </row>
    <row r="558" spans="1:15" x14ac:dyDescent="0.3">
      <c r="A558" s="4" t="s">
        <v>926</v>
      </c>
      <c r="B558" s="2" t="s">
        <v>1237</v>
      </c>
      <c r="C558" s="2" t="s">
        <v>1007</v>
      </c>
      <c r="D558" s="2">
        <v>1</v>
      </c>
      <c r="E558" s="30">
        <v>3.6</v>
      </c>
      <c r="F558" s="2" t="s">
        <v>1015</v>
      </c>
      <c r="G558" s="3">
        <v>46211</v>
      </c>
      <c r="H558" s="34">
        <v>3.6</v>
      </c>
      <c r="I558" s="2">
        <f>_xlfn.XLOOKUP(MasterData[[#This Row],[Customer_ID]],Customer[Customer_ID],Customer[Age])</f>
        <v>51</v>
      </c>
      <c r="J558" s="2" t="str">
        <f>_xlfn.XLOOKUP(MasterData[[#This Row],[Customer_ID]],Customer[Customer_ID],Customer[Age Range])</f>
        <v>[44-56]</v>
      </c>
      <c r="K558" s="2" t="str">
        <f>_xlfn.XLOOKUP(MasterData[[#This Row],[Customer_ID]],Customer[Customer_ID],Customer[Gender])</f>
        <v>Female</v>
      </c>
      <c r="L558" s="26" t="str">
        <f>_xlfn.XLOOKUP(MasterData[[#This Row],[Customer_ID]],Feedback[Customer_ID],Feedback[Feedback_ID])</f>
        <v>F1251</v>
      </c>
      <c r="M558" s="26" t="str">
        <f>_xlfn.XLOOKUP(MasterData[[#This Row],[Customer_ID]],Feedback[Customer_ID],Feedback[Sentiment])</f>
        <v>Positive</v>
      </c>
      <c r="N558" s="26" t="str">
        <f>_xlfn.XLOOKUP(MasterData[[#This Row],[Customer_ID]],Feedback[Customer_ID],Feedback[Comment])</f>
        <v>Great product!</v>
      </c>
      <c r="O558" s="26">
        <f>_xlfn.XLOOKUP(MasterData[[#This Row],[Customer_ID]],Feedback[Customer_ID],Feedback[Rating])</f>
        <v>5</v>
      </c>
    </row>
    <row r="559" spans="1:15" x14ac:dyDescent="0.3">
      <c r="A559" s="4" t="s">
        <v>927</v>
      </c>
      <c r="B559" s="2" t="s">
        <v>1907</v>
      </c>
      <c r="C559" s="2" t="s">
        <v>1009</v>
      </c>
      <c r="D559" s="2">
        <v>2</v>
      </c>
      <c r="E559" s="30">
        <v>5.53</v>
      </c>
      <c r="F559" s="2" t="s">
        <v>1016</v>
      </c>
      <c r="G559" s="3">
        <v>46212</v>
      </c>
      <c r="H559" s="34">
        <v>11.06</v>
      </c>
      <c r="I559" s="2">
        <f>_xlfn.XLOOKUP(MasterData[[#This Row],[Customer_ID]],Customer[Customer_ID],Customer[Age])</f>
        <v>35</v>
      </c>
      <c r="J559" s="2" t="str">
        <f>_xlfn.XLOOKUP(MasterData[[#This Row],[Customer_ID]],Customer[Customer_ID],Customer[Age Range])</f>
        <v>[31-43]</v>
      </c>
      <c r="K559" s="2" t="str">
        <f>_xlfn.XLOOKUP(MasterData[[#This Row],[Customer_ID]],Customer[Customer_ID],Customer[Gender])</f>
        <v>Male</v>
      </c>
      <c r="L559" s="26" t="str">
        <f>_xlfn.XLOOKUP(MasterData[[#This Row],[Customer_ID]],Feedback[Customer_ID],Feedback[Feedback_ID])</f>
        <v>F1468</v>
      </c>
      <c r="M559" s="26" t="str">
        <f>_xlfn.XLOOKUP(MasterData[[#This Row],[Customer_ID]],Feedback[Customer_ID],Feedback[Sentiment])</f>
        <v>Negative</v>
      </c>
      <c r="N559" s="26" t="str">
        <f>_xlfn.XLOOKUP(MasterData[[#This Row],[Customer_ID]],Feedback[Customer_ID],Feedback[Comment])</f>
        <v>Great product!</v>
      </c>
      <c r="O559" s="26">
        <f>_xlfn.XLOOKUP(MasterData[[#This Row],[Customer_ID]],Feedback[Customer_ID],Feedback[Rating])</f>
        <v>1</v>
      </c>
    </row>
    <row r="560" spans="1:15" x14ac:dyDescent="0.3">
      <c r="A560" s="4" t="s">
        <v>928</v>
      </c>
      <c r="B560" s="2" t="s">
        <v>1098</v>
      </c>
      <c r="C560" s="2" t="s">
        <v>1009</v>
      </c>
      <c r="D560" s="2">
        <v>3</v>
      </c>
      <c r="E560" s="30">
        <v>4.3600000000000003</v>
      </c>
      <c r="F560" s="2" t="s">
        <v>1013</v>
      </c>
      <c r="G560" s="3">
        <v>46213</v>
      </c>
      <c r="H560" s="34">
        <v>13.08</v>
      </c>
      <c r="I560" s="2">
        <f>_xlfn.XLOOKUP(MasterData[[#This Row],[Customer_ID]],Customer[Customer_ID],Customer[Age])</f>
        <v>47</v>
      </c>
      <c r="J560" s="2" t="str">
        <f>_xlfn.XLOOKUP(MasterData[[#This Row],[Customer_ID]],Customer[Customer_ID],Customer[Age Range])</f>
        <v>[44-56]</v>
      </c>
      <c r="K560" s="2" t="str">
        <f>_xlfn.XLOOKUP(MasterData[[#This Row],[Customer_ID]],Customer[Customer_ID],Customer[Gender])</f>
        <v>Male</v>
      </c>
      <c r="L560" s="26" t="str">
        <f>_xlfn.XLOOKUP(MasterData[[#This Row],[Customer_ID]],Feedback[Customer_ID],Feedback[Feedback_ID])</f>
        <v>F1708</v>
      </c>
      <c r="M560" s="26" t="str">
        <f>_xlfn.XLOOKUP(MasterData[[#This Row],[Customer_ID]],Feedback[Customer_ID],Feedback[Sentiment])</f>
        <v>Neutral</v>
      </c>
      <c r="N560" s="26" t="str">
        <f>_xlfn.XLOOKUP(MasterData[[#This Row],[Customer_ID]],Feedback[Customer_ID],Feedback[Comment])</f>
        <v>Could be better</v>
      </c>
      <c r="O560" s="26">
        <f>_xlfn.XLOOKUP(MasterData[[#This Row],[Customer_ID]],Feedback[Customer_ID],Feedback[Rating])</f>
        <v>5</v>
      </c>
    </row>
    <row r="561" spans="1:15" x14ac:dyDescent="0.3">
      <c r="A561" s="4" t="s">
        <v>929</v>
      </c>
      <c r="B561" s="2" t="s">
        <v>1089</v>
      </c>
      <c r="C561" s="2" t="s">
        <v>1009</v>
      </c>
      <c r="D561" s="2">
        <v>5</v>
      </c>
      <c r="E561" s="30">
        <v>3.15</v>
      </c>
      <c r="F561" s="2" t="s">
        <v>1016</v>
      </c>
      <c r="G561" s="3">
        <v>46214</v>
      </c>
      <c r="H561" s="34">
        <v>15.75</v>
      </c>
      <c r="I561" s="2">
        <f>_xlfn.XLOOKUP(MasterData[[#This Row],[Customer_ID]],Customer[Customer_ID],Customer[Age])</f>
        <v>20</v>
      </c>
      <c r="J561" s="2" t="str">
        <f>_xlfn.XLOOKUP(MasterData[[#This Row],[Customer_ID]],Customer[Customer_ID],Customer[Age Range])</f>
        <v>[18-30]</v>
      </c>
      <c r="K561" s="2" t="str">
        <f>_xlfn.XLOOKUP(MasterData[[#This Row],[Customer_ID]],Customer[Customer_ID],Customer[Gender])</f>
        <v>Female</v>
      </c>
      <c r="L561" s="26" t="str">
        <f>_xlfn.XLOOKUP(MasterData[[#This Row],[Customer_ID]],Feedback[Customer_ID],Feedback[Feedback_ID])</f>
        <v>F1165</v>
      </c>
      <c r="M561" s="26" t="str">
        <f>_xlfn.XLOOKUP(MasterData[[#This Row],[Customer_ID]],Feedback[Customer_ID],Feedback[Sentiment])</f>
        <v>Negative</v>
      </c>
      <c r="N561" s="26" t="str">
        <f>_xlfn.XLOOKUP(MasterData[[#This Row],[Customer_ID]],Feedback[Customer_ID],Feedback[Comment])</f>
        <v>Could be better</v>
      </c>
      <c r="O561" s="26">
        <f>_xlfn.XLOOKUP(MasterData[[#This Row],[Customer_ID]],Feedback[Customer_ID],Feedback[Rating])</f>
        <v>1</v>
      </c>
    </row>
    <row r="562" spans="1:15" x14ac:dyDescent="0.3">
      <c r="A562" s="4" t="s">
        <v>931</v>
      </c>
      <c r="B562" s="2" t="s">
        <v>1410</v>
      </c>
      <c r="C562" s="2" t="s">
        <v>1008</v>
      </c>
      <c r="D562" s="2">
        <v>5</v>
      </c>
      <c r="E562" s="30">
        <v>4.0999999999999996</v>
      </c>
      <c r="F562" s="2" t="s">
        <v>1015</v>
      </c>
      <c r="G562" s="3">
        <v>46216</v>
      </c>
      <c r="H562" s="34">
        <v>20.5</v>
      </c>
      <c r="I562" s="2">
        <f>_xlfn.XLOOKUP(MasterData[[#This Row],[Customer_ID]],Customer[Customer_ID],Customer[Age])</f>
        <v>47</v>
      </c>
      <c r="J562" s="2" t="str">
        <f>_xlfn.XLOOKUP(MasterData[[#This Row],[Customer_ID]],Customer[Customer_ID],Customer[Age Range])</f>
        <v>[44-56]</v>
      </c>
      <c r="K562" s="2" t="str">
        <f>_xlfn.XLOOKUP(MasterData[[#This Row],[Customer_ID]],Customer[Customer_ID],Customer[Gender])</f>
        <v>Female</v>
      </c>
      <c r="L562" s="26" t="str">
        <f>_xlfn.XLOOKUP(MasterData[[#This Row],[Customer_ID]],Feedback[Customer_ID],Feedback[Feedback_ID])</f>
        <v>F1009</v>
      </c>
      <c r="M562" s="26" t="str">
        <f>_xlfn.XLOOKUP(MasterData[[#This Row],[Customer_ID]],Feedback[Customer_ID],Feedback[Sentiment])</f>
        <v>Neutral</v>
      </c>
      <c r="N562" s="26" t="str">
        <f>_xlfn.XLOOKUP(MasterData[[#This Row],[Customer_ID]],Feedback[Customer_ID],Feedback[Comment])</f>
        <v>Could be better</v>
      </c>
      <c r="O562" s="26">
        <f>_xlfn.XLOOKUP(MasterData[[#This Row],[Customer_ID]],Feedback[Customer_ID],Feedback[Rating])</f>
        <v>1</v>
      </c>
    </row>
    <row r="563" spans="1:15" x14ac:dyDescent="0.3">
      <c r="A563" s="4" t="s">
        <v>932</v>
      </c>
      <c r="B563" s="2" t="s">
        <v>1684</v>
      </c>
      <c r="C563" s="2" t="s">
        <v>1012</v>
      </c>
      <c r="D563" s="2">
        <v>2</v>
      </c>
      <c r="E563" s="30">
        <v>5.74</v>
      </c>
      <c r="F563" s="2" t="s">
        <v>1016</v>
      </c>
      <c r="G563" s="3">
        <v>46217</v>
      </c>
      <c r="H563" s="34">
        <v>11.48</v>
      </c>
      <c r="I563" s="2">
        <f>_xlfn.XLOOKUP(MasterData[[#This Row],[Customer_ID]],Customer[Customer_ID],Customer[Age])</f>
        <v>56</v>
      </c>
      <c r="J563" s="2" t="str">
        <f>_xlfn.XLOOKUP(MasterData[[#This Row],[Customer_ID]],Customer[Customer_ID],Customer[Age Range])</f>
        <v>[44-56]</v>
      </c>
      <c r="K563" s="2" t="str">
        <f>_xlfn.XLOOKUP(MasterData[[#This Row],[Customer_ID]],Customer[Customer_ID],Customer[Gender])</f>
        <v>Female</v>
      </c>
      <c r="L563" s="26" t="str">
        <f>_xlfn.XLOOKUP(MasterData[[#This Row],[Customer_ID]],Feedback[Customer_ID],Feedback[Feedback_ID])</f>
        <v>F1065</v>
      </c>
      <c r="M563" s="26" t="str">
        <f>_xlfn.XLOOKUP(MasterData[[#This Row],[Customer_ID]],Feedback[Customer_ID],Feedback[Sentiment])</f>
        <v>Negative</v>
      </c>
      <c r="N563" s="26" t="str">
        <f>_xlfn.XLOOKUP(MasterData[[#This Row],[Customer_ID]],Feedback[Customer_ID],Feedback[Comment])</f>
        <v>Could be better</v>
      </c>
      <c r="O563" s="26">
        <f>_xlfn.XLOOKUP(MasterData[[#This Row],[Customer_ID]],Feedback[Customer_ID],Feedback[Rating])</f>
        <v>4</v>
      </c>
    </row>
    <row r="564" spans="1:15" x14ac:dyDescent="0.3">
      <c r="A564" s="4" t="s">
        <v>933</v>
      </c>
      <c r="B564" s="2" t="s">
        <v>1556</v>
      </c>
      <c r="C564" s="2" t="s">
        <v>1010</v>
      </c>
      <c r="D564" s="2">
        <v>3</v>
      </c>
      <c r="E564" s="30">
        <v>2.58</v>
      </c>
      <c r="F564" s="2" t="s">
        <v>1015</v>
      </c>
      <c r="G564" s="3">
        <v>46218</v>
      </c>
      <c r="H564" s="34">
        <v>7.74</v>
      </c>
      <c r="I564" s="2">
        <f>_xlfn.XLOOKUP(MasterData[[#This Row],[Customer_ID]],Customer[Customer_ID],Customer[Age])</f>
        <v>45</v>
      </c>
      <c r="J564" s="2" t="str">
        <f>_xlfn.XLOOKUP(MasterData[[#This Row],[Customer_ID]],Customer[Customer_ID],Customer[Age Range])</f>
        <v>[44-56]</v>
      </c>
      <c r="K564" s="2" t="str">
        <f>_xlfn.XLOOKUP(MasterData[[#This Row],[Customer_ID]],Customer[Customer_ID],Customer[Gender])</f>
        <v>Female</v>
      </c>
      <c r="L564" s="26" t="str">
        <f>_xlfn.XLOOKUP(MasterData[[#This Row],[Customer_ID]],Feedback[Customer_ID],Feedback[Feedback_ID])</f>
        <v>F1722</v>
      </c>
      <c r="M564" s="26" t="str">
        <f>_xlfn.XLOOKUP(MasterData[[#This Row],[Customer_ID]],Feedback[Customer_ID],Feedback[Sentiment])</f>
        <v>Positive</v>
      </c>
      <c r="N564" s="26" t="str">
        <f>_xlfn.XLOOKUP(MasterData[[#This Row],[Customer_ID]],Feedback[Customer_ID],Feedback[Comment])</f>
        <v>Could be better</v>
      </c>
      <c r="O564" s="26">
        <f>_xlfn.XLOOKUP(MasterData[[#This Row],[Customer_ID]],Feedback[Customer_ID],Feedback[Rating])</f>
        <v>3</v>
      </c>
    </row>
    <row r="565" spans="1:15" x14ac:dyDescent="0.3">
      <c r="A565" s="4" t="s">
        <v>934</v>
      </c>
      <c r="B565" s="2" t="s">
        <v>1914</v>
      </c>
      <c r="C565" s="2" t="s">
        <v>1012</v>
      </c>
      <c r="D565" s="2">
        <v>4</v>
      </c>
      <c r="E565" s="30">
        <v>3.37</v>
      </c>
      <c r="F565" s="2" t="s">
        <v>1014</v>
      </c>
      <c r="G565" s="3">
        <v>46219</v>
      </c>
      <c r="H565" s="34">
        <v>13.48</v>
      </c>
      <c r="I565" s="2">
        <f>_xlfn.XLOOKUP(MasterData[[#This Row],[Customer_ID]],Customer[Customer_ID],Customer[Age])</f>
        <v>30</v>
      </c>
      <c r="J565" s="2" t="str">
        <f>_xlfn.XLOOKUP(MasterData[[#This Row],[Customer_ID]],Customer[Customer_ID],Customer[Age Range])</f>
        <v>[18-30]</v>
      </c>
      <c r="K565" s="2" t="str">
        <f>_xlfn.XLOOKUP(MasterData[[#This Row],[Customer_ID]],Customer[Customer_ID],Customer[Gender])</f>
        <v>Male</v>
      </c>
      <c r="L565" s="26" t="str">
        <f>_xlfn.XLOOKUP(MasterData[[#This Row],[Customer_ID]],Feedback[Customer_ID],Feedback[Feedback_ID])</f>
        <v>F1977</v>
      </c>
      <c r="M565" s="26" t="str">
        <f>_xlfn.XLOOKUP(MasterData[[#This Row],[Customer_ID]],Feedback[Customer_ID],Feedback[Sentiment])</f>
        <v>Neutral</v>
      </c>
      <c r="N565" s="26" t="str">
        <f>_xlfn.XLOOKUP(MasterData[[#This Row],[Customer_ID]],Feedback[Customer_ID],Feedback[Comment])</f>
        <v>Great product!</v>
      </c>
      <c r="O565" s="26">
        <f>_xlfn.XLOOKUP(MasterData[[#This Row],[Customer_ID]],Feedback[Customer_ID],Feedback[Rating])</f>
        <v>4</v>
      </c>
    </row>
    <row r="566" spans="1:15" x14ac:dyDescent="0.3">
      <c r="A566" s="4" t="s">
        <v>935</v>
      </c>
      <c r="B566" s="2" t="s">
        <v>1990</v>
      </c>
      <c r="C566" s="2" t="s">
        <v>1010</v>
      </c>
      <c r="D566" s="2">
        <v>4</v>
      </c>
      <c r="E566" s="30">
        <v>4.3499999999999996</v>
      </c>
      <c r="F566" s="2" t="s">
        <v>1016</v>
      </c>
      <c r="G566" s="3">
        <v>46220</v>
      </c>
      <c r="H566" s="34">
        <v>17.399999999999999</v>
      </c>
      <c r="I566" s="2">
        <f>_xlfn.XLOOKUP(MasterData[[#This Row],[Customer_ID]],Customer[Customer_ID],Customer[Age])</f>
        <v>26</v>
      </c>
      <c r="J566" s="2" t="str">
        <f>_xlfn.XLOOKUP(MasterData[[#This Row],[Customer_ID]],Customer[Customer_ID],Customer[Age Range])</f>
        <v>[18-30]</v>
      </c>
      <c r="K566" s="2" t="str">
        <f>_xlfn.XLOOKUP(MasterData[[#This Row],[Customer_ID]],Customer[Customer_ID],Customer[Gender])</f>
        <v>Male</v>
      </c>
      <c r="L566" s="26" t="str">
        <f>_xlfn.XLOOKUP(MasterData[[#This Row],[Customer_ID]],Feedback[Customer_ID],Feedback[Feedback_ID])</f>
        <v>F1259</v>
      </c>
      <c r="M566" s="26" t="str">
        <f>_xlfn.XLOOKUP(MasterData[[#This Row],[Customer_ID]],Feedback[Customer_ID],Feedback[Sentiment])</f>
        <v>Negative</v>
      </c>
      <c r="N566" s="26" t="str">
        <f>_xlfn.XLOOKUP(MasterData[[#This Row],[Customer_ID]],Feedback[Customer_ID],Feedback[Comment])</f>
        <v>Could be better</v>
      </c>
      <c r="O566" s="26">
        <f>_xlfn.XLOOKUP(MasterData[[#This Row],[Customer_ID]],Feedback[Customer_ID],Feedback[Rating])</f>
        <v>2</v>
      </c>
    </row>
    <row r="567" spans="1:15" x14ac:dyDescent="0.3">
      <c r="A567" s="4" t="s">
        <v>936</v>
      </c>
      <c r="B567" s="2" t="s">
        <v>1893</v>
      </c>
      <c r="C567" s="2" t="s">
        <v>1012</v>
      </c>
      <c r="D567" s="2">
        <v>4</v>
      </c>
      <c r="E567" s="30">
        <v>3.67</v>
      </c>
      <c r="F567" s="2" t="s">
        <v>1013</v>
      </c>
      <c r="G567" s="3">
        <v>46221</v>
      </c>
      <c r="H567" s="34">
        <v>14.68</v>
      </c>
      <c r="I567" s="2">
        <f>_xlfn.XLOOKUP(MasterData[[#This Row],[Customer_ID]],Customer[Customer_ID],Customer[Age])</f>
        <v>54</v>
      </c>
      <c r="J567" s="2" t="str">
        <f>_xlfn.XLOOKUP(MasterData[[#This Row],[Customer_ID]],Customer[Customer_ID],Customer[Age Range])</f>
        <v>[44-56]</v>
      </c>
      <c r="K567" s="2" t="str">
        <f>_xlfn.XLOOKUP(MasterData[[#This Row],[Customer_ID]],Customer[Customer_ID],Customer[Gender])</f>
        <v>Male</v>
      </c>
      <c r="L567" s="26" t="str">
        <f>_xlfn.XLOOKUP(MasterData[[#This Row],[Customer_ID]],Feedback[Customer_ID],Feedback[Feedback_ID])</f>
        <v>F1274</v>
      </c>
      <c r="M567" s="26" t="str">
        <f>_xlfn.XLOOKUP(MasterData[[#This Row],[Customer_ID]],Feedback[Customer_ID],Feedback[Sentiment])</f>
        <v>Positive</v>
      </c>
      <c r="N567" s="26" t="str">
        <f>_xlfn.XLOOKUP(MasterData[[#This Row],[Customer_ID]],Feedback[Customer_ID],Feedback[Comment])</f>
        <v>Great product!</v>
      </c>
      <c r="O567" s="26">
        <f>_xlfn.XLOOKUP(MasterData[[#This Row],[Customer_ID]],Feedback[Customer_ID],Feedback[Rating])</f>
        <v>3</v>
      </c>
    </row>
    <row r="568" spans="1:15" x14ac:dyDescent="0.3">
      <c r="A568" s="4" t="s">
        <v>937</v>
      </c>
      <c r="B568" s="2" t="s">
        <v>1082</v>
      </c>
      <c r="C568" s="2" t="s">
        <v>1009</v>
      </c>
      <c r="D568" s="2">
        <v>4</v>
      </c>
      <c r="E568" s="30">
        <v>3.88</v>
      </c>
      <c r="F568" s="2" t="s">
        <v>1013</v>
      </c>
      <c r="G568" s="3">
        <v>46222</v>
      </c>
      <c r="H568" s="34">
        <v>15.52</v>
      </c>
      <c r="I568" s="2">
        <f>_xlfn.XLOOKUP(MasterData[[#This Row],[Customer_ID]],Customer[Customer_ID],Customer[Age])</f>
        <v>58</v>
      </c>
      <c r="J568" s="2" t="str">
        <f>_xlfn.XLOOKUP(MasterData[[#This Row],[Customer_ID]],Customer[Customer_ID],Customer[Age Range])</f>
        <v>[57 Above]</v>
      </c>
      <c r="K568" s="2" t="str">
        <f>_xlfn.XLOOKUP(MasterData[[#This Row],[Customer_ID]],Customer[Customer_ID],Customer[Gender])</f>
        <v>Female</v>
      </c>
      <c r="L568" s="26" t="str">
        <f>_xlfn.XLOOKUP(MasterData[[#This Row],[Customer_ID]],Feedback[Customer_ID],Feedback[Feedback_ID])</f>
        <v>F1358</v>
      </c>
      <c r="M568" s="26" t="str">
        <f>_xlfn.XLOOKUP(MasterData[[#This Row],[Customer_ID]],Feedback[Customer_ID],Feedback[Sentiment])</f>
        <v>Negative</v>
      </c>
      <c r="N568" s="26" t="str">
        <f>_xlfn.XLOOKUP(MasterData[[#This Row],[Customer_ID]],Feedback[Customer_ID],Feedback[Comment])</f>
        <v>Could be better</v>
      </c>
      <c r="O568" s="26">
        <f>_xlfn.XLOOKUP(MasterData[[#This Row],[Customer_ID]],Feedback[Customer_ID],Feedback[Rating])</f>
        <v>5</v>
      </c>
    </row>
    <row r="569" spans="1:15" x14ac:dyDescent="0.3">
      <c r="A569" s="4" t="s">
        <v>938</v>
      </c>
      <c r="B569" s="2" t="s">
        <v>1042</v>
      </c>
      <c r="C569" s="2" t="s">
        <v>1008</v>
      </c>
      <c r="D569" s="2">
        <v>4</v>
      </c>
      <c r="E569" s="30">
        <v>3.05</v>
      </c>
      <c r="F569" s="2" t="s">
        <v>1016</v>
      </c>
      <c r="G569" s="3">
        <v>46223</v>
      </c>
      <c r="H569" s="34">
        <v>12.2</v>
      </c>
      <c r="I569" s="2">
        <f>_xlfn.XLOOKUP(MasterData[[#This Row],[Customer_ID]],Customer[Customer_ID],Customer[Age])</f>
        <v>50</v>
      </c>
      <c r="J569" s="2" t="str">
        <f>_xlfn.XLOOKUP(MasterData[[#This Row],[Customer_ID]],Customer[Customer_ID],Customer[Age Range])</f>
        <v>[44-56]</v>
      </c>
      <c r="K569" s="2" t="str">
        <f>_xlfn.XLOOKUP(MasterData[[#This Row],[Customer_ID]],Customer[Customer_ID],Customer[Gender])</f>
        <v>Female</v>
      </c>
      <c r="L569" s="26" t="str">
        <f>_xlfn.XLOOKUP(MasterData[[#This Row],[Customer_ID]],Feedback[Customer_ID],Feedback[Feedback_ID])</f>
        <v>F1934</v>
      </c>
      <c r="M569" s="26" t="str">
        <f>_xlfn.XLOOKUP(MasterData[[#This Row],[Customer_ID]],Feedback[Customer_ID],Feedback[Sentiment])</f>
        <v>Neutral</v>
      </c>
      <c r="N569" s="26" t="str">
        <f>_xlfn.XLOOKUP(MasterData[[#This Row],[Customer_ID]],Feedback[Customer_ID],Feedback[Comment])</f>
        <v>Great product!</v>
      </c>
      <c r="O569" s="26">
        <f>_xlfn.XLOOKUP(MasterData[[#This Row],[Customer_ID]],Feedback[Customer_ID],Feedback[Rating])</f>
        <v>4</v>
      </c>
    </row>
    <row r="570" spans="1:15" x14ac:dyDescent="0.3">
      <c r="A570" s="4" t="s">
        <v>940</v>
      </c>
      <c r="B570" s="2" t="s">
        <v>1720</v>
      </c>
      <c r="C570" s="2" t="s">
        <v>1011</v>
      </c>
      <c r="D570" s="2">
        <v>1</v>
      </c>
      <c r="E570" s="30">
        <v>3.73</v>
      </c>
      <c r="F570" s="2" t="s">
        <v>1013</v>
      </c>
      <c r="G570" s="3">
        <v>46225</v>
      </c>
      <c r="H570" s="34">
        <v>3.73</v>
      </c>
      <c r="I570" s="2">
        <f>_xlfn.XLOOKUP(MasterData[[#This Row],[Customer_ID]],Customer[Customer_ID],Customer[Age])</f>
        <v>62</v>
      </c>
      <c r="J570" s="2" t="str">
        <f>_xlfn.XLOOKUP(MasterData[[#This Row],[Customer_ID]],Customer[Customer_ID],Customer[Age Range])</f>
        <v>[57 Above]</v>
      </c>
      <c r="K570" s="2" t="str">
        <f>_xlfn.XLOOKUP(MasterData[[#This Row],[Customer_ID]],Customer[Customer_ID],Customer[Gender])</f>
        <v>Female</v>
      </c>
      <c r="L570" s="26" t="str">
        <f>_xlfn.XLOOKUP(MasterData[[#This Row],[Customer_ID]],Feedback[Customer_ID],Feedback[Feedback_ID])</f>
        <v>F1017</v>
      </c>
      <c r="M570" s="26" t="str">
        <f>_xlfn.XLOOKUP(MasterData[[#This Row],[Customer_ID]],Feedback[Customer_ID],Feedback[Sentiment])</f>
        <v>Neutral</v>
      </c>
      <c r="N570" s="26" t="str">
        <f>_xlfn.XLOOKUP(MasterData[[#This Row],[Customer_ID]],Feedback[Customer_ID],Feedback[Comment])</f>
        <v>Could be better</v>
      </c>
      <c r="O570" s="26">
        <f>_xlfn.XLOOKUP(MasterData[[#This Row],[Customer_ID]],Feedback[Customer_ID],Feedback[Rating])</f>
        <v>2</v>
      </c>
    </row>
    <row r="571" spans="1:15" x14ac:dyDescent="0.3">
      <c r="A571" s="4" t="s">
        <v>941</v>
      </c>
      <c r="B571" s="2" t="s">
        <v>1946</v>
      </c>
      <c r="C571" s="2" t="s">
        <v>1012</v>
      </c>
      <c r="D571" s="2">
        <v>4</v>
      </c>
      <c r="E571" s="30">
        <v>4.6900000000000004</v>
      </c>
      <c r="F571" s="2" t="s">
        <v>1014</v>
      </c>
      <c r="G571" s="3">
        <v>46226</v>
      </c>
      <c r="H571" s="34">
        <v>18.760000000000002</v>
      </c>
      <c r="I571" s="2">
        <f>_xlfn.XLOOKUP(MasterData[[#This Row],[Customer_ID]],Customer[Customer_ID],Customer[Age])</f>
        <v>39</v>
      </c>
      <c r="J571" s="2" t="str">
        <f>_xlfn.XLOOKUP(MasterData[[#This Row],[Customer_ID]],Customer[Customer_ID],Customer[Age Range])</f>
        <v>[31-43]</v>
      </c>
      <c r="K571" s="2" t="str">
        <f>_xlfn.XLOOKUP(MasterData[[#This Row],[Customer_ID]],Customer[Customer_ID],Customer[Gender])</f>
        <v>Female</v>
      </c>
      <c r="L571" s="26" t="str">
        <f>_xlfn.XLOOKUP(MasterData[[#This Row],[Customer_ID]],Feedback[Customer_ID],Feedback[Feedback_ID])</f>
        <v>F1068</v>
      </c>
      <c r="M571" s="26" t="str">
        <f>_xlfn.XLOOKUP(MasterData[[#This Row],[Customer_ID]],Feedback[Customer_ID],Feedback[Sentiment])</f>
        <v>Negative</v>
      </c>
      <c r="N571" s="26" t="str">
        <f>_xlfn.XLOOKUP(MasterData[[#This Row],[Customer_ID]],Feedback[Customer_ID],Feedback[Comment])</f>
        <v>Could be better</v>
      </c>
      <c r="O571" s="26">
        <f>_xlfn.XLOOKUP(MasterData[[#This Row],[Customer_ID]],Feedback[Customer_ID],Feedback[Rating])</f>
        <v>5</v>
      </c>
    </row>
    <row r="572" spans="1:15" x14ac:dyDescent="0.3">
      <c r="A572" s="4" t="s">
        <v>942</v>
      </c>
      <c r="B572" s="2" t="s">
        <v>1533</v>
      </c>
      <c r="C572" s="2" t="s">
        <v>1011</v>
      </c>
      <c r="D572" s="2">
        <v>1</v>
      </c>
      <c r="E572" s="30">
        <v>3.33</v>
      </c>
      <c r="F572" s="2" t="s">
        <v>1016</v>
      </c>
      <c r="G572" s="3">
        <v>46227</v>
      </c>
      <c r="H572" s="34">
        <v>3.33</v>
      </c>
      <c r="I572" s="2">
        <f>_xlfn.XLOOKUP(MasterData[[#This Row],[Customer_ID]],Customer[Customer_ID],Customer[Age])</f>
        <v>60</v>
      </c>
      <c r="J572" s="2" t="str">
        <f>_xlfn.XLOOKUP(MasterData[[#This Row],[Customer_ID]],Customer[Customer_ID],Customer[Age Range])</f>
        <v>[57 Above]</v>
      </c>
      <c r="K572" s="2" t="str">
        <f>_xlfn.XLOOKUP(MasterData[[#This Row],[Customer_ID]],Customer[Customer_ID],Customer[Gender])</f>
        <v>Female</v>
      </c>
      <c r="L572" s="26" t="str">
        <f>_xlfn.XLOOKUP(MasterData[[#This Row],[Customer_ID]],Feedback[Customer_ID],Feedback[Feedback_ID])</f>
        <v>F1996</v>
      </c>
      <c r="M572" s="26" t="str">
        <f>_xlfn.XLOOKUP(MasterData[[#This Row],[Customer_ID]],Feedback[Customer_ID],Feedback[Sentiment])</f>
        <v>Negative</v>
      </c>
      <c r="N572" s="26" t="str">
        <f>_xlfn.XLOOKUP(MasterData[[#This Row],[Customer_ID]],Feedback[Customer_ID],Feedback[Comment])</f>
        <v>Great product!</v>
      </c>
      <c r="O572" s="26">
        <f>_xlfn.XLOOKUP(MasterData[[#This Row],[Customer_ID]],Feedback[Customer_ID],Feedback[Rating])</f>
        <v>4</v>
      </c>
    </row>
    <row r="573" spans="1:15" x14ac:dyDescent="0.3">
      <c r="A573" s="4" t="s">
        <v>944</v>
      </c>
      <c r="B573" s="2" t="s">
        <v>1639</v>
      </c>
      <c r="C573" s="2" t="s">
        <v>1008</v>
      </c>
      <c r="D573" s="2">
        <v>1</v>
      </c>
      <c r="E573" s="30">
        <v>4.25</v>
      </c>
      <c r="F573" s="2" t="s">
        <v>1015</v>
      </c>
      <c r="G573" s="3">
        <v>46229</v>
      </c>
      <c r="H573" s="34">
        <v>4.25</v>
      </c>
      <c r="I573" s="2">
        <f>_xlfn.XLOOKUP(MasterData[[#This Row],[Customer_ID]],Customer[Customer_ID],Customer[Age])</f>
        <v>23</v>
      </c>
      <c r="J573" s="2" t="str">
        <f>_xlfn.XLOOKUP(MasterData[[#This Row],[Customer_ID]],Customer[Customer_ID],Customer[Age Range])</f>
        <v>[18-30]</v>
      </c>
      <c r="K573" s="2" t="str">
        <f>_xlfn.XLOOKUP(MasterData[[#This Row],[Customer_ID]],Customer[Customer_ID],Customer[Gender])</f>
        <v>Female</v>
      </c>
      <c r="L573" s="26" t="str">
        <f>_xlfn.XLOOKUP(MasterData[[#This Row],[Customer_ID]],Feedback[Customer_ID],Feedback[Feedback_ID])</f>
        <v>F1267</v>
      </c>
      <c r="M573" s="26" t="str">
        <f>_xlfn.XLOOKUP(MasterData[[#This Row],[Customer_ID]],Feedback[Customer_ID],Feedback[Sentiment])</f>
        <v>Negative</v>
      </c>
      <c r="N573" s="26" t="str">
        <f>_xlfn.XLOOKUP(MasterData[[#This Row],[Customer_ID]],Feedback[Customer_ID],Feedback[Comment])</f>
        <v>Great product!</v>
      </c>
      <c r="O573" s="26">
        <f>_xlfn.XLOOKUP(MasterData[[#This Row],[Customer_ID]],Feedback[Customer_ID],Feedback[Rating])</f>
        <v>2</v>
      </c>
    </row>
    <row r="574" spans="1:15" x14ac:dyDescent="0.3">
      <c r="A574" s="4" t="s">
        <v>945</v>
      </c>
      <c r="B574" s="2" t="s">
        <v>2003</v>
      </c>
      <c r="C574" s="2" t="s">
        <v>1012</v>
      </c>
      <c r="D574" s="2">
        <v>5</v>
      </c>
      <c r="E574" s="30">
        <v>5.34</v>
      </c>
      <c r="F574" s="2" t="s">
        <v>1013</v>
      </c>
      <c r="G574" s="3">
        <v>46230</v>
      </c>
      <c r="H574" s="34">
        <v>26.7</v>
      </c>
      <c r="I574" s="2">
        <f>_xlfn.XLOOKUP(MasterData[[#This Row],[Customer_ID]],Customer[Customer_ID],Customer[Age])</f>
        <v>34</v>
      </c>
      <c r="J574" s="2" t="str">
        <f>_xlfn.XLOOKUP(MasterData[[#This Row],[Customer_ID]],Customer[Customer_ID],Customer[Age Range])</f>
        <v>[31-43]</v>
      </c>
      <c r="K574" s="2" t="str">
        <f>_xlfn.XLOOKUP(MasterData[[#This Row],[Customer_ID]],Customer[Customer_ID],Customer[Gender])</f>
        <v>Female</v>
      </c>
      <c r="L574" s="26" t="str">
        <f>_xlfn.XLOOKUP(MasterData[[#This Row],[Customer_ID]],Feedback[Customer_ID],Feedback[Feedback_ID])</f>
        <v>F1226</v>
      </c>
      <c r="M574" s="26" t="str">
        <f>_xlfn.XLOOKUP(MasterData[[#This Row],[Customer_ID]],Feedback[Customer_ID],Feedback[Sentiment])</f>
        <v>Negative</v>
      </c>
      <c r="N574" s="26" t="str">
        <f>_xlfn.XLOOKUP(MasterData[[#This Row],[Customer_ID]],Feedback[Customer_ID],Feedback[Comment])</f>
        <v>Could be better</v>
      </c>
      <c r="O574" s="26">
        <f>_xlfn.XLOOKUP(MasterData[[#This Row],[Customer_ID]],Feedback[Customer_ID],Feedback[Rating])</f>
        <v>3</v>
      </c>
    </row>
    <row r="575" spans="1:15" x14ac:dyDescent="0.3">
      <c r="A575" s="4" t="s">
        <v>952</v>
      </c>
      <c r="B575" s="2" t="s">
        <v>1368</v>
      </c>
      <c r="C575" s="2" t="s">
        <v>1009</v>
      </c>
      <c r="D575" s="2">
        <v>1</v>
      </c>
      <c r="E575" s="30">
        <v>3.48</v>
      </c>
      <c r="F575" s="2" t="s">
        <v>1014</v>
      </c>
      <c r="G575" s="3">
        <v>46237</v>
      </c>
      <c r="H575" s="34">
        <v>3.48</v>
      </c>
      <c r="I575" s="2">
        <f>_xlfn.XLOOKUP(MasterData[[#This Row],[Customer_ID]],Customer[Customer_ID],Customer[Age])</f>
        <v>51</v>
      </c>
      <c r="J575" s="2" t="str">
        <f>_xlfn.XLOOKUP(MasterData[[#This Row],[Customer_ID]],Customer[Customer_ID],Customer[Age Range])</f>
        <v>[44-56]</v>
      </c>
      <c r="K575" s="2" t="str">
        <f>_xlfn.XLOOKUP(MasterData[[#This Row],[Customer_ID]],Customer[Customer_ID],Customer[Gender])</f>
        <v>Female</v>
      </c>
      <c r="L575" s="26" t="str">
        <f>_xlfn.XLOOKUP(MasterData[[#This Row],[Customer_ID]],Feedback[Customer_ID],Feedback[Feedback_ID])</f>
        <v>F1454</v>
      </c>
      <c r="M575" s="26" t="str">
        <f>_xlfn.XLOOKUP(MasterData[[#This Row],[Customer_ID]],Feedback[Customer_ID],Feedback[Sentiment])</f>
        <v>Positive</v>
      </c>
      <c r="N575" s="26" t="str">
        <f>_xlfn.XLOOKUP(MasterData[[#This Row],[Customer_ID]],Feedback[Customer_ID],Feedback[Comment])</f>
        <v>Could be better</v>
      </c>
      <c r="O575" s="26">
        <f>_xlfn.XLOOKUP(MasterData[[#This Row],[Customer_ID]],Feedback[Customer_ID],Feedback[Rating])</f>
        <v>5</v>
      </c>
    </row>
    <row r="576" spans="1:15" x14ac:dyDescent="0.3">
      <c r="A576" s="4" t="s">
        <v>953</v>
      </c>
      <c r="B576" s="2" t="s">
        <v>1310</v>
      </c>
      <c r="C576" s="2" t="s">
        <v>1008</v>
      </c>
      <c r="D576" s="2">
        <v>3</v>
      </c>
      <c r="E576" s="30">
        <v>3.03</v>
      </c>
      <c r="F576" s="2" t="s">
        <v>1016</v>
      </c>
      <c r="G576" s="3">
        <v>46238</v>
      </c>
      <c r="H576" s="34">
        <v>9.09</v>
      </c>
      <c r="I576" s="2">
        <f>_xlfn.XLOOKUP(MasterData[[#This Row],[Customer_ID]],Customer[Customer_ID],Customer[Age])</f>
        <v>33</v>
      </c>
      <c r="J576" s="2" t="str">
        <f>_xlfn.XLOOKUP(MasterData[[#This Row],[Customer_ID]],Customer[Customer_ID],Customer[Age Range])</f>
        <v>[31-43]</v>
      </c>
      <c r="K576" s="2" t="str">
        <f>_xlfn.XLOOKUP(MasterData[[#This Row],[Customer_ID]],Customer[Customer_ID],Customer[Gender])</f>
        <v>Male</v>
      </c>
      <c r="L576" s="26" t="str">
        <f>_xlfn.XLOOKUP(MasterData[[#This Row],[Customer_ID]],Feedback[Customer_ID],Feedback[Feedback_ID])</f>
        <v>F1702</v>
      </c>
      <c r="M576" s="26" t="str">
        <f>_xlfn.XLOOKUP(MasterData[[#This Row],[Customer_ID]],Feedback[Customer_ID],Feedback[Sentiment])</f>
        <v>Negative</v>
      </c>
      <c r="N576" s="26" t="str">
        <f>_xlfn.XLOOKUP(MasterData[[#This Row],[Customer_ID]],Feedback[Customer_ID],Feedback[Comment])</f>
        <v>Could be better</v>
      </c>
      <c r="O576" s="26">
        <f>_xlfn.XLOOKUP(MasterData[[#This Row],[Customer_ID]],Feedback[Customer_ID],Feedback[Rating])</f>
        <v>4</v>
      </c>
    </row>
    <row r="577" spans="1:15" x14ac:dyDescent="0.3">
      <c r="A577" s="4" t="s">
        <v>958</v>
      </c>
      <c r="B577" s="2" t="s">
        <v>1154</v>
      </c>
      <c r="C577" s="2" t="s">
        <v>1011</v>
      </c>
      <c r="D577" s="2">
        <v>4</v>
      </c>
      <c r="E577" s="30">
        <v>5.86</v>
      </c>
      <c r="F577" s="2" t="s">
        <v>1013</v>
      </c>
      <c r="G577" s="3">
        <v>46243</v>
      </c>
      <c r="H577" s="34">
        <v>23.44</v>
      </c>
      <c r="I577" s="2">
        <f>_xlfn.XLOOKUP(MasterData[[#This Row],[Customer_ID]],Customer[Customer_ID],Customer[Age])</f>
        <v>45</v>
      </c>
      <c r="J577" s="2" t="str">
        <f>_xlfn.XLOOKUP(MasterData[[#This Row],[Customer_ID]],Customer[Customer_ID],Customer[Age Range])</f>
        <v>[44-56]</v>
      </c>
      <c r="K577" s="2" t="str">
        <f>_xlfn.XLOOKUP(MasterData[[#This Row],[Customer_ID]],Customer[Customer_ID],Customer[Gender])</f>
        <v>Female</v>
      </c>
      <c r="L577" s="26" t="str">
        <f>_xlfn.XLOOKUP(MasterData[[#This Row],[Customer_ID]],Feedback[Customer_ID],Feedback[Feedback_ID])</f>
        <v>F1426</v>
      </c>
      <c r="M577" s="26" t="str">
        <f>_xlfn.XLOOKUP(MasterData[[#This Row],[Customer_ID]],Feedback[Customer_ID],Feedback[Sentiment])</f>
        <v>Negative</v>
      </c>
      <c r="N577" s="26" t="str">
        <f>_xlfn.XLOOKUP(MasterData[[#This Row],[Customer_ID]],Feedback[Customer_ID],Feedback[Comment])</f>
        <v>Could be better</v>
      </c>
      <c r="O577" s="26">
        <f>_xlfn.XLOOKUP(MasterData[[#This Row],[Customer_ID]],Feedback[Customer_ID],Feedback[Rating])</f>
        <v>3</v>
      </c>
    </row>
    <row r="578" spans="1:15" x14ac:dyDescent="0.3">
      <c r="A578" s="4" t="s">
        <v>962</v>
      </c>
      <c r="B578" s="2" t="s">
        <v>1677</v>
      </c>
      <c r="C578" s="2" t="s">
        <v>1008</v>
      </c>
      <c r="D578" s="2">
        <v>4</v>
      </c>
      <c r="E578" s="30">
        <v>3.34</v>
      </c>
      <c r="F578" s="2" t="s">
        <v>1015</v>
      </c>
      <c r="G578" s="3">
        <v>46247</v>
      </c>
      <c r="H578" s="34">
        <v>13.36</v>
      </c>
      <c r="I578" s="2">
        <f>_xlfn.XLOOKUP(MasterData[[#This Row],[Customer_ID]],Customer[Customer_ID],Customer[Age])</f>
        <v>25</v>
      </c>
      <c r="J578" s="2" t="str">
        <f>_xlfn.XLOOKUP(MasterData[[#This Row],[Customer_ID]],Customer[Customer_ID],Customer[Age Range])</f>
        <v>[18-30]</v>
      </c>
      <c r="K578" s="2" t="str">
        <f>_xlfn.XLOOKUP(MasterData[[#This Row],[Customer_ID]],Customer[Customer_ID],Customer[Gender])</f>
        <v>Male</v>
      </c>
      <c r="L578" s="26" t="str">
        <f>_xlfn.XLOOKUP(MasterData[[#This Row],[Customer_ID]],Feedback[Customer_ID],Feedback[Feedback_ID])</f>
        <v>F1638</v>
      </c>
      <c r="M578" s="26" t="str">
        <f>_xlfn.XLOOKUP(MasterData[[#This Row],[Customer_ID]],Feedback[Customer_ID],Feedback[Sentiment])</f>
        <v>Positive</v>
      </c>
      <c r="N578" s="26" t="str">
        <f>_xlfn.XLOOKUP(MasterData[[#This Row],[Customer_ID]],Feedback[Customer_ID],Feedback[Comment])</f>
        <v>Could be better</v>
      </c>
      <c r="O578" s="26">
        <f>_xlfn.XLOOKUP(MasterData[[#This Row],[Customer_ID]],Feedback[Customer_ID],Feedback[Rating])</f>
        <v>4</v>
      </c>
    </row>
    <row r="579" spans="1:15" x14ac:dyDescent="0.3">
      <c r="A579" s="4" t="s">
        <v>963</v>
      </c>
      <c r="B579" s="2" t="s">
        <v>1165</v>
      </c>
      <c r="C579" s="2" t="s">
        <v>1011</v>
      </c>
      <c r="D579" s="2">
        <v>2</v>
      </c>
      <c r="E579" s="30">
        <v>3.03</v>
      </c>
      <c r="F579" s="2" t="s">
        <v>1013</v>
      </c>
      <c r="G579" s="3">
        <v>46248</v>
      </c>
      <c r="H579" s="34">
        <v>6.06</v>
      </c>
      <c r="I579" s="2">
        <f>_xlfn.XLOOKUP(MasterData[[#This Row],[Customer_ID]],Customer[Customer_ID],Customer[Age])</f>
        <v>27</v>
      </c>
      <c r="J579" s="2" t="str">
        <f>_xlfn.XLOOKUP(MasterData[[#This Row],[Customer_ID]],Customer[Customer_ID],Customer[Age Range])</f>
        <v>[18-30]</v>
      </c>
      <c r="K579" s="2" t="str">
        <f>_xlfn.XLOOKUP(MasterData[[#This Row],[Customer_ID]],Customer[Customer_ID],Customer[Gender])</f>
        <v>Female</v>
      </c>
      <c r="L579" s="26" t="str">
        <f>_xlfn.XLOOKUP(MasterData[[#This Row],[Customer_ID]],Feedback[Customer_ID],Feedback[Feedback_ID])</f>
        <v>F1824</v>
      </c>
      <c r="M579" s="26" t="str">
        <f>_xlfn.XLOOKUP(MasterData[[#This Row],[Customer_ID]],Feedback[Customer_ID],Feedback[Sentiment])</f>
        <v>Negative</v>
      </c>
      <c r="N579" s="26" t="str">
        <f>_xlfn.XLOOKUP(MasterData[[#This Row],[Customer_ID]],Feedback[Customer_ID],Feedback[Comment])</f>
        <v>Great product!</v>
      </c>
      <c r="O579" s="26">
        <f>_xlfn.XLOOKUP(MasterData[[#This Row],[Customer_ID]],Feedback[Customer_ID],Feedback[Rating])</f>
        <v>3</v>
      </c>
    </row>
    <row r="580" spans="1:15" x14ac:dyDescent="0.3">
      <c r="A580" s="4" t="s">
        <v>964</v>
      </c>
      <c r="B580" s="2" t="s">
        <v>1368</v>
      </c>
      <c r="C580" s="2" t="s">
        <v>1009</v>
      </c>
      <c r="D580" s="2">
        <v>5</v>
      </c>
      <c r="E580" s="30">
        <v>5.9</v>
      </c>
      <c r="F580" s="2" t="s">
        <v>1016</v>
      </c>
      <c r="G580" s="3">
        <v>46249</v>
      </c>
      <c r="H580" s="34">
        <v>29.5</v>
      </c>
      <c r="I580" s="2">
        <f>_xlfn.XLOOKUP(MasterData[[#This Row],[Customer_ID]],Customer[Customer_ID],Customer[Age])</f>
        <v>51</v>
      </c>
      <c r="J580" s="2" t="str">
        <f>_xlfn.XLOOKUP(MasterData[[#This Row],[Customer_ID]],Customer[Customer_ID],Customer[Age Range])</f>
        <v>[44-56]</v>
      </c>
      <c r="K580" s="2" t="str">
        <f>_xlfn.XLOOKUP(MasterData[[#This Row],[Customer_ID]],Customer[Customer_ID],Customer[Gender])</f>
        <v>Female</v>
      </c>
      <c r="L580" s="26" t="str">
        <f>_xlfn.XLOOKUP(MasterData[[#This Row],[Customer_ID]],Feedback[Customer_ID],Feedback[Feedback_ID])</f>
        <v>F1454</v>
      </c>
      <c r="M580" s="26" t="str">
        <f>_xlfn.XLOOKUP(MasterData[[#This Row],[Customer_ID]],Feedback[Customer_ID],Feedback[Sentiment])</f>
        <v>Positive</v>
      </c>
      <c r="N580" s="26" t="str">
        <f>_xlfn.XLOOKUP(MasterData[[#This Row],[Customer_ID]],Feedback[Customer_ID],Feedback[Comment])</f>
        <v>Could be better</v>
      </c>
      <c r="O580" s="26">
        <f>_xlfn.XLOOKUP(MasterData[[#This Row],[Customer_ID]],Feedback[Customer_ID],Feedback[Rating])</f>
        <v>5</v>
      </c>
    </row>
    <row r="581" spans="1:15" x14ac:dyDescent="0.3">
      <c r="A581" s="4" t="s">
        <v>965</v>
      </c>
      <c r="B581" s="2" t="s">
        <v>1127</v>
      </c>
      <c r="C581" s="2" t="s">
        <v>1011</v>
      </c>
      <c r="D581" s="2">
        <v>2</v>
      </c>
      <c r="E581" s="30">
        <v>5.68</v>
      </c>
      <c r="F581" s="2" t="s">
        <v>1015</v>
      </c>
      <c r="G581" s="3">
        <v>46250</v>
      </c>
      <c r="H581" s="34">
        <v>11.36</v>
      </c>
      <c r="I581" s="2">
        <f>_xlfn.XLOOKUP(MasterData[[#This Row],[Customer_ID]],Customer[Customer_ID],Customer[Age])</f>
        <v>21</v>
      </c>
      <c r="J581" s="2" t="str">
        <f>_xlfn.XLOOKUP(MasterData[[#This Row],[Customer_ID]],Customer[Customer_ID],Customer[Age Range])</f>
        <v>[18-30]</v>
      </c>
      <c r="K581" s="2" t="str">
        <f>_xlfn.XLOOKUP(MasterData[[#This Row],[Customer_ID]],Customer[Customer_ID],Customer[Gender])</f>
        <v>Male</v>
      </c>
      <c r="L581" s="26" t="str">
        <f>_xlfn.XLOOKUP(MasterData[[#This Row],[Customer_ID]],Feedback[Customer_ID],Feedback[Feedback_ID])</f>
        <v>F1172</v>
      </c>
      <c r="M581" s="26" t="str">
        <f>_xlfn.XLOOKUP(MasterData[[#This Row],[Customer_ID]],Feedback[Customer_ID],Feedback[Sentiment])</f>
        <v>Neutral</v>
      </c>
      <c r="N581" s="26" t="str">
        <f>_xlfn.XLOOKUP(MasterData[[#This Row],[Customer_ID]],Feedback[Customer_ID],Feedback[Comment])</f>
        <v>Could be better</v>
      </c>
      <c r="O581" s="26">
        <f>_xlfn.XLOOKUP(MasterData[[#This Row],[Customer_ID]],Feedback[Customer_ID],Feedback[Rating])</f>
        <v>2</v>
      </c>
    </row>
    <row r="582" spans="1:15" x14ac:dyDescent="0.3">
      <c r="A582" s="4" t="s">
        <v>966</v>
      </c>
      <c r="B582" s="2" t="s">
        <v>1524</v>
      </c>
      <c r="C582" s="2" t="s">
        <v>1008</v>
      </c>
      <c r="D582" s="2">
        <v>2</v>
      </c>
      <c r="E582" s="30">
        <v>3.65</v>
      </c>
      <c r="F582" s="2" t="s">
        <v>1015</v>
      </c>
      <c r="G582" s="3">
        <v>46251</v>
      </c>
      <c r="H582" s="34">
        <v>7.3</v>
      </c>
      <c r="I582" s="2">
        <f>_xlfn.XLOOKUP(MasterData[[#This Row],[Customer_ID]],Customer[Customer_ID],Customer[Age])</f>
        <v>48</v>
      </c>
      <c r="J582" s="2" t="str">
        <f>_xlfn.XLOOKUP(MasterData[[#This Row],[Customer_ID]],Customer[Customer_ID],Customer[Age Range])</f>
        <v>[44-56]</v>
      </c>
      <c r="K582" s="2" t="str">
        <f>_xlfn.XLOOKUP(MasterData[[#This Row],[Customer_ID]],Customer[Customer_ID],Customer[Gender])</f>
        <v>Female</v>
      </c>
      <c r="L582" s="26" t="str">
        <f>_xlfn.XLOOKUP(MasterData[[#This Row],[Customer_ID]],Feedback[Customer_ID],Feedback[Feedback_ID])</f>
        <v>F1811</v>
      </c>
      <c r="M582" s="26" t="str">
        <f>_xlfn.XLOOKUP(MasterData[[#This Row],[Customer_ID]],Feedback[Customer_ID],Feedback[Sentiment])</f>
        <v>Negative</v>
      </c>
      <c r="N582" s="26" t="str">
        <f>_xlfn.XLOOKUP(MasterData[[#This Row],[Customer_ID]],Feedback[Customer_ID],Feedback[Comment])</f>
        <v>Could be better</v>
      </c>
      <c r="O582" s="26">
        <f>_xlfn.XLOOKUP(MasterData[[#This Row],[Customer_ID]],Feedback[Customer_ID],Feedback[Rating])</f>
        <v>4</v>
      </c>
    </row>
    <row r="583" spans="1:15" x14ac:dyDescent="0.3">
      <c r="A583" s="4" t="s">
        <v>967</v>
      </c>
      <c r="B583" s="2" t="s">
        <v>1115</v>
      </c>
      <c r="C583" s="2" t="s">
        <v>1012</v>
      </c>
      <c r="D583" s="2">
        <v>4</v>
      </c>
      <c r="E583" s="30">
        <v>4.4000000000000004</v>
      </c>
      <c r="F583" s="2" t="s">
        <v>1014</v>
      </c>
      <c r="G583" s="3">
        <v>46252</v>
      </c>
      <c r="H583" s="34">
        <v>17.600000000000001</v>
      </c>
      <c r="I583" s="2">
        <f>_xlfn.XLOOKUP(MasterData[[#This Row],[Customer_ID]],Customer[Customer_ID],Customer[Age])</f>
        <v>64</v>
      </c>
      <c r="J583" s="2" t="str">
        <f>_xlfn.XLOOKUP(MasterData[[#This Row],[Customer_ID]],Customer[Customer_ID],Customer[Age Range])</f>
        <v>[57 Above]</v>
      </c>
      <c r="K583" s="2" t="str">
        <f>_xlfn.XLOOKUP(MasterData[[#This Row],[Customer_ID]],Customer[Customer_ID],Customer[Gender])</f>
        <v>Male</v>
      </c>
      <c r="L583" s="26" t="str">
        <f>_xlfn.XLOOKUP(MasterData[[#This Row],[Customer_ID]],Feedback[Customer_ID],Feedback[Feedback_ID])</f>
        <v>F1917</v>
      </c>
      <c r="M583" s="26" t="str">
        <f>_xlfn.XLOOKUP(MasterData[[#This Row],[Customer_ID]],Feedback[Customer_ID],Feedback[Sentiment])</f>
        <v>Positive</v>
      </c>
      <c r="N583" s="26" t="str">
        <f>_xlfn.XLOOKUP(MasterData[[#This Row],[Customer_ID]],Feedback[Customer_ID],Feedback[Comment])</f>
        <v>Could be better</v>
      </c>
      <c r="O583" s="26">
        <f>_xlfn.XLOOKUP(MasterData[[#This Row],[Customer_ID]],Feedback[Customer_ID],Feedback[Rating])</f>
        <v>2</v>
      </c>
    </row>
    <row r="584" spans="1:15" x14ac:dyDescent="0.3">
      <c r="A584" s="4" t="s">
        <v>968</v>
      </c>
      <c r="B584" s="2" t="s">
        <v>1147</v>
      </c>
      <c r="C584" s="2" t="s">
        <v>1011</v>
      </c>
      <c r="D584" s="2">
        <v>5</v>
      </c>
      <c r="E584" s="30">
        <v>3.22</v>
      </c>
      <c r="F584" s="2" t="s">
        <v>1014</v>
      </c>
      <c r="G584" s="3">
        <v>46253</v>
      </c>
      <c r="H584" s="34">
        <v>16.100000000000001</v>
      </c>
      <c r="I584" s="2">
        <f>_xlfn.XLOOKUP(MasterData[[#This Row],[Customer_ID]],Customer[Customer_ID],Customer[Age])</f>
        <v>33</v>
      </c>
      <c r="J584" s="2" t="str">
        <f>_xlfn.XLOOKUP(MasterData[[#This Row],[Customer_ID]],Customer[Customer_ID],Customer[Age Range])</f>
        <v>[31-43]</v>
      </c>
      <c r="K584" s="2" t="str">
        <f>_xlfn.XLOOKUP(MasterData[[#This Row],[Customer_ID]],Customer[Customer_ID],Customer[Gender])</f>
        <v>Female</v>
      </c>
      <c r="L584" s="26" t="str">
        <f>_xlfn.XLOOKUP(MasterData[[#This Row],[Customer_ID]],Feedback[Customer_ID],Feedback[Feedback_ID])</f>
        <v>F1740</v>
      </c>
      <c r="M584" s="26" t="str">
        <f>_xlfn.XLOOKUP(MasterData[[#This Row],[Customer_ID]],Feedback[Customer_ID],Feedback[Sentiment])</f>
        <v>Negative</v>
      </c>
      <c r="N584" s="26" t="str">
        <f>_xlfn.XLOOKUP(MasterData[[#This Row],[Customer_ID]],Feedback[Customer_ID],Feedback[Comment])</f>
        <v>Could be better</v>
      </c>
      <c r="O584" s="26">
        <f>_xlfn.XLOOKUP(MasterData[[#This Row],[Customer_ID]],Feedback[Customer_ID],Feedback[Rating])</f>
        <v>5</v>
      </c>
    </row>
    <row r="585" spans="1:15" x14ac:dyDescent="0.3">
      <c r="A585" s="4" t="s">
        <v>970</v>
      </c>
      <c r="B585" s="2" t="s">
        <v>1449</v>
      </c>
      <c r="C585" s="2" t="s">
        <v>1010</v>
      </c>
      <c r="D585" s="2">
        <v>2</v>
      </c>
      <c r="E585" s="30">
        <v>4.3899999999999997</v>
      </c>
      <c r="F585" s="2" t="s">
        <v>1016</v>
      </c>
      <c r="G585" s="3">
        <v>46255</v>
      </c>
      <c r="H585" s="34">
        <v>8.7799999999999994</v>
      </c>
      <c r="I585" s="2">
        <f>_xlfn.XLOOKUP(MasterData[[#This Row],[Customer_ID]],Customer[Customer_ID],Customer[Age])</f>
        <v>31</v>
      </c>
      <c r="J585" s="2" t="str">
        <f>_xlfn.XLOOKUP(MasterData[[#This Row],[Customer_ID]],Customer[Customer_ID],Customer[Age Range])</f>
        <v>[31-43]</v>
      </c>
      <c r="K585" s="2" t="str">
        <f>_xlfn.XLOOKUP(MasterData[[#This Row],[Customer_ID]],Customer[Customer_ID],Customer[Gender])</f>
        <v>Male</v>
      </c>
      <c r="L585" s="26" t="str">
        <f>_xlfn.XLOOKUP(MasterData[[#This Row],[Customer_ID]],Feedback[Customer_ID],Feedback[Feedback_ID])</f>
        <v>F1993</v>
      </c>
      <c r="M585" s="26" t="str">
        <f>_xlfn.XLOOKUP(MasterData[[#This Row],[Customer_ID]],Feedback[Customer_ID],Feedback[Sentiment])</f>
        <v>Neutral</v>
      </c>
      <c r="N585" s="26" t="str">
        <f>_xlfn.XLOOKUP(MasterData[[#This Row],[Customer_ID]],Feedback[Customer_ID],Feedback[Comment])</f>
        <v>Could be better</v>
      </c>
      <c r="O585" s="26">
        <f>_xlfn.XLOOKUP(MasterData[[#This Row],[Customer_ID]],Feedback[Customer_ID],Feedback[Rating])</f>
        <v>5</v>
      </c>
    </row>
    <row r="586" spans="1:15" x14ac:dyDescent="0.3">
      <c r="A586" s="4" t="s">
        <v>971</v>
      </c>
      <c r="B586" s="2" t="s">
        <v>1591</v>
      </c>
      <c r="C586" s="2" t="s">
        <v>1008</v>
      </c>
      <c r="D586" s="2">
        <v>3</v>
      </c>
      <c r="E586" s="30">
        <v>5.3</v>
      </c>
      <c r="F586" s="2" t="s">
        <v>1014</v>
      </c>
      <c r="G586" s="3">
        <v>46256</v>
      </c>
      <c r="H586" s="34">
        <v>15.9</v>
      </c>
      <c r="I586" s="2">
        <f>_xlfn.XLOOKUP(MasterData[[#This Row],[Customer_ID]],Customer[Customer_ID],Customer[Age])</f>
        <v>50</v>
      </c>
      <c r="J586" s="2" t="str">
        <f>_xlfn.XLOOKUP(MasterData[[#This Row],[Customer_ID]],Customer[Customer_ID],Customer[Age Range])</f>
        <v>[44-56]</v>
      </c>
      <c r="K586" s="2" t="str">
        <f>_xlfn.XLOOKUP(MasterData[[#This Row],[Customer_ID]],Customer[Customer_ID],Customer[Gender])</f>
        <v>Female</v>
      </c>
      <c r="L586" s="26" t="str">
        <f>_xlfn.XLOOKUP(MasterData[[#This Row],[Customer_ID]],Feedback[Customer_ID],Feedback[Feedback_ID])</f>
        <v>F1407</v>
      </c>
      <c r="M586" s="26" t="str">
        <f>_xlfn.XLOOKUP(MasterData[[#This Row],[Customer_ID]],Feedback[Customer_ID],Feedback[Sentiment])</f>
        <v>Neutral</v>
      </c>
      <c r="N586" s="26" t="str">
        <f>_xlfn.XLOOKUP(MasterData[[#This Row],[Customer_ID]],Feedback[Customer_ID],Feedback[Comment])</f>
        <v>Could be better</v>
      </c>
      <c r="O586" s="26">
        <f>_xlfn.XLOOKUP(MasterData[[#This Row],[Customer_ID]],Feedback[Customer_ID],Feedback[Rating])</f>
        <v>2</v>
      </c>
    </row>
    <row r="587" spans="1:15" x14ac:dyDescent="0.3">
      <c r="A587" s="4" t="s">
        <v>974</v>
      </c>
      <c r="B587" s="2" t="s">
        <v>1494</v>
      </c>
      <c r="C587" s="2" t="s">
        <v>1007</v>
      </c>
      <c r="D587" s="2">
        <v>5</v>
      </c>
      <c r="E587" s="30">
        <v>4.97</v>
      </c>
      <c r="F587" s="2" t="s">
        <v>1014</v>
      </c>
      <c r="G587" s="3">
        <v>46259</v>
      </c>
      <c r="H587" s="34">
        <v>24.85</v>
      </c>
      <c r="I587" s="2">
        <f>_xlfn.XLOOKUP(MasterData[[#This Row],[Customer_ID]],Customer[Customer_ID],Customer[Age])</f>
        <v>40</v>
      </c>
      <c r="J587" s="2" t="str">
        <f>_xlfn.XLOOKUP(MasterData[[#This Row],[Customer_ID]],Customer[Customer_ID],Customer[Age Range])</f>
        <v>[31-43]</v>
      </c>
      <c r="K587" s="2" t="str">
        <f>_xlfn.XLOOKUP(MasterData[[#This Row],[Customer_ID]],Customer[Customer_ID],Customer[Gender])</f>
        <v>Male</v>
      </c>
      <c r="L587" s="26" t="str">
        <f>_xlfn.XLOOKUP(MasterData[[#This Row],[Customer_ID]],Feedback[Customer_ID],Feedback[Feedback_ID])</f>
        <v>F1465</v>
      </c>
      <c r="M587" s="26" t="str">
        <f>_xlfn.XLOOKUP(MasterData[[#This Row],[Customer_ID]],Feedback[Customer_ID],Feedback[Sentiment])</f>
        <v>Positive</v>
      </c>
      <c r="N587" s="26" t="str">
        <f>_xlfn.XLOOKUP(MasterData[[#This Row],[Customer_ID]],Feedback[Customer_ID],Feedback[Comment])</f>
        <v>Could be better</v>
      </c>
      <c r="O587" s="26">
        <f>_xlfn.XLOOKUP(MasterData[[#This Row],[Customer_ID]],Feedback[Customer_ID],Feedback[Rating])</f>
        <v>1</v>
      </c>
    </row>
    <row r="588" spans="1:15" x14ac:dyDescent="0.3">
      <c r="A588" s="4" t="s">
        <v>975</v>
      </c>
      <c r="B588" s="2" t="s">
        <v>1983</v>
      </c>
      <c r="C588" s="2" t="s">
        <v>1008</v>
      </c>
      <c r="D588" s="2">
        <v>5</v>
      </c>
      <c r="E588" s="30">
        <v>4.33</v>
      </c>
      <c r="F588" s="2" t="s">
        <v>1014</v>
      </c>
      <c r="G588" s="3">
        <v>46260</v>
      </c>
      <c r="H588" s="34">
        <v>21.65</v>
      </c>
      <c r="I588" s="2">
        <f>_xlfn.XLOOKUP(MasterData[[#This Row],[Customer_ID]],Customer[Customer_ID],Customer[Age])</f>
        <v>26</v>
      </c>
      <c r="J588" s="2" t="str">
        <f>_xlfn.XLOOKUP(MasterData[[#This Row],[Customer_ID]],Customer[Customer_ID],Customer[Age Range])</f>
        <v>[18-30]</v>
      </c>
      <c r="K588" s="2" t="str">
        <f>_xlfn.XLOOKUP(MasterData[[#This Row],[Customer_ID]],Customer[Customer_ID],Customer[Gender])</f>
        <v>Female</v>
      </c>
      <c r="L588" s="26" t="str">
        <f>_xlfn.XLOOKUP(MasterData[[#This Row],[Customer_ID]],Feedback[Customer_ID],Feedback[Feedback_ID])</f>
        <v>F1692</v>
      </c>
      <c r="M588" s="26" t="str">
        <f>_xlfn.XLOOKUP(MasterData[[#This Row],[Customer_ID]],Feedback[Customer_ID],Feedback[Sentiment])</f>
        <v>Negative</v>
      </c>
      <c r="N588" s="26" t="str">
        <f>_xlfn.XLOOKUP(MasterData[[#This Row],[Customer_ID]],Feedback[Customer_ID],Feedback[Comment])</f>
        <v>Could be better</v>
      </c>
      <c r="O588" s="26">
        <f>_xlfn.XLOOKUP(MasterData[[#This Row],[Customer_ID]],Feedback[Customer_ID],Feedback[Rating])</f>
        <v>4</v>
      </c>
    </row>
    <row r="589" spans="1:15" x14ac:dyDescent="0.3">
      <c r="A589" s="4" t="s">
        <v>976</v>
      </c>
      <c r="B589" s="2" t="s">
        <v>1384</v>
      </c>
      <c r="C589" s="2" t="s">
        <v>1009</v>
      </c>
      <c r="D589" s="2">
        <v>2</v>
      </c>
      <c r="E589" s="30">
        <v>2.97</v>
      </c>
      <c r="F589" s="2" t="s">
        <v>1016</v>
      </c>
      <c r="G589" s="3">
        <v>46261</v>
      </c>
      <c r="H589" s="34">
        <v>5.94</v>
      </c>
      <c r="I589" s="2">
        <f>_xlfn.XLOOKUP(MasterData[[#This Row],[Customer_ID]],Customer[Customer_ID],Customer[Age])</f>
        <v>56</v>
      </c>
      <c r="J589" s="2" t="str">
        <f>_xlfn.XLOOKUP(MasterData[[#This Row],[Customer_ID]],Customer[Customer_ID],Customer[Age Range])</f>
        <v>[44-56]</v>
      </c>
      <c r="K589" s="2" t="str">
        <f>_xlfn.XLOOKUP(MasterData[[#This Row],[Customer_ID]],Customer[Customer_ID],Customer[Gender])</f>
        <v>Male</v>
      </c>
      <c r="L589" s="26" t="str">
        <f>_xlfn.XLOOKUP(MasterData[[#This Row],[Customer_ID]],Feedback[Customer_ID],Feedback[Feedback_ID])</f>
        <v>F1128</v>
      </c>
      <c r="M589" s="26" t="str">
        <f>_xlfn.XLOOKUP(MasterData[[#This Row],[Customer_ID]],Feedback[Customer_ID],Feedback[Sentiment])</f>
        <v>Neutral</v>
      </c>
      <c r="N589" s="26" t="str">
        <f>_xlfn.XLOOKUP(MasterData[[#This Row],[Customer_ID]],Feedback[Customer_ID],Feedback[Comment])</f>
        <v>Could be better</v>
      </c>
      <c r="O589" s="26">
        <f>_xlfn.XLOOKUP(MasterData[[#This Row],[Customer_ID]],Feedback[Customer_ID],Feedback[Rating])</f>
        <v>4</v>
      </c>
    </row>
    <row r="590" spans="1:15" x14ac:dyDescent="0.3">
      <c r="A590" s="4" t="s">
        <v>977</v>
      </c>
      <c r="B590" s="2" t="s">
        <v>1858</v>
      </c>
      <c r="C590" s="2" t="s">
        <v>1009</v>
      </c>
      <c r="D590" s="2">
        <v>1</v>
      </c>
      <c r="E590" s="30">
        <v>5.98</v>
      </c>
      <c r="F590" s="2" t="s">
        <v>1016</v>
      </c>
      <c r="G590" s="3">
        <v>46262</v>
      </c>
      <c r="H590" s="34">
        <v>5.98</v>
      </c>
      <c r="I590" s="2">
        <f>_xlfn.XLOOKUP(MasterData[[#This Row],[Customer_ID]],Customer[Customer_ID],Customer[Age])</f>
        <v>22</v>
      </c>
      <c r="J590" s="2" t="str">
        <f>_xlfn.XLOOKUP(MasterData[[#This Row],[Customer_ID]],Customer[Customer_ID],Customer[Age Range])</f>
        <v>[18-30]</v>
      </c>
      <c r="K590" s="2" t="str">
        <f>_xlfn.XLOOKUP(MasterData[[#This Row],[Customer_ID]],Customer[Customer_ID],Customer[Gender])</f>
        <v>Male</v>
      </c>
      <c r="L590" s="26" t="str">
        <f>_xlfn.XLOOKUP(MasterData[[#This Row],[Customer_ID]],Feedback[Customer_ID],Feedback[Feedback_ID])</f>
        <v>F1202</v>
      </c>
      <c r="M590" s="26" t="str">
        <f>_xlfn.XLOOKUP(MasterData[[#This Row],[Customer_ID]],Feedback[Customer_ID],Feedback[Sentiment])</f>
        <v>Negative</v>
      </c>
      <c r="N590" s="26" t="str">
        <f>_xlfn.XLOOKUP(MasterData[[#This Row],[Customer_ID]],Feedback[Customer_ID],Feedback[Comment])</f>
        <v>Could be better</v>
      </c>
      <c r="O590" s="26">
        <f>_xlfn.XLOOKUP(MasterData[[#This Row],[Customer_ID]],Feedback[Customer_ID],Feedback[Rating])</f>
        <v>2</v>
      </c>
    </row>
    <row r="591" spans="1:15" x14ac:dyDescent="0.3">
      <c r="A591" s="4" t="s">
        <v>978</v>
      </c>
      <c r="B591" s="2" t="s">
        <v>1524</v>
      </c>
      <c r="C591" s="2" t="s">
        <v>1008</v>
      </c>
      <c r="D591" s="2">
        <v>1</v>
      </c>
      <c r="E591" s="30">
        <v>5.92</v>
      </c>
      <c r="F591" s="2" t="s">
        <v>1013</v>
      </c>
      <c r="G591" s="3">
        <v>46263</v>
      </c>
      <c r="H591" s="34">
        <v>5.92</v>
      </c>
      <c r="I591" s="2">
        <f>_xlfn.XLOOKUP(MasterData[[#This Row],[Customer_ID]],Customer[Customer_ID],Customer[Age])</f>
        <v>48</v>
      </c>
      <c r="J591" s="2" t="str">
        <f>_xlfn.XLOOKUP(MasterData[[#This Row],[Customer_ID]],Customer[Customer_ID],Customer[Age Range])</f>
        <v>[44-56]</v>
      </c>
      <c r="K591" s="2" t="str">
        <f>_xlfn.XLOOKUP(MasterData[[#This Row],[Customer_ID]],Customer[Customer_ID],Customer[Gender])</f>
        <v>Female</v>
      </c>
      <c r="L591" s="26" t="str">
        <f>_xlfn.XLOOKUP(MasterData[[#This Row],[Customer_ID]],Feedback[Customer_ID],Feedback[Feedback_ID])</f>
        <v>F1811</v>
      </c>
      <c r="M591" s="26" t="str">
        <f>_xlfn.XLOOKUP(MasterData[[#This Row],[Customer_ID]],Feedback[Customer_ID],Feedback[Sentiment])</f>
        <v>Negative</v>
      </c>
      <c r="N591" s="26" t="str">
        <f>_xlfn.XLOOKUP(MasterData[[#This Row],[Customer_ID]],Feedback[Customer_ID],Feedback[Comment])</f>
        <v>Could be better</v>
      </c>
      <c r="O591" s="26">
        <f>_xlfn.XLOOKUP(MasterData[[#This Row],[Customer_ID]],Feedback[Customer_ID],Feedback[Rating])</f>
        <v>4</v>
      </c>
    </row>
    <row r="592" spans="1:15" x14ac:dyDescent="0.3">
      <c r="A592" s="4" t="s">
        <v>980</v>
      </c>
      <c r="B592" s="2" t="s">
        <v>1355</v>
      </c>
      <c r="C592" s="2" t="s">
        <v>1007</v>
      </c>
      <c r="D592" s="2">
        <v>5</v>
      </c>
      <c r="E592" s="30">
        <v>5.77</v>
      </c>
      <c r="F592" s="2" t="s">
        <v>1014</v>
      </c>
      <c r="G592" s="3">
        <v>46265</v>
      </c>
      <c r="H592" s="34">
        <v>28.85</v>
      </c>
      <c r="I592" s="2">
        <f>_xlfn.XLOOKUP(MasterData[[#This Row],[Customer_ID]],Customer[Customer_ID],Customer[Age])</f>
        <v>31</v>
      </c>
      <c r="J592" s="2" t="str">
        <f>_xlfn.XLOOKUP(MasterData[[#This Row],[Customer_ID]],Customer[Customer_ID],Customer[Age Range])</f>
        <v>[31-43]</v>
      </c>
      <c r="K592" s="2" t="str">
        <f>_xlfn.XLOOKUP(MasterData[[#This Row],[Customer_ID]],Customer[Customer_ID],Customer[Gender])</f>
        <v>Female</v>
      </c>
      <c r="L592" s="26" t="str">
        <f>_xlfn.XLOOKUP(MasterData[[#This Row],[Customer_ID]],Feedback[Customer_ID],Feedback[Feedback_ID])</f>
        <v>F1546</v>
      </c>
      <c r="M592" s="26" t="str">
        <f>_xlfn.XLOOKUP(MasterData[[#This Row],[Customer_ID]],Feedback[Customer_ID],Feedback[Sentiment])</f>
        <v>Neutral</v>
      </c>
      <c r="N592" s="26" t="str">
        <f>_xlfn.XLOOKUP(MasterData[[#This Row],[Customer_ID]],Feedback[Customer_ID],Feedback[Comment])</f>
        <v>Could be better</v>
      </c>
      <c r="O592" s="26">
        <f>_xlfn.XLOOKUP(MasterData[[#This Row],[Customer_ID]],Feedback[Customer_ID],Feedback[Rating])</f>
        <v>5</v>
      </c>
    </row>
    <row r="593" spans="1:15" x14ac:dyDescent="0.3">
      <c r="A593" s="4" t="s">
        <v>982</v>
      </c>
      <c r="B593" s="2" t="s">
        <v>1705</v>
      </c>
      <c r="C593" s="2" t="s">
        <v>1012</v>
      </c>
      <c r="D593" s="2">
        <v>4</v>
      </c>
      <c r="E593" s="30">
        <v>3.61</v>
      </c>
      <c r="F593" s="2" t="s">
        <v>1014</v>
      </c>
      <c r="G593" s="3">
        <v>46267</v>
      </c>
      <c r="H593" s="34">
        <v>14.44</v>
      </c>
      <c r="I593" s="2">
        <f>_xlfn.XLOOKUP(MasterData[[#This Row],[Customer_ID]],Customer[Customer_ID],Customer[Age])</f>
        <v>35</v>
      </c>
      <c r="J593" s="2" t="str">
        <f>_xlfn.XLOOKUP(MasterData[[#This Row],[Customer_ID]],Customer[Customer_ID],Customer[Age Range])</f>
        <v>[31-43]</v>
      </c>
      <c r="K593" s="2" t="str">
        <f>_xlfn.XLOOKUP(MasterData[[#This Row],[Customer_ID]],Customer[Customer_ID],Customer[Gender])</f>
        <v>Male</v>
      </c>
      <c r="L593" s="26" t="str">
        <f>_xlfn.XLOOKUP(MasterData[[#This Row],[Customer_ID]],Feedback[Customer_ID],Feedback[Feedback_ID])</f>
        <v>F1514</v>
      </c>
      <c r="M593" s="26" t="str">
        <f>_xlfn.XLOOKUP(MasterData[[#This Row],[Customer_ID]],Feedback[Customer_ID],Feedback[Sentiment])</f>
        <v>Positive</v>
      </c>
      <c r="N593" s="26" t="str">
        <f>_xlfn.XLOOKUP(MasterData[[#This Row],[Customer_ID]],Feedback[Customer_ID],Feedback[Comment])</f>
        <v>Great product!</v>
      </c>
      <c r="O593" s="26">
        <f>_xlfn.XLOOKUP(MasterData[[#This Row],[Customer_ID]],Feedback[Customer_ID],Feedback[Rating])</f>
        <v>3</v>
      </c>
    </row>
    <row r="594" spans="1:15" x14ac:dyDescent="0.3">
      <c r="A594" s="4" t="s">
        <v>984</v>
      </c>
      <c r="B594" s="2" t="s">
        <v>1806</v>
      </c>
      <c r="C594" s="2" t="s">
        <v>1012</v>
      </c>
      <c r="D594" s="2">
        <v>5</v>
      </c>
      <c r="E594" s="30">
        <v>5.82</v>
      </c>
      <c r="F594" s="2" t="s">
        <v>1015</v>
      </c>
      <c r="G594" s="3">
        <v>46269</v>
      </c>
      <c r="H594" s="34">
        <v>29.1</v>
      </c>
      <c r="I594" s="2">
        <f>_xlfn.XLOOKUP(MasterData[[#This Row],[Customer_ID]],Customer[Customer_ID],Customer[Age])</f>
        <v>33</v>
      </c>
      <c r="J594" s="2" t="str">
        <f>_xlfn.XLOOKUP(MasterData[[#This Row],[Customer_ID]],Customer[Customer_ID],Customer[Age Range])</f>
        <v>[31-43]</v>
      </c>
      <c r="K594" s="2" t="str">
        <f>_xlfn.XLOOKUP(MasterData[[#This Row],[Customer_ID]],Customer[Customer_ID],Customer[Gender])</f>
        <v>Female</v>
      </c>
      <c r="L594" s="26" t="str">
        <f>_xlfn.XLOOKUP(MasterData[[#This Row],[Customer_ID]],Feedback[Customer_ID],Feedback[Feedback_ID])</f>
        <v>F1045</v>
      </c>
      <c r="M594" s="26" t="str">
        <f>_xlfn.XLOOKUP(MasterData[[#This Row],[Customer_ID]],Feedback[Customer_ID],Feedback[Sentiment])</f>
        <v>Neutral</v>
      </c>
      <c r="N594" s="26" t="str">
        <f>_xlfn.XLOOKUP(MasterData[[#This Row],[Customer_ID]],Feedback[Customer_ID],Feedback[Comment])</f>
        <v>Could be better</v>
      </c>
      <c r="O594" s="26">
        <f>_xlfn.XLOOKUP(MasterData[[#This Row],[Customer_ID]],Feedback[Customer_ID],Feedback[Rating])</f>
        <v>3</v>
      </c>
    </row>
    <row r="595" spans="1:15" x14ac:dyDescent="0.3">
      <c r="A595" s="4" t="s">
        <v>985</v>
      </c>
      <c r="B595" s="2" t="s">
        <v>2019</v>
      </c>
      <c r="C595" s="2" t="s">
        <v>1009</v>
      </c>
      <c r="D595" s="2">
        <v>1</v>
      </c>
      <c r="E595" s="30">
        <v>2.91</v>
      </c>
      <c r="F595" s="2" t="s">
        <v>1016</v>
      </c>
      <c r="G595" s="3">
        <v>46270</v>
      </c>
      <c r="H595" s="34">
        <v>2.91</v>
      </c>
      <c r="I595" s="2">
        <f>_xlfn.XLOOKUP(MasterData[[#This Row],[Customer_ID]],Customer[Customer_ID],Customer[Age])</f>
        <v>33</v>
      </c>
      <c r="J595" s="2" t="str">
        <f>_xlfn.XLOOKUP(MasterData[[#This Row],[Customer_ID]],Customer[Customer_ID],Customer[Age Range])</f>
        <v>[31-43]</v>
      </c>
      <c r="K595" s="2" t="str">
        <f>_xlfn.XLOOKUP(MasterData[[#This Row],[Customer_ID]],Customer[Customer_ID],Customer[Gender])</f>
        <v>Male</v>
      </c>
      <c r="L595" s="26" t="str">
        <f>_xlfn.XLOOKUP(MasterData[[#This Row],[Customer_ID]],Feedback[Customer_ID],Feedback[Feedback_ID])</f>
        <v>F1790</v>
      </c>
      <c r="M595" s="26" t="str">
        <f>_xlfn.XLOOKUP(MasterData[[#This Row],[Customer_ID]],Feedback[Customer_ID],Feedback[Sentiment])</f>
        <v>Positive</v>
      </c>
      <c r="N595" s="26" t="str">
        <f>_xlfn.XLOOKUP(MasterData[[#This Row],[Customer_ID]],Feedback[Customer_ID],Feedback[Comment])</f>
        <v>Great product!</v>
      </c>
      <c r="O595" s="26">
        <f>_xlfn.XLOOKUP(MasterData[[#This Row],[Customer_ID]],Feedback[Customer_ID],Feedback[Rating])</f>
        <v>1</v>
      </c>
    </row>
    <row r="596" spans="1:15" x14ac:dyDescent="0.3">
      <c r="A596" s="4" t="s">
        <v>986</v>
      </c>
      <c r="B596" s="2" t="s">
        <v>1676</v>
      </c>
      <c r="C596" s="2" t="s">
        <v>1010</v>
      </c>
      <c r="D596" s="2">
        <v>3</v>
      </c>
      <c r="E596" s="30">
        <v>3.61</v>
      </c>
      <c r="F596" s="2" t="s">
        <v>1013</v>
      </c>
      <c r="G596" s="3">
        <v>46271</v>
      </c>
      <c r="H596" s="34">
        <v>10.83</v>
      </c>
      <c r="I596" s="2">
        <f>_xlfn.XLOOKUP(MasterData[[#This Row],[Customer_ID]],Customer[Customer_ID],Customer[Age])</f>
        <v>33</v>
      </c>
      <c r="J596" s="2" t="str">
        <f>_xlfn.XLOOKUP(MasterData[[#This Row],[Customer_ID]],Customer[Customer_ID],Customer[Age Range])</f>
        <v>[31-43]</v>
      </c>
      <c r="K596" s="2" t="str">
        <f>_xlfn.XLOOKUP(MasterData[[#This Row],[Customer_ID]],Customer[Customer_ID],Customer[Gender])</f>
        <v>Male</v>
      </c>
      <c r="L596" s="26" t="str">
        <f>_xlfn.XLOOKUP(MasterData[[#This Row],[Customer_ID]],Feedback[Customer_ID],Feedback[Feedback_ID])</f>
        <v>F1589</v>
      </c>
      <c r="M596" s="26" t="str">
        <f>_xlfn.XLOOKUP(MasterData[[#This Row],[Customer_ID]],Feedback[Customer_ID],Feedback[Sentiment])</f>
        <v>Negative</v>
      </c>
      <c r="N596" s="26" t="str">
        <f>_xlfn.XLOOKUP(MasterData[[#This Row],[Customer_ID]],Feedback[Customer_ID],Feedback[Comment])</f>
        <v>Great product!</v>
      </c>
      <c r="O596" s="26">
        <f>_xlfn.XLOOKUP(MasterData[[#This Row],[Customer_ID]],Feedback[Customer_ID],Feedback[Rating])</f>
        <v>5</v>
      </c>
    </row>
    <row r="597" spans="1:15" x14ac:dyDescent="0.3">
      <c r="A597" s="4" t="s">
        <v>987</v>
      </c>
      <c r="B597" s="2" t="s">
        <v>1120</v>
      </c>
      <c r="C597" s="2" t="s">
        <v>1007</v>
      </c>
      <c r="D597" s="2">
        <v>2</v>
      </c>
      <c r="E597" s="30">
        <v>5.58</v>
      </c>
      <c r="F597" s="2" t="s">
        <v>1013</v>
      </c>
      <c r="G597" s="3">
        <v>46272</v>
      </c>
      <c r="H597" s="34">
        <v>11.16</v>
      </c>
      <c r="I597" s="2">
        <f>_xlfn.XLOOKUP(MasterData[[#This Row],[Customer_ID]],Customer[Customer_ID],Customer[Age])</f>
        <v>35</v>
      </c>
      <c r="J597" s="2" t="str">
        <f>_xlfn.XLOOKUP(MasterData[[#This Row],[Customer_ID]],Customer[Customer_ID],Customer[Age Range])</f>
        <v>[31-43]</v>
      </c>
      <c r="K597" s="2" t="str">
        <f>_xlfn.XLOOKUP(MasterData[[#This Row],[Customer_ID]],Customer[Customer_ID],Customer[Gender])</f>
        <v>Male</v>
      </c>
      <c r="L597" s="26" t="str">
        <f>_xlfn.XLOOKUP(MasterData[[#This Row],[Customer_ID]],Feedback[Customer_ID],Feedback[Feedback_ID])</f>
        <v>F1914</v>
      </c>
      <c r="M597" s="26" t="str">
        <f>_xlfn.XLOOKUP(MasterData[[#This Row],[Customer_ID]],Feedback[Customer_ID],Feedback[Sentiment])</f>
        <v>Negative</v>
      </c>
      <c r="N597" s="26" t="str">
        <f>_xlfn.XLOOKUP(MasterData[[#This Row],[Customer_ID]],Feedback[Customer_ID],Feedback[Comment])</f>
        <v>Could be better</v>
      </c>
      <c r="O597" s="26">
        <f>_xlfn.XLOOKUP(MasterData[[#This Row],[Customer_ID]],Feedback[Customer_ID],Feedback[Rating])</f>
        <v>5</v>
      </c>
    </row>
    <row r="598" spans="1:15" x14ac:dyDescent="0.3">
      <c r="A598" s="4" t="s">
        <v>988</v>
      </c>
      <c r="B598" s="2" t="s">
        <v>1283</v>
      </c>
      <c r="C598" s="2" t="s">
        <v>1009</v>
      </c>
      <c r="D598" s="2">
        <v>3</v>
      </c>
      <c r="E598" s="30">
        <v>5.04</v>
      </c>
      <c r="F598" s="2" t="s">
        <v>1016</v>
      </c>
      <c r="G598" s="3">
        <v>46273</v>
      </c>
      <c r="H598" s="34">
        <v>15.12</v>
      </c>
      <c r="I598" s="2">
        <f>_xlfn.XLOOKUP(MasterData[[#This Row],[Customer_ID]],Customer[Customer_ID],Customer[Age])</f>
        <v>64</v>
      </c>
      <c r="J598" s="2" t="str">
        <f>_xlfn.XLOOKUP(MasterData[[#This Row],[Customer_ID]],Customer[Customer_ID],Customer[Age Range])</f>
        <v>[57 Above]</v>
      </c>
      <c r="K598" s="2" t="str">
        <f>_xlfn.XLOOKUP(MasterData[[#This Row],[Customer_ID]],Customer[Customer_ID],Customer[Gender])</f>
        <v>Male</v>
      </c>
      <c r="L598" s="26" t="str">
        <f>_xlfn.XLOOKUP(MasterData[[#This Row],[Customer_ID]],Feedback[Customer_ID],Feedback[Feedback_ID])</f>
        <v>F1027</v>
      </c>
      <c r="M598" s="26" t="str">
        <f>_xlfn.XLOOKUP(MasterData[[#This Row],[Customer_ID]],Feedback[Customer_ID],Feedback[Sentiment])</f>
        <v>Positive</v>
      </c>
      <c r="N598" s="26" t="str">
        <f>_xlfn.XLOOKUP(MasterData[[#This Row],[Customer_ID]],Feedback[Customer_ID],Feedback[Comment])</f>
        <v>Could be better</v>
      </c>
      <c r="O598" s="26">
        <f>_xlfn.XLOOKUP(MasterData[[#This Row],[Customer_ID]],Feedback[Customer_ID],Feedback[Rating])</f>
        <v>4</v>
      </c>
    </row>
    <row r="599" spans="1:15" x14ac:dyDescent="0.3">
      <c r="A599" s="4" t="s">
        <v>989</v>
      </c>
      <c r="B599" s="2" t="s">
        <v>1289</v>
      </c>
      <c r="C599" s="2" t="s">
        <v>1008</v>
      </c>
      <c r="D599" s="2">
        <v>2</v>
      </c>
      <c r="E599" s="30">
        <v>5.18</v>
      </c>
      <c r="F599" s="2" t="s">
        <v>1015</v>
      </c>
      <c r="G599" s="3">
        <v>46274</v>
      </c>
      <c r="H599" s="34">
        <v>10.36</v>
      </c>
      <c r="I599" s="2">
        <f>_xlfn.XLOOKUP(MasterData[[#This Row],[Customer_ID]],Customer[Customer_ID],Customer[Age])</f>
        <v>44</v>
      </c>
      <c r="J599" s="2" t="str">
        <f>_xlfn.XLOOKUP(MasterData[[#This Row],[Customer_ID]],Customer[Customer_ID],Customer[Age Range])</f>
        <v>[44-56]</v>
      </c>
      <c r="K599" s="2" t="str">
        <f>_xlfn.XLOOKUP(MasterData[[#This Row],[Customer_ID]],Customer[Customer_ID],Customer[Gender])</f>
        <v>Female</v>
      </c>
      <c r="L599" s="26" t="str">
        <f>_xlfn.XLOOKUP(MasterData[[#This Row],[Customer_ID]],Feedback[Customer_ID],Feedback[Feedback_ID])</f>
        <v>F1741</v>
      </c>
      <c r="M599" s="26" t="str">
        <f>_xlfn.XLOOKUP(MasterData[[#This Row],[Customer_ID]],Feedback[Customer_ID],Feedback[Sentiment])</f>
        <v>Positive</v>
      </c>
      <c r="N599" s="26" t="str">
        <f>_xlfn.XLOOKUP(MasterData[[#This Row],[Customer_ID]],Feedback[Customer_ID],Feedback[Comment])</f>
        <v>Great product!</v>
      </c>
      <c r="O599" s="26">
        <f>_xlfn.XLOOKUP(MasterData[[#This Row],[Customer_ID]],Feedback[Customer_ID],Feedback[Rating])</f>
        <v>3</v>
      </c>
    </row>
    <row r="600" spans="1:15" x14ac:dyDescent="0.3">
      <c r="A600" s="4" t="s">
        <v>990</v>
      </c>
      <c r="B600" s="2" t="s">
        <v>1136</v>
      </c>
      <c r="C600" s="2" t="s">
        <v>1008</v>
      </c>
      <c r="D600" s="2">
        <v>4</v>
      </c>
      <c r="E600" s="30">
        <v>5.58</v>
      </c>
      <c r="F600" s="2" t="s">
        <v>1014</v>
      </c>
      <c r="G600" s="3">
        <v>46275</v>
      </c>
      <c r="H600" s="34">
        <v>22.32</v>
      </c>
      <c r="I600" s="2">
        <f>_xlfn.XLOOKUP(MasterData[[#This Row],[Customer_ID]],Customer[Customer_ID],Customer[Age])</f>
        <v>63</v>
      </c>
      <c r="J600" s="2" t="str">
        <f>_xlfn.XLOOKUP(MasterData[[#This Row],[Customer_ID]],Customer[Customer_ID],Customer[Age Range])</f>
        <v>[57 Above]</v>
      </c>
      <c r="K600" s="2" t="str">
        <f>_xlfn.XLOOKUP(MasterData[[#This Row],[Customer_ID]],Customer[Customer_ID],Customer[Gender])</f>
        <v>Male</v>
      </c>
      <c r="L600" s="26" t="str">
        <f>_xlfn.XLOOKUP(MasterData[[#This Row],[Customer_ID]],Feedback[Customer_ID],Feedback[Feedback_ID])</f>
        <v>F1146</v>
      </c>
      <c r="M600" s="26" t="str">
        <f>_xlfn.XLOOKUP(MasterData[[#This Row],[Customer_ID]],Feedback[Customer_ID],Feedback[Sentiment])</f>
        <v>Neutral</v>
      </c>
      <c r="N600" s="26" t="str">
        <f>_xlfn.XLOOKUP(MasterData[[#This Row],[Customer_ID]],Feedback[Customer_ID],Feedback[Comment])</f>
        <v>Great product!</v>
      </c>
      <c r="O600" s="26">
        <f>_xlfn.XLOOKUP(MasterData[[#This Row],[Customer_ID]],Feedback[Customer_ID],Feedback[Rating])</f>
        <v>2</v>
      </c>
    </row>
    <row r="601" spans="1:15" x14ac:dyDescent="0.3">
      <c r="A601" s="4" t="s">
        <v>991</v>
      </c>
      <c r="B601" s="2" t="s">
        <v>1341</v>
      </c>
      <c r="C601" s="2" t="s">
        <v>1012</v>
      </c>
      <c r="D601" s="2">
        <v>5</v>
      </c>
      <c r="E601" s="30">
        <v>3.95</v>
      </c>
      <c r="F601" s="2" t="s">
        <v>1013</v>
      </c>
      <c r="G601" s="3">
        <v>46276</v>
      </c>
      <c r="H601" s="34">
        <v>19.75</v>
      </c>
      <c r="I601" s="2">
        <f>_xlfn.XLOOKUP(MasterData[[#This Row],[Customer_ID]],Customer[Customer_ID],Customer[Age])</f>
        <v>42</v>
      </c>
      <c r="J601" s="2" t="str">
        <f>_xlfn.XLOOKUP(MasterData[[#This Row],[Customer_ID]],Customer[Customer_ID],Customer[Age Range])</f>
        <v>[31-43]</v>
      </c>
      <c r="K601" s="2" t="str">
        <f>_xlfn.XLOOKUP(MasterData[[#This Row],[Customer_ID]],Customer[Customer_ID],Customer[Gender])</f>
        <v>Female</v>
      </c>
      <c r="L601" s="26" t="str">
        <f>_xlfn.XLOOKUP(MasterData[[#This Row],[Customer_ID]],Feedback[Customer_ID],Feedback[Feedback_ID])</f>
        <v>F1187</v>
      </c>
      <c r="M601" s="26" t="str">
        <f>_xlfn.XLOOKUP(MasterData[[#This Row],[Customer_ID]],Feedback[Customer_ID],Feedback[Sentiment])</f>
        <v>Negative</v>
      </c>
      <c r="N601" s="26" t="str">
        <f>_xlfn.XLOOKUP(MasterData[[#This Row],[Customer_ID]],Feedback[Customer_ID],Feedback[Comment])</f>
        <v>Great product!</v>
      </c>
      <c r="O601" s="26">
        <f>_xlfn.XLOOKUP(MasterData[[#This Row],[Customer_ID]],Feedback[Customer_ID],Feedback[Rating])</f>
        <v>3</v>
      </c>
    </row>
    <row r="602" spans="1:15" x14ac:dyDescent="0.3">
      <c r="A602" s="4" t="s">
        <v>992</v>
      </c>
      <c r="B602" s="2" t="s">
        <v>1388</v>
      </c>
      <c r="C602" s="2" t="s">
        <v>1007</v>
      </c>
      <c r="D602" s="2">
        <v>2</v>
      </c>
      <c r="E602" s="30">
        <v>3.94</v>
      </c>
      <c r="F602" s="2" t="s">
        <v>1013</v>
      </c>
      <c r="G602" s="3">
        <v>46277</v>
      </c>
      <c r="H602" s="34">
        <v>7.88</v>
      </c>
      <c r="I602" s="2">
        <f>_xlfn.XLOOKUP(MasterData[[#This Row],[Customer_ID]],Customer[Customer_ID],Customer[Age])</f>
        <v>44</v>
      </c>
      <c r="J602" s="2" t="str">
        <f>_xlfn.XLOOKUP(MasterData[[#This Row],[Customer_ID]],Customer[Customer_ID],Customer[Age Range])</f>
        <v>[44-56]</v>
      </c>
      <c r="K602" s="2" t="str">
        <f>_xlfn.XLOOKUP(MasterData[[#This Row],[Customer_ID]],Customer[Customer_ID],Customer[Gender])</f>
        <v>Female</v>
      </c>
      <c r="L602" s="26" t="str">
        <f>_xlfn.XLOOKUP(MasterData[[#This Row],[Customer_ID]],Feedback[Customer_ID],Feedback[Feedback_ID])</f>
        <v>F1118</v>
      </c>
      <c r="M602" s="26" t="str">
        <f>_xlfn.XLOOKUP(MasterData[[#This Row],[Customer_ID]],Feedback[Customer_ID],Feedback[Sentiment])</f>
        <v>Neutral</v>
      </c>
      <c r="N602" s="26" t="str">
        <f>_xlfn.XLOOKUP(MasterData[[#This Row],[Customer_ID]],Feedback[Customer_ID],Feedback[Comment])</f>
        <v>Could be better</v>
      </c>
      <c r="O602" s="26">
        <f>_xlfn.XLOOKUP(MasterData[[#This Row],[Customer_ID]],Feedback[Customer_ID],Feedback[Rating])</f>
        <v>1</v>
      </c>
    </row>
    <row r="603" spans="1:15" x14ac:dyDescent="0.3">
      <c r="A603" s="4" t="s">
        <v>993</v>
      </c>
      <c r="B603" s="2" t="s">
        <v>1062</v>
      </c>
      <c r="C603" s="2" t="s">
        <v>1009</v>
      </c>
      <c r="D603" s="2">
        <v>2</v>
      </c>
      <c r="E603" s="30">
        <v>4.05</v>
      </c>
      <c r="F603" s="2" t="s">
        <v>1015</v>
      </c>
      <c r="G603" s="3">
        <v>46278</v>
      </c>
      <c r="H603" s="34">
        <v>8.1</v>
      </c>
      <c r="I603" s="2">
        <f>_xlfn.XLOOKUP(MasterData[[#This Row],[Customer_ID]],Customer[Customer_ID],Customer[Age])</f>
        <v>27</v>
      </c>
      <c r="J603" s="2" t="str">
        <f>_xlfn.XLOOKUP(MasterData[[#This Row],[Customer_ID]],Customer[Customer_ID],Customer[Age Range])</f>
        <v>[18-30]</v>
      </c>
      <c r="K603" s="2" t="str">
        <f>_xlfn.XLOOKUP(MasterData[[#This Row],[Customer_ID]],Customer[Customer_ID],Customer[Gender])</f>
        <v>Male</v>
      </c>
      <c r="L603" s="26" t="str">
        <f>_xlfn.XLOOKUP(MasterData[[#This Row],[Customer_ID]],Feedback[Customer_ID],Feedback[Feedback_ID])</f>
        <v>F1792</v>
      </c>
      <c r="M603" s="26" t="str">
        <f>_xlfn.XLOOKUP(MasterData[[#This Row],[Customer_ID]],Feedback[Customer_ID],Feedback[Sentiment])</f>
        <v>Negative</v>
      </c>
      <c r="N603" s="26" t="str">
        <f>_xlfn.XLOOKUP(MasterData[[#This Row],[Customer_ID]],Feedback[Customer_ID],Feedback[Comment])</f>
        <v>Could be better</v>
      </c>
      <c r="O603" s="26">
        <f>_xlfn.XLOOKUP(MasterData[[#This Row],[Customer_ID]],Feedback[Customer_ID],Feedback[Rating])</f>
        <v>2</v>
      </c>
    </row>
    <row r="604" spans="1:15" x14ac:dyDescent="0.3">
      <c r="A604" s="4" t="s">
        <v>994</v>
      </c>
      <c r="B604" s="2" t="s">
        <v>1786</v>
      </c>
      <c r="C604" s="2" t="s">
        <v>1009</v>
      </c>
      <c r="D604" s="2">
        <v>2</v>
      </c>
      <c r="E604" s="30">
        <v>5.77</v>
      </c>
      <c r="F604" s="2" t="s">
        <v>1014</v>
      </c>
      <c r="G604" s="3">
        <v>46279</v>
      </c>
      <c r="H604" s="34">
        <v>11.54</v>
      </c>
      <c r="I604" s="2">
        <f>_xlfn.XLOOKUP(MasterData[[#This Row],[Customer_ID]],Customer[Customer_ID],Customer[Age])</f>
        <v>47</v>
      </c>
      <c r="J604" s="2" t="str">
        <f>_xlfn.XLOOKUP(MasterData[[#This Row],[Customer_ID]],Customer[Customer_ID],Customer[Age Range])</f>
        <v>[44-56]</v>
      </c>
      <c r="K604" s="2" t="str">
        <f>_xlfn.XLOOKUP(MasterData[[#This Row],[Customer_ID]],Customer[Customer_ID],Customer[Gender])</f>
        <v>Male</v>
      </c>
      <c r="L604" s="26" t="str">
        <f>_xlfn.XLOOKUP(MasterData[[#This Row],[Customer_ID]],Feedback[Customer_ID],Feedback[Feedback_ID])</f>
        <v>F1864</v>
      </c>
      <c r="M604" s="26" t="str">
        <f>_xlfn.XLOOKUP(MasterData[[#This Row],[Customer_ID]],Feedback[Customer_ID],Feedback[Sentiment])</f>
        <v>Negative</v>
      </c>
      <c r="N604" s="26" t="str">
        <f>_xlfn.XLOOKUP(MasterData[[#This Row],[Customer_ID]],Feedback[Customer_ID],Feedback[Comment])</f>
        <v>Could be better</v>
      </c>
      <c r="O604" s="26">
        <f>_xlfn.XLOOKUP(MasterData[[#This Row],[Customer_ID]],Feedback[Customer_ID],Feedback[Rating])</f>
        <v>2</v>
      </c>
    </row>
    <row r="605" spans="1:15" x14ac:dyDescent="0.3">
      <c r="A605" s="4" t="s">
        <v>997</v>
      </c>
      <c r="B605" s="2" t="s">
        <v>1838</v>
      </c>
      <c r="C605" s="2" t="s">
        <v>1007</v>
      </c>
      <c r="D605" s="2">
        <v>3</v>
      </c>
      <c r="E605" s="30">
        <v>3.46</v>
      </c>
      <c r="F605" s="2" t="s">
        <v>1016</v>
      </c>
      <c r="G605" s="3">
        <v>46282</v>
      </c>
      <c r="H605" s="34">
        <v>10.38</v>
      </c>
      <c r="I605" s="2">
        <f>_xlfn.XLOOKUP(MasterData[[#This Row],[Customer_ID]],Customer[Customer_ID],Customer[Age])</f>
        <v>63</v>
      </c>
      <c r="J605" s="2" t="str">
        <f>_xlfn.XLOOKUP(MasterData[[#This Row],[Customer_ID]],Customer[Customer_ID],Customer[Age Range])</f>
        <v>[57 Above]</v>
      </c>
      <c r="K605" s="2" t="str">
        <f>_xlfn.XLOOKUP(MasterData[[#This Row],[Customer_ID]],Customer[Customer_ID],Customer[Gender])</f>
        <v>Female</v>
      </c>
      <c r="L605" s="26" t="str">
        <f>_xlfn.XLOOKUP(MasterData[[#This Row],[Customer_ID]],Feedback[Customer_ID],Feedback[Feedback_ID])</f>
        <v>F1005</v>
      </c>
      <c r="M605" s="26" t="str">
        <f>_xlfn.XLOOKUP(MasterData[[#This Row],[Customer_ID]],Feedback[Customer_ID],Feedback[Sentiment])</f>
        <v>Negative</v>
      </c>
      <c r="N605" s="26" t="str">
        <f>_xlfn.XLOOKUP(MasterData[[#This Row],[Customer_ID]],Feedback[Customer_ID],Feedback[Comment])</f>
        <v>Could be better</v>
      </c>
      <c r="O605" s="26">
        <f>_xlfn.XLOOKUP(MasterData[[#This Row],[Customer_ID]],Feedback[Customer_ID],Feedback[Rating])</f>
        <v>3</v>
      </c>
    </row>
    <row r="606" spans="1:15" x14ac:dyDescent="0.3">
      <c r="A606" s="4" t="s">
        <v>998</v>
      </c>
      <c r="B606" s="2" t="s">
        <v>1784</v>
      </c>
      <c r="C606" s="2" t="s">
        <v>1007</v>
      </c>
      <c r="D606" s="2">
        <v>2</v>
      </c>
      <c r="E606" s="30">
        <v>5.23</v>
      </c>
      <c r="F606" s="2" t="s">
        <v>1015</v>
      </c>
      <c r="G606" s="3">
        <v>46283</v>
      </c>
      <c r="H606" s="34">
        <v>10.46</v>
      </c>
      <c r="I606" s="2">
        <f>_xlfn.XLOOKUP(MasterData[[#This Row],[Customer_ID]],Customer[Customer_ID],Customer[Age])</f>
        <v>38</v>
      </c>
      <c r="J606" s="2" t="str">
        <f>_xlfn.XLOOKUP(MasterData[[#This Row],[Customer_ID]],Customer[Customer_ID],Customer[Age Range])</f>
        <v>[31-43]</v>
      </c>
      <c r="K606" s="2" t="str">
        <f>_xlfn.XLOOKUP(MasterData[[#This Row],[Customer_ID]],Customer[Customer_ID],Customer[Gender])</f>
        <v>Female</v>
      </c>
      <c r="L606" s="26" t="str">
        <f>_xlfn.XLOOKUP(MasterData[[#This Row],[Customer_ID]],Feedback[Customer_ID],Feedback[Feedback_ID])</f>
        <v>F1941</v>
      </c>
      <c r="M606" s="26" t="str">
        <f>_xlfn.XLOOKUP(MasterData[[#This Row],[Customer_ID]],Feedback[Customer_ID],Feedback[Sentiment])</f>
        <v>Negative</v>
      </c>
      <c r="N606" s="26" t="str">
        <f>_xlfn.XLOOKUP(MasterData[[#This Row],[Customer_ID]],Feedback[Customer_ID],Feedback[Comment])</f>
        <v>Could be better</v>
      </c>
      <c r="O606" s="26">
        <f>_xlfn.XLOOKUP(MasterData[[#This Row],[Customer_ID]],Feedback[Customer_ID],Feedback[Rating])</f>
        <v>1</v>
      </c>
    </row>
    <row r="607" spans="1:15" x14ac:dyDescent="0.3">
      <c r="A607" s="4" t="s">
        <v>1001</v>
      </c>
      <c r="B607" s="2" t="s">
        <v>1110</v>
      </c>
      <c r="C607" s="2" t="s">
        <v>1012</v>
      </c>
      <c r="D607" s="2">
        <v>5</v>
      </c>
      <c r="E607" s="30">
        <v>5.17</v>
      </c>
      <c r="F607" s="2" t="s">
        <v>1014</v>
      </c>
      <c r="G607" s="3">
        <v>46286</v>
      </c>
      <c r="H607" s="34">
        <v>25.85</v>
      </c>
      <c r="I607" s="2">
        <f>_xlfn.XLOOKUP(MasterData[[#This Row],[Customer_ID]],Customer[Customer_ID],Customer[Age])</f>
        <v>22</v>
      </c>
      <c r="J607" s="2" t="str">
        <f>_xlfn.XLOOKUP(MasterData[[#This Row],[Customer_ID]],Customer[Customer_ID],Customer[Age Range])</f>
        <v>[18-30]</v>
      </c>
      <c r="K607" s="2" t="str">
        <f>_xlfn.XLOOKUP(MasterData[[#This Row],[Customer_ID]],Customer[Customer_ID],Customer[Gender])</f>
        <v>Male</v>
      </c>
      <c r="L607" s="26" t="str">
        <f>_xlfn.XLOOKUP(MasterData[[#This Row],[Customer_ID]],Feedback[Customer_ID],Feedback[Feedback_ID])</f>
        <v>F1662</v>
      </c>
      <c r="M607" s="26" t="str">
        <f>_xlfn.XLOOKUP(MasterData[[#This Row],[Customer_ID]],Feedback[Customer_ID],Feedback[Sentiment])</f>
        <v>Negative</v>
      </c>
      <c r="N607" s="26" t="str">
        <f>_xlfn.XLOOKUP(MasterData[[#This Row],[Customer_ID]],Feedback[Customer_ID],Feedback[Comment])</f>
        <v>Could be better</v>
      </c>
      <c r="O607" s="26">
        <f>_xlfn.XLOOKUP(MasterData[[#This Row],[Customer_ID]],Feedback[Customer_ID],Feedback[Rating])</f>
        <v>2</v>
      </c>
    </row>
    <row r="608" spans="1:15" x14ac:dyDescent="0.3">
      <c r="A608" s="4" t="s">
        <v>1005</v>
      </c>
      <c r="B608" s="2" t="s">
        <v>1754</v>
      </c>
      <c r="C608" s="2" t="s">
        <v>1010</v>
      </c>
      <c r="D608" s="2">
        <v>5</v>
      </c>
      <c r="E608" s="30">
        <v>3.31</v>
      </c>
      <c r="F608" s="2" t="s">
        <v>1014</v>
      </c>
      <c r="G608" s="3">
        <v>46290</v>
      </c>
      <c r="H608" s="34">
        <v>16.55</v>
      </c>
      <c r="I608" s="2">
        <f>_xlfn.XLOOKUP(MasterData[[#This Row],[Customer_ID]],Customer[Customer_ID],Customer[Age])</f>
        <v>35</v>
      </c>
      <c r="J608" s="2" t="str">
        <f>_xlfn.XLOOKUP(MasterData[[#This Row],[Customer_ID]],Customer[Customer_ID],Customer[Age Range])</f>
        <v>[31-43]</v>
      </c>
      <c r="K608" s="2" t="str">
        <f>_xlfn.XLOOKUP(MasterData[[#This Row],[Customer_ID]],Customer[Customer_ID],Customer[Gender])</f>
        <v>Female</v>
      </c>
      <c r="L608" s="26" t="str">
        <f>_xlfn.XLOOKUP(MasterData[[#This Row],[Customer_ID]],Feedback[Customer_ID],Feedback[Feedback_ID])</f>
        <v>F1419</v>
      </c>
      <c r="M608" s="26" t="str">
        <f>_xlfn.XLOOKUP(MasterData[[#This Row],[Customer_ID]],Feedback[Customer_ID],Feedback[Sentiment])</f>
        <v>Neutral</v>
      </c>
      <c r="N608" s="26" t="str">
        <f>_xlfn.XLOOKUP(MasterData[[#This Row],[Customer_ID]],Feedback[Customer_ID],Feedback[Comment])</f>
        <v>Could be better</v>
      </c>
      <c r="O608" s="26">
        <f>_xlfn.XLOOKUP(MasterData[[#This Row],[Customer_ID]],Feedback[Customer_ID],Feedback[Rating])</f>
        <v>2</v>
      </c>
    </row>
    <row r="609" spans="1:15" x14ac:dyDescent="0.3">
      <c r="A609" s="10" t="s">
        <v>1006</v>
      </c>
      <c r="B609" s="11" t="s">
        <v>1711</v>
      </c>
      <c r="C609" s="11" t="s">
        <v>1010</v>
      </c>
      <c r="D609" s="11">
        <v>1</v>
      </c>
      <c r="E609" s="31">
        <v>3.31</v>
      </c>
      <c r="F609" s="11" t="s">
        <v>1016</v>
      </c>
      <c r="G609" s="12">
        <v>46291</v>
      </c>
      <c r="H609" s="35">
        <v>3.31</v>
      </c>
      <c r="I609" s="11">
        <f>_xlfn.XLOOKUP(MasterData[[#This Row],[Customer_ID]],Customer[Customer_ID],Customer[Age])</f>
        <v>35</v>
      </c>
      <c r="J609" s="11" t="str">
        <f>_xlfn.XLOOKUP(MasterData[[#This Row],[Customer_ID]],Customer[Customer_ID],Customer[Age Range])</f>
        <v>[31-43]</v>
      </c>
      <c r="K609" s="11" t="str">
        <f>_xlfn.XLOOKUP(MasterData[[#This Row],[Customer_ID]],Customer[Customer_ID],Customer[Gender])</f>
        <v>Male</v>
      </c>
      <c r="L609" s="28" t="str">
        <f>_xlfn.XLOOKUP(MasterData[[#This Row],[Customer_ID]],Feedback[Customer_ID],Feedback[Feedback_ID])</f>
        <v>F1361</v>
      </c>
      <c r="M609" s="28" t="str">
        <f>_xlfn.XLOOKUP(MasterData[[#This Row],[Customer_ID]],Feedback[Customer_ID],Feedback[Sentiment])</f>
        <v>Neutral</v>
      </c>
      <c r="N609" s="28" t="str">
        <f>_xlfn.XLOOKUP(MasterData[[#This Row],[Customer_ID]],Feedback[Customer_ID],Feedback[Comment])</f>
        <v>Could be better</v>
      </c>
      <c r="O609" s="28">
        <f>_xlfn.XLOOKUP(MasterData[[#This Row],[Customer_ID]],Feedback[Customer_ID],Feedback[Rating])</f>
        <v>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C8276-96AA-4566-820E-8D90A4AB4C7B}">
  <dimension ref="A1:U106"/>
  <sheetViews>
    <sheetView topLeftCell="A2" workbookViewId="0">
      <selection activeCell="Y16" sqref="Y16"/>
    </sheetView>
  </sheetViews>
  <sheetFormatPr defaultRowHeight="14.4" x14ac:dyDescent="0.3"/>
  <cols>
    <col min="1" max="1" width="19.88671875" bestFit="1" customWidth="1"/>
    <col min="2" max="2" width="10.109375" customWidth="1"/>
    <col min="5" max="5" width="9.44140625" bestFit="1" customWidth="1"/>
    <col min="6" max="6" width="12.109375" bestFit="1" customWidth="1"/>
    <col min="7" max="7" width="16.21875" bestFit="1" customWidth="1"/>
    <col min="8" max="13" width="9.109375" bestFit="1" customWidth="1"/>
    <col min="19" max="19" width="15.6640625" bestFit="1" customWidth="1"/>
    <col min="20" max="20" width="23.77734375" bestFit="1" customWidth="1"/>
    <col min="21" max="21" width="21.44140625" bestFit="1" customWidth="1"/>
    <col min="22" max="22" width="23.77734375" bestFit="1" customWidth="1"/>
    <col min="23" max="23" width="10.77734375" bestFit="1" customWidth="1"/>
    <col min="24" max="24" width="15.44140625" bestFit="1" customWidth="1"/>
    <col min="25" max="25" width="7.21875" bestFit="1" customWidth="1"/>
    <col min="26" max="26" width="7.5546875" bestFit="1" customWidth="1"/>
    <col min="27" max="27" width="18.21875" bestFit="1" customWidth="1"/>
    <col min="28" max="28" width="10.77734375" bestFit="1" customWidth="1"/>
    <col min="33" max="33" width="11.77734375" customWidth="1"/>
  </cols>
  <sheetData>
    <row r="1" spans="1:20" x14ac:dyDescent="0.3">
      <c r="A1" s="45" t="s">
        <v>4460</v>
      </c>
    </row>
    <row r="2" spans="1:20" x14ac:dyDescent="0.3">
      <c r="E2">
        <v>1</v>
      </c>
      <c r="F2" t="s">
        <v>4438</v>
      </c>
      <c r="R2">
        <v>3</v>
      </c>
    </row>
    <row r="3" spans="1:20" x14ac:dyDescent="0.3">
      <c r="A3" s="39" t="s">
        <v>4432</v>
      </c>
      <c r="F3" s="39" t="s">
        <v>1</v>
      </c>
      <c r="G3" t="s">
        <v>4431</v>
      </c>
      <c r="S3" s="39" t="s">
        <v>4448</v>
      </c>
      <c r="T3" t="s">
        <v>4447</v>
      </c>
    </row>
    <row r="4" spans="1:20" x14ac:dyDescent="0.3">
      <c r="A4" s="40" t="s">
        <v>4430</v>
      </c>
      <c r="B4" s="38">
        <v>3012</v>
      </c>
      <c r="F4" s="40" t="s">
        <v>1008</v>
      </c>
      <c r="G4" s="42">
        <v>1473.5100000000009</v>
      </c>
      <c r="S4" s="40" t="s">
        <v>4423</v>
      </c>
      <c r="T4" s="38">
        <v>27</v>
      </c>
    </row>
    <row r="5" spans="1:20" x14ac:dyDescent="0.3">
      <c r="A5" s="40" t="s">
        <v>4431</v>
      </c>
      <c r="B5" s="42">
        <v>12589.949999999993</v>
      </c>
      <c r="F5" s="40" t="s">
        <v>1011</v>
      </c>
      <c r="G5" s="42">
        <v>1015.59</v>
      </c>
      <c r="S5" s="40" t="s">
        <v>3400</v>
      </c>
      <c r="T5" s="38">
        <v>-74</v>
      </c>
    </row>
    <row r="6" spans="1:20" x14ac:dyDescent="0.3">
      <c r="F6" s="40" t="s">
        <v>1007</v>
      </c>
      <c r="G6" s="42">
        <v>1322.7800000000007</v>
      </c>
      <c r="S6" s="40" t="s">
        <v>4426</v>
      </c>
      <c r="T6" s="38">
        <v>-74</v>
      </c>
    </row>
    <row r="7" spans="1:20" x14ac:dyDescent="0.3">
      <c r="A7" t="s">
        <v>4433</v>
      </c>
      <c r="F7" s="40" t="s">
        <v>1009</v>
      </c>
      <c r="G7" s="42">
        <v>1060.57</v>
      </c>
      <c r="S7" s="40" t="s">
        <v>3403</v>
      </c>
      <c r="T7" s="38">
        <v>0</v>
      </c>
    </row>
    <row r="8" spans="1:20" x14ac:dyDescent="0.3">
      <c r="A8" s="38">
        <v>1003</v>
      </c>
      <c r="F8" s="40" t="s">
        <v>1012</v>
      </c>
      <c r="G8" s="42">
        <v>1440.4400000000005</v>
      </c>
      <c r="S8" s="40" t="s">
        <v>4425</v>
      </c>
      <c r="T8" s="38">
        <v>13</v>
      </c>
    </row>
    <row r="9" spans="1:20" x14ac:dyDescent="0.3">
      <c r="F9" s="40" t="s">
        <v>1010</v>
      </c>
      <c r="G9" s="42">
        <v>1252.1699999999996</v>
      </c>
      <c r="S9" s="40" t="s">
        <v>4422</v>
      </c>
      <c r="T9" s="38">
        <v>-79</v>
      </c>
    </row>
    <row r="10" spans="1:20" x14ac:dyDescent="0.3">
      <c r="A10" t="s">
        <v>4434</v>
      </c>
      <c r="B10" t="s">
        <v>4464</v>
      </c>
      <c r="F10" s="40" t="s">
        <v>4437</v>
      </c>
      <c r="G10" s="42">
        <v>7565.0600000000013</v>
      </c>
      <c r="S10" s="40" t="s">
        <v>3402</v>
      </c>
      <c r="T10" s="38">
        <v>-66</v>
      </c>
    </row>
    <row r="11" spans="1:20" x14ac:dyDescent="0.3">
      <c r="A11" s="38">
        <v>1000</v>
      </c>
      <c r="B11" s="41">
        <v>1</v>
      </c>
      <c r="S11" s="40" t="s">
        <v>3401</v>
      </c>
      <c r="T11" s="38">
        <v>45</v>
      </c>
    </row>
    <row r="12" spans="1:20" x14ac:dyDescent="0.3">
      <c r="F12" s="40" t="s">
        <v>4439</v>
      </c>
      <c r="S12" s="40" t="s">
        <v>4424</v>
      </c>
      <c r="T12" s="38">
        <v>35</v>
      </c>
    </row>
    <row r="13" spans="1:20" x14ac:dyDescent="0.3">
      <c r="A13" t="s">
        <v>4435</v>
      </c>
      <c r="F13" s="39" t="s">
        <v>1</v>
      </c>
      <c r="G13" t="s">
        <v>4431</v>
      </c>
      <c r="S13" s="40" t="s">
        <v>3399</v>
      </c>
      <c r="T13" s="38">
        <v>-31</v>
      </c>
    </row>
    <row r="14" spans="1:20" x14ac:dyDescent="0.3">
      <c r="A14" s="38">
        <v>10</v>
      </c>
      <c r="F14" s="40" t="s">
        <v>1008</v>
      </c>
      <c r="G14" s="42">
        <v>2315.0600000000018</v>
      </c>
      <c r="S14" s="40" t="s">
        <v>4437</v>
      </c>
      <c r="T14" s="38">
        <v>-204</v>
      </c>
    </row>
    <row r="15" spans="1:20" x14ac:dyDescent="0.3">
      <c r="F15" s="40" t="s">
        <v>1011</v>
      </c>
      <c r="G15" s="42">
        <v>1845.26</v>
      </c>
    </row>
    <row r="16" spans="1:20" x14ac:dyDescent="0.3">
      <c r="A16" t="s">
        <v>4436</v>
      </c>
      <c r="F16" s="40" t="s">
        <v>1007</v>
      </c>
      <c r="G16" s="42">
        <v>2234.5600000000004</v>
      </c>
    </row>
    <row r="17" spans="1:21" x14ac:dyDescent="0.3">
      <c r="A17" s="51">
        <v>3.0470000000000002</v>
      </c>
      <c r="F17" s="40" t="s">
        <v>1009</v>
      </c>
      <c r="G17" s="42">
        <v>1957.2200000000003</v>
      </c>
    </row>
    <row r="18" spans="1:21" x14ac:dyDescent="0.3">
      <c r="F18" s="40" t="s">
        <v>1012</v>
      </c>
      <c r="G18" s="42">
        <v>2401.0700000000011</v>
      </c>
    </row>
    <row r="19" spans="1:21" x14ac:dyDescent="0.3">
      <c r="A19" s="39" t="s">
        <v>4432</v>
      </c>
      <c r="F19" s="40" t="s">
        <v>1010</v>
      </c>
      <c r="G19" s="42">
        <v>1836.7799999999995</v>
      </c>
    </row>
    <row r="20" spans="1:21" x14ac:dyDescent="0.3">
      <c r="A20" s="40" t="s">
        <v>4431</v>
      </c>
      <c r="B20" s="43">
        <v>7565.0599999999968</v>
      </c>
      <c r="F20" s="40" t="s">
        <v>4437</v>
      </c>
      <c r="G20" s="42">
        <v>12589.950000000003</v>
      </c>
      <c r="R20">
        <v>4</v>
      </c>
    </row>
    <row r="21" spans="1:21" x14ac:dyDescent="0.3">
      <c r="A21" s="40" t="s">
        <v>4466</v>
      </c>
      <c r="B21" s="38">
        <v>608</v>
      </c>
      <c r="S21" t="s">
        <v>4456</v>
      </c>
    </row>
    <row r="22" spans="1:21" x14ac:dyDescent="0.3">
      <c r="S22" s="39" t="s">
        <v>4449</v>
      </c>
      <c r="T22" t="s">
        <v>4452</v>
      </c>
      <c r="U22" t="s">
        <v>4453</v>
      </c>
    </row>
    <row r="23" spans="1:21" x14ac:dyDescent="0.3">
      <c r="E23">
        <v>2</v>
      </c>
      <c r="F23" s="40" t="s">
        <v>4440</v>
      </c>
      <c r="S23" s="40" t="s">
        <v>3068</v>
      </c>
      <c r="T23" s="42">
        <v>7748</v>
      </c>
      <c r="U23" s="42">
        <v>2959.8571428571427</v>
      </c>
    </row>
    <row r="24" spans="1:21" x14ac:dyDescent="0.3">
      <c r="F24" s="39" t="s">
        <v>1019</v>
      </c>
      <c r="G24" t="s">
        <v>4431</v>
      </c>
      <c r="S24" s="40" t="s">
        <v>3156</v>
      </c>
      <c r="T24" s="42">
        <v>7907</v>
      </c>
      <c r="U24" s="42">
        <v>2350.25</v>
      </c>
    </row>
    <row r="25" spans="1:21" x14ac:dyDescent="0.3">
      <c r="A25" t="s">
        <v>4433</v>
      </c>
      <c r="F25" s="40" t="s">
        <v>2022</v>
      </c>
      <c r="G25" s="41">
        <v>0.5270096998569741</v>
      </c>
      <c r="S25" s="40" t="s">
        <v>3101</v>
      </c>
      <c r="T25" s="42">
        <v>8012</v>
      </c>
      <c r="U25" s="42">
        <v>1942.5</v>
      </c>
    </row>
    <row r="26" spans="1:21" x14ac:dyDescent="0.3">
      <c r="A26" s="38">
        <v>608</v>
      </c>
      <c r="F26" s="40" t="s">
        <v>2021</v>
      </c>
      <c r="G26" s="41">
        <v>0.4729903001430259</v>
      </c>
      <c r="S26" s="40" t="s">
        <v>3269</v>
      </c>
      <c r="T26" s="42">
        <v>8134</v>
      </c>
      <c r="U26" s="42">
        <v>1658.6666666666667</v>
      </c>
    </row>
    <row r="27" spans="1:21" x14ac:dyDescent="0.3">
      <c r="F27" s="40" t="s">
        <v>4437</v>
      </c>
      <c r="G27" s="41">
        <v>1</v>
      </c>
      <c r="S27" s="40" t="s">
        <v>3120</v>
      </c>
      <c r="T27" s="42">
        <v>8454</v>
      </c>
      <c r="U27" s="42">
        <v>2092.5</v>
      </c>
    </row>
    <row r="28" spans="1:21" x14ac:dyDescent="0.3">
      <c r="S28" s="40" t="s">
        <v>3204</v>
      </c>
      <c r="T28" s="42">
        <v>9700</v>
      </c>
      <c r="U28" s="42">
        <v>2851.5714285714284</v>
      </c>
    </row>
    <row r="29" spans="1:21" x14ac:dyDescent="0.3">
      <c r="A29" s="39" t="s">
        <v>4462</v>
      </c>
      <c r="S29" s="40" t="s">
        <v>3361</v>
      </c>
      <c r="T29" s="42">
        <v>9847</v>
      </c>
      <c r="U29" s="42">
        <v>1679.5</v>
      </c>
    </row>
    <row r="30" spans="1:21" x14ac:dyDescent="0.3">
      <c r="A30" s="40" t="s">
        <v>4472</v>
      </c>
      <c r="S30" s="40" t="s">
        <v>3046</v>
      </c>
      <c r="T30" s="42">
        <v>10246</v>
      </c>
      <c r="U30" s="42">
        <v>1865.5</v>
      </c>
    </row>
    <row r="31" spans="1:21" x14ac:dyDescent="0.3">
      <c r="A31" s="40" t="s">
        <v>4463</v>
      </c>
      <c r="S31" s="40" t="s">
        <v>3100</v>
      </c>
      <c r="T31" s="42">
        <v>10702</v>
      </c>
      <c r="U31" s="42">
        <v>2973.4</v>
      </c>
    </row>
    <row r="32" spans="1:21" x14ac:dyDescent="0.3">
      <c r="A32" s="40" t="s">
        <v>4473</v>
      </c>
      <c r="S32" s="40" t="s">
        <v>3275</v>
      </c>
      <c r="T32" s="42">
        <v>11095</v>
      </c>
      <c r="U32" s="42">
        <v>2801.4</v>
      </c>
    </row>
    <row r="33" spans="1:21" x14ac:dyDescent="0.3">
      <c r="A33" s="40" t="s">
        <v>4437</v>
      </c>
      <c r="S33" s="40" t="s">
        <v>4437</v>
      </c>
      <c r="T33" s="42">
        <v>91845</v>
      </c>
      <c r="U33" s="42">
        <v>2417.0612244897961</v>
      </c>
    </row>
    <row r="35" spans="1:21" x14ac:dyDescent="0.3">
      <c r="S35" s="39" t="s">
        <v>4428</v>
      </c>
      <c r="T35" t="s">
        <v>4454</v>
      </c>
    </row>
    <row r="36" spans="1:21" x14ac:dyDescent="0.3">
      <c r="S36" s="39" t="s">
        <v>4</v>
      </c>
      <c r="T36" t="s">
        <v>4454</v>
      </c>
    </row>
    <row r="38" spans="1:21" x14ac:dyDescent="0.3">
      <c r="S38" s="39" t="s">
        <v>4449</v>
      </c>
      <c r="T38" t="s">
        <v>4452</v>
      </c>
      <c r="U38" t="s">
        <v>4453</v>
      </c>
    </row>
    <row r="39" spans="1:21" x14ac:dyDescent="0.3">
      <c r="S39" s="40" t="s">
        <v>3068</v>
      </c>
      <c r="T39" s="42">
        <v>7748</v>
      </c>
      <c r="U39" s="42">
        <v>2959.8571428571427</v>
      </c>
    </row>
    <row r="40" spans="1:21" x14ac:dyDescent="0.3">
      <c r="F40" s="39" t="s">
        <v>4414</v>
      </c>
      <c r="G40" t="s">
        <v>4431</v>
      </c>
      <c r="S40" s="40" t="s">
        <v>3156</v>
      </c>
      <c r="T40" s="42">
        <v>7907</v>
      </c>
      <c r="U40" s="42">
        <v>2350.25</v>
      </c>
    </row>
    <row r="41" spans="1:21" x14ac:dyDescent="0.3">
      <c r="F41" s="40" t="s">
        <v>4441</v>
      </c>
      <c r="G41" s="42">
        <v>1925.1700000000008</v>
      </c>
      <c r="S41" s="40" t="s">
        <v>3101</v>
      </c>
      <c r="T41" s="42">
        <v>8012</v>
      </c>
      <c r="U41" s="42">
        <v>1942.5</v>
      </c>
    </row>
    <row r="42" spans="1:21" x14ac:dyDescent="0.3">
      <c r="F42" s="40" t="s">
        <v>4442</v>
      </c>
      <c r="G42" s="42">
        <v>2246.1300000000006</v>
      </c>
      <c r="S42" s="40" t="s">
        <v>3269</v>
      </c>
      <c r="T42" s="42">
        <v>8134</v>
      </c>
      <c r="U42" s="42">
        <v>1658.6666666666667</v>
      </c>
    </row>
    <row r="43" spans="1:21" x14ac:dyDescent="0.3">
      <c r="F43" s="40" t="s">
        <v>4443</v>
      </c>
      <c r="G43" s="42">
        <v>2137.550000000002</v>
      </c>
      <c r="S43" s="40" t="s">
        <v>3120</v>
      </c>
      <c r="T43" s="42">
        <v>8454</v>
      </c>
      <c r="U43" s="42">
        <v>2092.5</v>
      </c>
    </row>
    <row r="44" spans="1:21" x14ac:dyDescent="0.3">
      <c r="F44" s="40" t="s">
        <v>4444</v>
      </c>
      <c r="G44" s="42">
        <v>1256.2099999999998</v>
      </c>
      <c r="S44" s="40" t="s">
        <v>3204</v>
      </c>
      <c r="T44" s="42">
        <v>9700</v>
      </c>
      <c r="U44" s="42">
        <v>2851.5714285714284</v>
      </c>
    </row>
    <row r="45" spans="1:21" x14ac:dyDescent="0.3">
      <c r="F45" s="40" t="s">
        <v>4445</v>
      </c>
      <c r="G45" s="42">
        <v>7565.0600000000031</v>
      </c>
      <c r="S45" s="40" t="s">
        <v>3361</v>
      </c>
      <c r="T45" s="42">
        <v>9847</v>
      </c>
      <c r="U45" s="42">
        <v>1679.5</v>
      </c>
    </row>
    <row r="46" spans="1:21" x14ac:dyDescent="0.3">
      <c r="S46" s="40" t="s">
        <v>3046</v>
      </c>
      <c r="T46" s="42">
        <v>10246</v>
      </c>
      <c r="U46" s="42">
        <v>1865.5</v>
      </c>
    </row>
    <row r="47" spans="1:21" x14ac:dyDescent="0.3">
      <c r="S47" s="40" t="s">
        <v>3100</v>
      </c>
      <c r="T47" s="42">
        <v>10702</v>
      </c>
      <c r="U47" s="42">
        <v>2973.4</v>
      </c>
    </row>
    <row r="48" spans="1:21" x14ac:dyDescent="0.3">
      <c r="S48" s="40" t="s">
        <v>3275</v>
      </c>
      <c r="T48" s="42">
        <v>11095</v>
      </c>
      <c r="U48" s="42">
        <v>2801.4</v>
      </c>
    </row>
    <row r="49" spans="5:21" x14ac:dyDescent="0.3">
      <c r="E49" s="46" t="s">
        <v>4414</v>
      </c>
      <c r="F49" s="46" t="s">
        <v>4445</v>
      </c>
      <c r="G49" s="46" t="s">
        <v>4461</v>
      </c>
      <c r="S49" s="40" t="s">
        <v>4437</v>
      </c>
      <c r="T49" s="42">
        <v>91845</v>
      </c>
      <c r="U49" s="42">
        <v>2417.0612244897961</v>
      </c>
    </row>
    <row r="50" spans="5:21" x14ac:dyDescent="0.3">
      <c r="E50" t="str" cm="1">
        <f t="array" ref="E50:E53">F41:F44</f>
        <v>[18-30]</v>
      </c>
      <c r="F50" s="32" cm="1">
        <f t="array" ref="F50:F53">G41:G44</f>
        <v>1925.1700000000008</v>
      </c>
      <c r="G50" s="32" t="e">
        <f>IF(F50=MAX($F$50:$F$53),F50,NA())</f>
        <v>#N/A</v>
      </c>
    </row>
    <row r="51" spans="5:21" x14ac:dyDescent="0.3">
      <c r="E51" t="str">
        <v>[31-43]</v>
      </c>
      <c r="F51" s="32">
        <v>2246.1300000000006</v>
      </c>
      <c r="G51" s="32">
        <f t="shared" ref="G51:G53" si="0">IF(F51=MAX($F$50:$F$53),F51,NA())</f>
        <v>2246.1300000000006</v>
      </c>
      <c r="S51" s="39" t="s">
        <v>4428</v>
      </c>
      <c r="T51" t="s">
        <v>4450</v>
      </c>
    </row>
    <row r="52" spans="5:21" x14ac:dyDescent="0.3">
      <c r="E52" t="str">
        <v>[44-56]</v>
      </c>
      <c r="F52" s="32">
        <v>2137.550000000002</v>
      </c>
      <c r="G52" s="32" t="e">
        <f t="shared" si="0"/>
        <v>#N/A</v>
      </c>
    </row>
    <row r="53" spans="5:21" x14ac:dyDescent="0.3">
      <c r="E53" t="str">
        <v>[57 Above]</v>
      </c>
      <c r="F53" s="32">
        <v>1256.2099999999998</v>
      </c>
      <c r="G53" s="32" t="e">
        <f t="shared" si="0"/>
        <v>#N/A</v>
      </c>
      <c r="R53">
        <v>4</v>
      </c>
      <c r="S53" s="39" t="s">
        <v>4</v>
      </c>
      <c r="T53" t="s">
        <v>4455</v>
      </c>
      <c r="U53" t="s">
        <v>4452</v>
      </c>
    </row>
    <row r="54" spans="5:21" x14ac:dyDescent="0.3">
      <c r="S54" s="40" t="s">
        <v>1014</v>
      </c>
      <c r="T54" s="38">
        <v>23931</v>
      </c>
      <c r="U54" s="38">
        <v>3104</v>
      </c>
    </row>
    <row r="55" spans="5:21" x14ac:dyDescent="0.3">
      <c r="S55" s="44" t="s">
        <v>2282</v>
      </c>
      <c r="T55" s="38">
        <v>4924</v>
      </c>
      <c r="U55" s="38">
        <v>50</v>
      </c>
    </row>
    <row r="56" spans="5:21" x14ac:dyDescent="0.3">
      <c r="S56" s="44" t="s">
        <v>2462</v>
      </c>
      <c r="T56" s="38">
        <v>4703</v>
      </c>
      <c r="U56" s="38">
        <v>1002</v>
      </c>
    </row>
    <row r="57" spans="5:21" x14ac:dyDescent="0.3">
      <c r="S57" s="44" t="s">
        <v>2610</v>
      </c>
      <c r="T57" s="38">
        <v>4869</v>
      </c>
      <c r="U57" s="38">
        <v>662</v>
      </c>
    </row>
    <row r="58" spans="5:21" x14ac:dyDescent="0.3">
      <c r="S58" s="44" t="s">
        <v>2631</v>
      </c>
      <c r="T58" s="38">
        <v>4748</v>
      </c>
      <c r="U58" s="38">
        <v>799</v>
      </c>
    </row>
    <row r="59" spans="5:21" x14ac:dyDescent="0.3">
      <c r="S59" s="44" t="s">
        <v>2662</v>
      </c>
      <c r="T59" s="38">
        <v>4687</v>
      </c>
      <c r="U59" s="38">
        <v>591</v>
      </c>
    </row>
    <row r="60" spans="5:21" x14ac:dyDescent="0.3">
      <c r="S60" s="40" t="s">
        <v>1015</v>
      </c>
      <c r="T60" s="38">
        <v>24345</v>
      </c>
      <c r="U60" s="38">
        <v>3344</v>
      </c>
    </row>
    <row r="61" spans="5:21" x14ac:dyDescent="0.3">
      <c r="S61" s="44" t="s">
        <v>2102</v>
      </c>
      <c r="T61" s="38">
        <v>4862</v>
      </c>
      <c r="U61" s="38">
        <v>447</v>
      </c>
    </row>
    <row r="62" spans="5:21" x14ac:dyDescent="0.3">
      <c r="S62" s="44" t="s">
        <v>2180</v>
      </c>
      <c r="T62" s="38">
        <v>4860</v>
      </c>
      <c r="U62" s="38">
        <v>643</v>
      </c>
    </row>
    <row r="63" spans="5:21" x14ac:dyDescent="0.3">
      <c r="S63" s="44" t="s">
        <v>2188</v>
      </c>
      <c r="T63" s="38">
        <v>4811</v>
      </c>
      <c r="U63" s="38">
        <v>827</v>
      </c>
    </row>
    <row r="64" spans="5:21" x14ac:dyDescent="0.3">
      <c r="S64" s="44" t="s">
        <v>2381</v>
      </c>
      <c r="T64" s="38">
        <v>4923</v>
      </c>
      <c r="U64" s="38">
        <v>744</v>
      </c>
    </row>
    <row r="65" spans="19:21" x14ac:dyDescent="0.3">
      <c r="S65" s="44" t="s">
        <v>2542</v>
      </c>
      <c r="T65" s="38">
        <v>4889</v>
      </c>
      <c r="U65" s="38">
        <v>683</v>
      </c>
    </row>
    <row r="66" spans="19:21" x14ac:dyDescent="0.3">
      <c r="S66" s="40" t="s">
        <v>1016</v>
      </c>
      <c r="T66" s="38">
        <v>24358</v>
      </c>
      <c r="U66" s="38">
        <v>2416</v>
      </c>
    </row>
    <row r="67" spans="19:21" x14ac:dyDescent="0.3">
      <c r="S67" s="44" t="s">
        <v>2967</v>
      </c>
      <c r="T67" s="38">
        <v>4972</v>
      </c>
      <c r="U67" s="38">
        <v>539</v>
      </c>
    </row>
    <row r="68" spans="19:21" x14ac:dyDescent="0.3">
      <c r="S68" s="44" t="s">
        <v>2307</v>
      </c>
      <c r="T68" s="38">
        <v>4766</v>
      </c>
      <c r="U68" s="38">
        <v>1011</v>
      </c>
    </row>
    <row r="69" spans="19:21" x14ac:dyDescent="0.3">
      <c r="S69" s="44" t="s">
        <v>2517</v>
      </c>
      <c r="T69" s="38">
        <v>4745</v>
      </c>
      <c r="U69" s="38">
        <v>33</v>
      </c>
    </row>
    <row r="70" spans="19:21" x14ac:dyDescent="0.3">
      <c r="S70" s="44" t="s">
        <v>2553</v>
      </c>
      <c r="T70" s="38">
        <v>4894</v>
      </c>
      <c r="U70" s="38">
        <v>169</v>
      </c>
    </row>
    <row r="71" spans="19:21" x14ac:dyDescent="0.3">
      <c r="S71" s="44" t="s">
        <v>2889</v>
      </c>
      <c r="T71" s="38">
        <v>4981</v>
      </c>
      <c r="U71" s="38">
        <v>664</v>
      </c>
    </row>
    <row r="72" spans="19:21" x14ac:dyDescent="0.3">
      <c r="S72" s="40" t="s">
        <v>1013</v>
      </c>
      <c r="T72" s="38">
        <v>24180</v>
      </c>
      <c r="U72" s="38">
        <v>2901</v>
      </c>
    </row>
    <row r="73" spans="19:21" x14ac:dyDescent="0.3">
      <c r="S73" s="44" t="s">
        <v>2286</v>
      </c>
      <c r="T73" s="38">
        <v>4733</v>
      </c>
      <c r="U73" s="38">
        <v>869</v>
      </c>
    </row>
    <row r="74" spans="19:21" x14ac:dyDescent="0.3">
      <c r="S74" s="44" t="s">
        <v>2302</v>
      </c>
      <c r="T74" s="38">
        <v>4912</v>
      </c>
      <c r="U74" s="38">
        <v>923</v>
      </c>
    </row>
    <row r="75" spans="19:21" x14ac:dyDescent="0.3">
      <c r="S75" s="44" t="s">
        <v>2382</v>
      </c>
      <c r="T75" s="38">
        <v>4985</v>
      </c>
      <c r="U75" s="38">
        <v>143</v>
      </c>
    </row>
    <row r="76" spans="19:21" x14ac:dyDescent="0.3">
      <c r="S76" s="44" t="s">
        <v>2450</v>
      </c>
      <c r="T76" s="38">
        <v>4624</v>
      </c>
      <c r="U76" s="38">
        <v>487</v>
      </c>
    </row>
    <row r="77" spans="19:21" x14ac:dyDescent="0.3">
      <c r="S77" s="44" t="s">
        <v>2632</v>
      </c>
      <c r="T77" s="38">
        <v>4926</v>
      </c>
      <c r="U77" s="38">
        <v>479</v>
      </c>
    </row>
    <row r="78" spans="19:21" x14ac:dyDescent="0.3">
      <c r="S78" s="40" t="s">
        <v>4437</v>
      </c>
      <c r="T78" s="38">
        <v>96814</v>
      </c>
      <c r="U78" s="38">
        <v>11765</v>
      </c>
    </row>
    <row r="81" spans="18:20" x14ac:dyDescent="0.3">
      <c r="R81">
        <v>5</v>
      </c>
    </row>
    <row r="82" spans="18:20" x14ac:dyDescent="0.3">
      <c r="S82" s="39" t="s">
        <v>4459</v>
      </c>
      <c r="T82" t="s">
        <v>4458</v>
      </c>
    </row>
    <row r="83" spans="18:20" x14ac:dyDescent="0.3">
      <c r="S83" s="40">
        <v>1</v>
      </c>
      <c r="T83" s="38">
        <v>115</v>
      </c>
    </row>
    <row r="84" spans="18:20" x14ac:dyDescent="0.3">
      <c r="S84" s="40">
        <v>2</v>
      </c>
      <c r="T84" s="38">
        <v>124</v>
      </c>
    </row>
    <row r="85" spans="18:20" x14ac:dyDescent="0.3">
      <c r="S85" s="40">
        <v>3</v>
      </c>
      <c r="T85" s="38">
        <v>134</v>
      </c>
    </row>
    <row r="86" spans="18:20" x14ac:dyDescent="0.3">
      <c r="S86" s="40">
        <v>4</v>
      </c>
      <c r="T86" s="38">
        <v>118</v>
      </c>
    </row>
    <row r="87" spans="18:20" x14ac:dyDescent="0.3">
      <c r="S87" s="40">
        <v>5</v>
      </c>
      <c r="T87" s="38">
        <v>117</v>
      </c>
    </row>
    <row r="88" spans="18:20" x14ac:dyDescent="0.3">
      <c r="S88" s="40" t="s">
        <v>4437</v>
      </c>
      <c r="T88" s="38">
        <v>608</v>
      </c>
    </row>
    <row r="90" spans="18:20" x14ac:dyDescent="0.3">
      <c r="R90" s="47" t="s">
        <v>4459</v>
      </c>
      <c r="S90" s="47" t="s">
        <v>4458</v>
      </c>
      <c r="T90" s="47" t="s">
        <v>4461</v>
      </c>
    </row>
    <row r="91" spans="18:20" x14ac:dyDescent="0.3">
      <c r="R91" cm="1">
        <f t="array" ref="R91:S95">S83:T87</f>
        <v>1</v>
      </c>
      <c r="S91">
        <v>115</v>
      </c>
      <c r="T91" t="e">
        <f>IF(S91=MAX($S$91:$S$95),S91,NA())</f>
        <v>#N/A</v>
      </c>
    </row>
    <row r="92" spans="18:20" x14ac:dyDescent="0.3">
      <c r="R92">
        <v>2</v>
      </c>
      <c r="S92">
        <v>124</v>
      </c>
      <c r="T92" t="e">
        <f t="shared" ref="T92:T95" si="1">IF(S92=MAX($S$91:$S$95),S92,NA())</f>
        <v>#N/A</v>
      </c>
    </row>
    <row r="93" spans="18:20" x14ac:dyDescent="0.3">
      <c r="R93">
        <v>3</v>
      </c>
      <c r="S93">
        <v>134</v>
      </c>
      <c r="T93">
        <f t="shared" si="1"/>
        <v>134</v>
      </c>
    </row>
    <row r="94" spans="18:20" x14ac:dyDescent="0.3">
      <c r="R94">
        <v>4</v>
      </c>
      <c r="S94">
        <v>118</v>
      </c>
      <c r="T94" t="e">
        <f t="shared" si="1"/>
        <v>#N/A</v>
      </c>
    </row>
    <row r="95" spans="18:20" x14ac:dyDescent="0.3">
      <c r="R95">
        <v>5</v>
      </c>
      <c r="S95">
        <v>117</v>
      </c>
      <c r="T95" t="e">
        <f t="shared" si="1"/>
        <v>#N/A</v>
      </c>
    </row>
    <row r="98" spans="19:20" x14ac:dyDescent="0.3">
      <c r="S98" s="39" t="s">
        <v>3405</v>
      </c>
      <c r="T98" t="s">
        <v>4457</v>
      </c>
    </row>
    <row r="99" spans="19:20" x14ac:dyDescent="0.3">
      <c r="S99" s="40" t="s">
        <v>4409</v>
      </c>
      <c r="T99" s="38">
        <v>190</v>
      </c>
    </row>
    <row r="100" spans="19:20" x14ac:dyDescent="0.3">
      <c r="S100" s="44" t="s">
        <v>1008</v>
      </c>
      <c r="T100" s="38">
        <v>25</v>
      </c>
    </row>
    <row r="101" spans="19:20" x14ac:dyDescent="0.3">
      <c r="S101" s="44" t="s">
        <v>1011</v>
      </c>
      <c r="T101" s="38">
        <v>26</v>
      </c>
    </row>
    <row r="102" spans="19:20" x14ac:dyDescent="0.3">
      <c r="S102" s="44" t="s">
        <v>1007</v>
      </c>
      <c r="T102" s="38">
        <v>38</v>
      </c>
    </row>
    <row r="103" spans="19:20" x14ac:dyDescent="0.3">
      <c r="S103" s="44" t="s">
        <v>1009</v>
      </c>
      <c r="T103" s="38">
        <v>35</v>
      </c>
    </row>
    <row r="104" spans="19:20" x14ac:dyDescent="0.3">
      <c r="S104" s="44" t="s">
        <v>1012</v>
      </c>
      <c r="T104" s="38">
        <v>32</v>
      </c>
    </row>
    <row r="105" spans="19:20" x14ac:dyDescent="0.3">
      <c r="S105" s="44" t="s">
        <v>1010</v>
      </c>
      <c r="T105" s="38">
        <v>34</v>
      </c>
    </row>
    <row r="106" spans="19:20" x14ac:dyDescent="0.3">
      <c r="S106" s="40" t="s">
        <v>4437</v>
      </c>
      <c r="T106" s="38">
        <v>190</v>
      </c>
    </row>
  </sheetData>
  <pageMargins left="0.7" right="0.7" top="0.75" bottom="0.75" header="0.3" footer="0.3"/>
  <pageSetup orientation="portrait" r:id="rId19"/>
  <drawing r:id="rId20"/>
  <extLst>
    <ext xmlns:x14="http://schemas.microsoft.com/office/spreadsheetml/2009/9/main" uri="{A8765BA9-456A-4dab-B4F3-ACF838C121DE}">
      <x14:slicerList>
        <x14:slicer r:id="rId21"/>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45B39-3428-4058-90A7-228A28D4AB98}">
  <dimension ref="A1:X48"/>
  <sheetViews>
    <sheetView showGridLines="0" tabSelected="1" zoomScale="65" zoomScaleNormal="65" workbookViewId="0">
      <selection activeCell="AG41" sqref="AG41"/>
    </sheetView>
  </sheetViews>
  <sheetFormatPr defaultRowHeight="14.4" x14ac:dyDescent="0.3"/>
  <cols>
    <col min="2" max="2" width="6.33203125" customWidth="1"/>
    <col min="3" max="3" width="5.44140625" customWidth="1"/>
    <col min="4" max="4" width="13.77734375" customWidth="1"/>
    <col min="6" max="6" width="14.109375" customWidth="1"/>
    <col min="7" max="7" width="8.88671875" customWidth="1"/>
    <col min="10" max="10" width="8.109375" customWidth="1"/>
    <col min="18" max="18" width="8.88671875" customWidth="1"/>
    <col min="19" max="24" width="8.88671875" style="52"/>
  </cols>
  <sheetData>
    <row r="1" spans="1:24" x14ac:dyDescent="0.3">
      <c r="A1" s="48"/>
      <c r="B1" s="48"/>
      <c r="C1" s="48"/>
      <c r="D1" s="48"/>
      <c r="E1" s="48"/>
      <c r="F1" s="48"/>
      <c r="G1" s="48"/>
      <c r="H1" s="48"/>
      <c r="I1" s="48"/>
      <c r="J1" s="48"/>
      <c r="K1" s="48"/>
      <c r="L1" s="48"/>
      <c r="M1" s="48"/>
      <c r="N1" s="48"/>
      <c r="O1" s="48"/>
      <c r="P1" s="48"/>
      <c r="Q1" s="48"/>
      <c r="R1" s="48"/>
      <c r="S1" s="49"/>
      <c r="T1" s="49"/>
      <c r="U1" s="49"/>
      <c r="V1" s="49"/>
      <c r="W1" s="49"/>
      <c r="X1" s="49"/>
    </row>
    <row r="2" spans="1:24" x14ac:dyDescent="0.3">
      <c r="A2" s="48"/>
      <c r="B2" s="48"/>
      <c r="C2" s="48"/>
      <c r="D2" s="48"/>
      <c r="E2" s="48"/>
      <c r="F2" s="48"/>
      <c r="G2" s="48"/>
      <c r="H2" s="48"/>
      <c r="I2" s="48"/>
      <c r="J2" s="48"/>
      <c r="K2" s="48"/>
      <c r="L2" s="48"/>
      <c r="M2" s="48"/>
      <c r="N2" s="48"/>
      <c r="O2" s="48"/>
      <c r="P2" s="48"/>
      <c r="Q2" s="48"/>
      <c r="R2" s="48"/>
      <c r="S2" s="49"/>
      <c r="T2" s="49"/>
      <c r="U2" s="49"/>
      <c r="V2" s="49"/>
      <c r="W2" s="49"/>
      <c r="X2" s="49"/>
    </row>
    <row r="3" spans="1:24" x14ac:dyDescent="0.3">
      <c r="A3" s="48"/>
      <c r="B3" s="48"/>
      <c r="C3" s="48"/>
      <c r="D3" s="48"/>
      <c r="E3" s="48"/>
      <c r="F3" s="48"/>
      <c r="G3" s="48"/>
      <c r="H3" s="48"/>
      <c r="I3" s="48"/>
      <c r="J3" s="48"/>
      <c r="K3" s="48"/>
      <c r="L3" s="48"/>
      <c r="M3" s="48"/>
      <c r="N3" s="48"/>
      <c r="O3" s="48"/>
      <c r="P3" s="48"/>
      <c r="Q3" s="48"/>
      <c r="R3" s="48"/>
      <c r="S3" s="49"/>
      <c r="T3" s="49"/>
      <c r="U3" s="49"/>
      <c r="V3" s="49"/>
      <c r="W3" s="49"/>
      <c r="X3" s="49"/>
    </row>
    <row r="4" spans="1:24" x14ac:dyDescent="0.3">
      <c r="A4" s="48"/>
      <c r="B4" s="48"/>
      <c r="C4" s="48"/>
      <c r="D4" s="48"/>
      <c r="E4" s="48"/>
      <c r="F4" s="48"/>
      <c r="G4" s="48"/>
      <c r="H4" s="48"/>
      <c r="I4" s="48"/>
      <c r="J4" s="48"/>
      <c r="K4" s="48"/>
      <c r="L4" s="48"/>
      <c r="M4" s="48"/>
      <c r="N4" s="48"/>
      <c r="O4" s="48"/>
      <c r="P4" s="48"/>
      <c r="Q4" s="48"/>
      <c r="R4" s="48"/>
      <c r="S4" s="48"/>
      <c r="T4" s="48"/>
      <c r="U4" s="48"/>
      <c r="V4" s="48"/>
      <c r="W4" s="48"/>
      <c r="X4" s="48"/>
    </row>
    <row r="5" spans="1:24" x14ac:dyDescent="0.3">
      <c r="A5" s="48"/>
      <c r="B5" s="48"/>
      <c r="C5" s="48"/>
      <c r="D5" s="48"/>
      <c r="E5" s="48"/>
      <c r="F5" s="48"/>
      <c r="G5" s="48"/>
      <c r="H5" s="48"/>
      <c r="I5" s="48"/>
      <c r="J5" s="48"/>
      <c r="K5" s="48"/>
      <c r="L5" s="48"/>
      <c r="M5" s="48"/>
      <c r="N5" s="48"/>
      <c r="O5" s="48"/>
      <c r="P5" s="48"/>
      <c r="Q5" s="48"/>
      <c r="R5" s="48"/>
      <c r="S5" s="48"/>
      <c r="T5" s="48"/>
      <c r="U5" s="48"/>
      <c r="V5" s="48"/>
      <c r="W5" s="48"/>
      <c r="X5" s="48"/>
    </row>
    <row r="6" spans="1:24" x14ac:dyDescent="0.3">
      <c r="A6" s="48"/>
      <c r="B6" s="48"/>
      <c r="C6" s="48"/>
      <c r="D6" s="48"/>
      <c r="E6" s="48"/>
      <c r="F6" s="48"/>
      <c r="G6" s="48"/>
      <c r="H6" s="48"/>
      <c r="I6" s="48"/>
      <c r="J6" s="48"/>
      <c r="K6" s="48"/>
      <c r="L6" s="48"/>
      <c r="M6" s="48"/>
      <c r="N6" s="48"/>
      <c r="O6" s="48"/>
      <c r="P6" s="48"/>
      <c r="Q6" s="48"/>
      <c r="R6" s="48"/>
      <c r="S6" s="48"/>
      <c r="T6" s="48"/>
      <c r="U6" s="48"/>
      <c r="V6" s="48"/>
      <c r="W6" s="48"/>
      <c r="X6" s="48"/>
    </row>
    <row r="7" spans="1:24" ht="15" x14ac:dyDescent="0.3">
      <c r="A7" s="48"/>
      <c r="B7" s="48"/>
      <c r="C7" s="48"/>
      <c r="D7" s="55" t="s">
        <v>4465</v>
      </c>
      <c r="E7" s="48"/>
      <c r="F7" s="56" t="s">
        <v>4468</v>
      </c>
      <c r="G7" s="48"/>
      <c r="H7" s="57" t="s">
        <v>4467</v>
      </c>
      <c r="I7" s="50"/>
      <c r="J7" s="57" t="s">
        <v>4470</v>
      </c>
      <c r="K7" s="56"/>
      <c r="L7" s="48"/>
      <c r="M7" s="56" t="s">
        <v>4469</v>
      </c>
      <c r="N7" s="48"/>
      <c r="O7" s="56" t="s">
        <v>4471</v>
      </c>
      <c r="P7" s="48"/>
      <c r="Q7" s="48"/>
      <c r="R7" s="48"/>
      <c r="S7" s="48"/>
      <c r="T7" s="48"/>
      <c r="U7" s="48"/>
      <c r="V7" s="48"/>
      <c r="W7" s="48"/>
      <c r="X7" s="48"/>
    </row>
    <row r="8" spans="1:24" x14ac:dyDescent="0.3">
      <c r="A8" s="48"/>
      <c r="B8" s="48"/>
      <c r="C8" s="48"/>
      <c r="D8" s="48"/>
      <c r="E8" s="48"/>
      <c r="F8" s="48"/>
      <c r="G8" s="48"/>
      <c r="H8" s="48"/>
      <c r="I8" s="48"/>
      <c r="J8" s="48"/>
      <c r="K8" s="48"/>
      <c r="L8" s="48"/>
      <c r="M8" s="48"/>
      <c r="N8" s="48"/>
      <c r="O8" s="48"/>
      <c r="P8" s="48"/>
      <c r="Q8" s="48"/>
      <c r="R8" s="48"/>
      <c r="S8" s="48"/>
      <c r="T8" s="48"/>
      <c r="U8" s="48"/>
      <c r="V8" s="48"/>
      <c r="W8" s="53"/>
      <c r="X8" s="48"/>
    </row>
    <row r="9" spans="1:24" ht="19.8" x14ac:dyDescent="0.4">
      <c r="A9" s="48"/>
      <c r="B9" s="48"/>
      <c r="C9" s="48"/>
      <c r="D9" s="58">
        <f>'Pivot Table'!B20</f>
        <v>7565.0599999999968</v>
      </c>
      <c r="E9" s="48"/>
      <c r="F9" s="59">
        <f>'Pivot Table'!A26</f>
        <v>608</v>
      </c>
      <c r="G9" s="48"/>
      <c r="H9" s="54">
        <f>'Pivot Table'!B21</f>
        <v>608</v>
      </c>
      <c r="I9" s="48"/>
      <c r="J9" s="48"/>
      <c r="K9" s="60">
        <f>'Pivot Table'!A11</f>
        <v>1000</v>
      </c>
      <c r="L9" s="48"/>
      <c r="M9" s="59">
        <f>'Pivot Table'!A14</f>
        <v>10</v>
      </c>
      <c r="N9" s="48"/>
      <c r="O9" s="61">
        <f>'Pivot Table'!A17</f>
        <v>3.0470000000000002</v>
      </c>
      <c r="P9" s="48"/>
      <c r="Q9" s="48"/>
      <c r="R9" s="48"/>
      <c r="S9" s="48"/>
      <c r="T9" s="48"/>
      <c r="U9" s="48"/>
      <c r="V9" s="48"/>
      <c r="W9" s="48"/>
      <c r="X9" s="48"/>
    </row>
    <row r="10" spans="1:24" x14ac:dyDescent="0.3">
      <c r="A10" s="48"/>
      <c r="B10" s="48"/>
      <c r="C10" s="48"/>
      <c r="D10" s="48"/>
      <c r="E10" s="48"/>
      <c r="F10" s="48"/>
      <c r="G10" s="48"/>
      <c r="H10" s="48"/>
      <c r="I10" s="48"/>
      <c r="J10" s="48"/>
      <c r="K10" s="48"/>
      <c r="L10" s="48"/>
      <c r="M10" s="48"/>
      <c r="N10" s="48"/>
      <c r="O10" s="48"/>
      <c r="P10" s="48"/>
      <c r="Q10" s="48"/>
      <c r="R10" s="48"/>
      <c r="S10" s="48"/>
      <c r="T10" s="48"/>
      <c r="U10" s="48"/>
      <c r="V10" s="48"/>
      <c r="W10" s="48"/>
      <c r="X10" s="48"/>
    </row>
    <row r="11" spans="1:24" x14ac:dyDescent="0.3">
      <c r="A11" s="48"/>
      <c r="B11" s="48"/>
      <c r="C11" s="48"/>
      <c r="D11" s="48"/>
      <c r="E11" s="48"/>
      <c r="F11" s="48"/>
      <c r="G11" s="48"/>
      <c r="H11" s="48"/>
      <c r="I11" s="48"/>
      <c r="J11" s="48"/>
      <c r="K11" s="48"/>
      <c r="L11" s="48"/>
      <c r="M11" s="48"/>
      <c r="N11" s="48"/>
      <c r="O11" s="48"/>
      <c r="P11" s="48"/>
      <c r="Q11" s="48"/>
      <c r="R11" s="48"/>
      <c r="S11" s="48"/>
      <c r="T11" s="48"/>
      <c r="U11" s="48"/>
      <c r="V11" s="48"/>
      <c r="W11" s="48"/>
      <c r="X11" s="48"/>
    </row>
    <row r="12" spans="1:24" x14ac:dyDescent="0.3">
      <c r="A12" s="48"/>
      <c r="B12" s="48"/>
      <c r="C12" s="48"/>
      <c r="D12" s="48"/>
      <c r="E12" s="48"/>
      <c r="F12" s="48"/>
      <c r="G12" s="48"/>
      <c r="H12" s="48"/>
      <c r="I12" s="48"/>
      <c r="J12" s="48"/>
      <c r="K12" s="48"/>
      <c r="L12" s="48"/>
      <c r="M12" s="48"/>
      <c r="N12" s="48"/>
      <c r="O12" s="48"/>
      <c r="P12" s="48"/>
      <c r="Q12" s="48"/>
      <c r="R12" s="48"/>
      <c r="S12" s="48"/>
      <c r="T12" s="48"/>
      <c r="U12" s="48"/>
      <c r="V12" s="48"/>
      <c r="W12" s="48"/>
      <c r="X12" s="48"/>
    </row>
    <row r="13" spans="1:24" x14ac:dyDescent="0.3">
      <c r="A13" s="48"/>
      <c r="B13" s="48"/>
      <c r="C13" s="48"/>
      <c r="D13" s="48"/>
      <c r="E13" s="48"/>
      <c r="F13" s="48"/>
      <c r="G13" s="48"/>
      <c r="H13" s="48"/>
      <c r="I13" s="48"/>
      <c r="J13" s="48"/>
      <c r="K13" s="48"/>
      <c r="L13" s="48"/>
      <c r="M13" s="48"/>
      <c r="N13" s="48"/>
      <c r="O13" s="48"/>
      <c r="P13" s="48"/>
      <c r="Q13" s="48"/>
      <c r="R13" s="48"/>
      <c r="S13" s="48"/>
      <c r="T13" s="48"/>
      <c r="U13" s="48"/>
      <c r="V13" s="48"/>
      <c r="W13" s="48"/>
      <c r="X13" s="48"/>
    </row>
    <row r="14" spans="1:24" x14ac:dyDescent="0.3">
      <c r="A14" s="48"/>
      <c r="B14" s="48"/>
      <c r="C14" s="48"/>
      <c r="D14" s="48"/>
      <c r="E14" s="48"/>
      <c r="F14" s="48"/>
      <c r="G14" s="48"/>
      <c r="H14" s="48"/>
      <c r="I14" s="48"/>
      <c r="J14" s="48"/>
      <c r="K14" s="48"/>
      <c r="L14" s="48"/>
      <c r="M14" s="48"/>
      <c r="N14" s="48"/>
      <c r="O14" s="48"/>
      <c r="P14" s="48"/>
      <c r="Q14" s="48"/>
      <c r="R14" s="48"/>
      <c r="S14" s="48"/>
      <c r="T14" s="48"/>
      <c r="U14" s="48"/>
      <c r="V14" s="48"/>
      <c r="W14" s="48"/>
      <c r="X14" s="48"/>
    </row>
    <row r="15" spans="1:24" x14ac:dyDescent="0.3">
      <c r="A15" s="48"/>
      <c r="B15" s="48"/>
      <c r="C15" s="48"/>
      <c r="D15" s="48"/>
      <c r="E15" s="48"/>
      <c r="F15" s="48"/>
      <c r="G15" s="48"/>
      <c r="H15" s="48"/>
      <c r="I15" s="48"/>
      <c r="J15" s="48"/>
      <c r="K15" s="48"/>
      <c r="L15" s="48"/>
      <c r="M15" s="48"/>
      <c r="N15" s="48"/>
      <c r="O15" s="48"/>
      <c r="P15" s="48"/>
      <c r="Q15" s="48"/>
      <c r="R15" s="48"/>
      <c r="S15" s="48"/>
      <c r="T15" s="48"/>
      <c r="U15" s="48"/>
      <c r="V15" s="48"/>
      <c r="W15" s="48"/>
      <c r="X15" s="48"/>
    </row>
    <row r="16" spans="1:24" x14ac:dyDescent="0.3">
      <c r="A16" s="48"/>
      <c r="B16" s="48"/>
      <c r="C16" s="48"/>
      <c r="D16" s="48"/>
      <c r="E16" s="48"/>
      <c r="F16" s="48"/>
      <c r="G16" s="48"/>
      <c r="H16" s="48"/>
      <c r="I16" s="48"/>
      <c r="J16" s="48"/>
      <c r="K16" s="48"/>
      <c r="L16" s="48"/>
      <c r="M16" s="48"/>
      <c r="N16" s="48"/>
      <c r="O16" s="48"/>
      <c r="P16" s="48"/>
      <c r="Q16" s="48"/>
      <c r="R16" s="48"/>
      <c r="S16" s="48"/>
      <c r="T16" s="48"/>
      <c r="U16" s="48"/>
      <c r="V16" s="48"/>
      <c r="W16" s="48"/>
      <c r="X16" s="48"/>
    </row>
    <row r="17" spans="1:24" x14ac:dyDescent="0.3">
      <c r="A17" s="48"/>
      <c r="B17" s="48"/>
      <c r="C17" s="48"/>
      <c r="D17" s="48"/>
      <c r="E17" s="48"/>
      <c r="F17" s="48"/>
      <c r="G17" s="48"/>
      <c r="H17" s="48"/>
      <c r="I17" s="48"/>
      <c r="J17" s="48"/>
      <c r="K17" s="48"/>
      <c r="L17" s="48"/>
      <c r="M17" s="48"/>
      <c r="N17" s="48"/>
      <c r="O17" s="48"/>
      <c r="P17" s="48"/>
      <c r="Q17" s="48"/>
      <c r="R17" s="48"/>
      <c r="S17" s="48"/>
      <c r="T17" s="48"/>
      <c r="U17" s="48"/>
      <c r="V17" s="48"/>
      <c r="W17" s="48"/>
      <c r="X17" s="48"/>
    </row>
    <row r="18" spans="1:24" x14ac:dyDescent="0.3">
      <c r="A18" s="48"/>
      <c r="B18" s="48"/>
      <c r="C18" s="48"/>
      <c r="D18" s="48"/>
      <c r="E18" s="48"/>
      <c r="F18" s="48"/>
      <c r="G18" s="48"/>
      <c r="H18" s="48"/>
      <c r="I18" s="48"/>
      <c r="J18" s="48"/>
      <c r="K18" s="48"/>
      <c r="L18" s="48"/>
      <c r="M18" s="48"/>
      <c r="N18" s="48"/>
      <c r="O18" s="48"/>
      <c r="P18" s="48"/>
      <c r="Q18" s="48"/>
      <c r="R18" s="48"/>
      <c r="S18" s="48"/>
      <c r="T18" s="48"/>
      <c r="U18" s="48"/>
      <c r="V18" s="48"/>
      <c r="W18" s="48"/>
      <c r="X18" s="48"/>
    </row>
    <row r="19" spans="1:24" x14ac:dyDescent="0.3">
      <c r="A19" s="48"/>
      <c r="B19" s="48"/>
      <c r="C19" s="48"/>
      <c r="D19" s="48"/>
      <c r="E19" s="48"/>
      <c r="F19" s="48"/>
      <c r="G19" s="48"/>
      <c r="H19" s="48"/>
      <c r="I19" s="48"/>
      <c r="J19" s="48"/>
      <c r="K19" s="48"/>
      <c r="L19" s="48"/>
      <c r="M19" s="48"/>
      <c r="N19" s="48"/>
      <c r="O19" s="48"/>
      <c r="P19" s="48"/>
      <c r="Q19" s="48"/>
      <c r="R19" s="48"/>
      <c r="S19" s="48"/>
      <c r="T19" s="48"/>
      <c r="U19" s="48"/>
      <c r="V19" s="48"/>
      <c r="W19" s="48"/>
      <c r="X19" s="48"/>
    </row>
    <row r="20" spans="1:24" x14ac:dyDescent="0.3">
      <c r="A20" s="48"/>
      <c r="B20" s="48"/>
      <c r="C20" s="48"/>
      <c r="D20" s="48"/>
      <c r="E20" s="48"/>
      <c r="F20" s="48"/>
      <c r="G20" s="48"/>
      <c r="H20" s="48"/>
      <c r="I20" s="48"/>
      <c r="J20" s="48"/>
      <c r="K20" s="48"/>
      <c r="L20" s="48"/>
      <c r="M20" s="48"/>
      <c r="N20" s="48"/>
      <c r="O20" s="48"/>
      <c r="P20" s="48"/>
      <c r="Q20" s="48"/>
      <c r="R20" s="48"/>
      <c r="S20" s="48"/>
      <c r="T20" s="48"/>
      <c r="U20" s="48"/>
      <c r="V20" s="48"/>
      <c r="W20" s="48"/>
      <c r="X20" s="48"/>
    </row>
    <row r="21" spans="1:24" x14ac:dyDescent="0.3">
      <c r="A21" s="48"/>
      <c r="B21" s="48"/>
      <c r="C21" s="48"/>
      <c r="D21" s="48"/>
      <c r="E21" s="48"/>
      <c r="F21" s="48"/>
      <c r="G21" s="48"/>
      <c r="H21" s="48"/>
      <c r="I21" s="48"/>
      <c r="J21" s="48"/>
      <c r="K21" s="48"/>
      <c r="L21" s="48"/>
      <c r="M21" s="48"/>
      <c r="N21" s="48"/>
      <c r="O21" s="48"/>
      <c r="P21" s="48"/>
      <c r="Q21" s="48"/>
      <c r="R21" s="48"/>
      <c r="S21" s="48"/>
      <c r="T21" s="48"/>
      <c r="U21" s="48"/>
      <c r="V21" s="48"/>
      <c r="W21" s="48"/>
      <c r="X21" s="48"/>
    </row>
    <row r="22" spans="1:24" x14ac:dyDescent="0.3">
      <c r="A22" s="48"/>
      <c r="B22" s="48"/>
      <c r="C22" s="48"/>
      <c r="D22" s="48"/>
      <c r="E22" s="48"/>
      <c r="F22" s="48"/>
      <c r="G22" s="48"/>
      <c r="H22" s="48"/>
      <c r="I22" s="48"/>
      <c r="J22" s="48"/>
      <c r="K22" s="48"/>
      <c r="L22" s="48"/>
      <c r="M22" s="48"/>
      <c r="N22" s="48"/>
      <c r="O22" s="48"/>
      <c r="P22" s="48"/>
      <c r="Q22" s="48"/>
      <c r="R22" s="48"/>
      <c r="S22" s="48"/>
      <c r="T22" s="48"/>
      <c r="U22" s="48"/>
      <c r="V22" s="48"/>
      <c r="W22" s="48"/>
      <c r="X22" s="48"/>
    </row>
    <row r="23" spans="1:24" x14ac:dyDescent="0.3">
      <c r="A23" s="48"/>
      <c r="B23" s="48"/>
      <c r="C23" s="48"/>
      <c r="D23" s="48"/>
      <c r="E23" s="48"/>
      <c r="F23" s="48"/>
      <c r="G23" s="48"/>
      <c r="H23" s="48"/>
      <c r="I23" s="48"/>
      <c r="J23" s="48"/>
      <c r="K23" s="48"/>
      <c r="L23" s="48"/>
      <c r="M23" s="48"/>
      <c r="N23" s="48"/>
      <c r="O23" s="48"/>
      <c r="P23" s="48"/>
      <c r="Q23" s="48"/>
      <c r="R23" s="48"/>
      <c r="S23" s="48"/>
      <c r="T23" s="48"/>
      <c r="U23" s="48"/>
      <c r="V23" s="48"/>
      <c r="W23" s="48"/>
      <c r="X23" s="48"/>
    </row>
    <row r="24" spans="1:24" x14ac:dyDescent="0.3">
      <c r="A24" s="48"/>
      <c r="B24" s="48"/>
      <c r="C24" s="48"/>
      <c r="D24" s="48"/>
      <c r="E24" s="48"/>
      <c r="F24" s="48"/>
      <c r="G24" s="48"/>
      <c r="H24" s="48"/>
      <c r="I24" s="48"/>
      <c r="J24" s="48"/>
      <c r="K24" s="48"/>
      <c r="L24" s="48"/>
      <c r="M24" s="48"/>
      <c r="N24" s="48"/>
      <c r="O24" s="48"/>
      <c r="P24" s="48"/>
      <c r="Q24" s="48"/>
      <c r="R24" s="48"/>
      <c r="S24" s="48"/>
      <c r="T24" s="48"/>
      <c r="U24" s="48"/>
      <c r="V24" s="48"/>
      <c r="W24" s="48"/>
      <c r="X24" s="48"/>
    </row>
    <row r="25" spans="1:24" x14ac:dyDescent="0.3">
      <c r="A25" s="48"/>
      <c r="B25" s="48"/>
      <c r="C25" s="48"/>
      <c r="D25" s="48"/>
      <c r="E25" s="48"/>
      <c r="F25" s="48"/>
      <c r="G25" s="48"/>
      <c r="H25" s="48"/>
      <c r="I25" s="48"/>
      <c r="J25" s="48"/>
      <c r="K25" s="48"/>
      <c r="L25" s="48"/>
      <c r="M25" s="48"/>
      <c r="N25" s="48"/>
      <c r="O25" s="48"/>
      <c r="P25" s="48"/>
      <c r="Q25" s="48"/>
      <c r="R25" s="48"/>
      <c r="S25" s="48"/>
      <c r="T25" s="48"/>
      <c r="U25" s="48"/>
      <c r="V25" s="48"/>
      <c r="W25" s="48"/>
      <c r="X25" s="48"/>
    </row>
    <row r="26" spans="1:24" x14ac:dyDescent="0.3">
      <c r="A26" s="48"/>
      <c r="B26" s="48"/>
      <c r="C26" s="48"/>
      <c r="D26" s="48"/>
      <c r="E26" s="48"/>
      <c r="F26" s="48"/>
      <c r="G26" s="48"/>
      <c r="H26" s="48"/>
      <c r="I26" s="48"/>
      <c r="J26" s="48"/>
      <c r="K26" s="48"/>
      <c r="L26" s="48"/>
      <c r="M26" s="48"/>
      <c r="N26" s="48"/>
      <c r="O26" s="48"/>
      <c r="P26" s="48"/>
      <c r="Q26" s="48"/>
      <c r="R26" s="48"/>
      <c r="S26" s="48"/>
      <c r="T26" s="48"/>
      <c r="U26" s="48"/>
      <c r="V26" s="48"/>
      <c r="W26" s="48"/>
      <c r="X26" s="48"/>
    </row>
    <row r="27" spans="1:24" x14ac:dyDescent="0.3">
      <c r="A27" s="48"/>
      <c r="B27" s="48"/>
      <c r="C27" s="48"/>
      <c r="D27" s="48"/>
      <c r="E27" s="48"/>
      <c r="F27" s="48"/>
      <c r="G27" s="48"/>
      <c r="H27" s="48"/>
      <c r="I27" s="48"/>
      <c r="J27" s="48"/>
      <c r="K27" s="48"/>
      <c r="L27" s="48"/>
      <c r="M27" s="48"/>
      <c r="N27" s="48"/>
      <c r="O27" s="48"/>
      <c r="P27" s="48"/>
      <c r="Q27" s="48"/>
      <c r="R27" s="48"/>
      <c r="S27" s="48"/>
      <c r="T27" s="48"/>
      <c r="U27" s="48"/>
      <c r="V27" s="48"/>
      <c r="W27" s="48"/>
      <c r="X27" s="48"/>
    </row>
    <row r="28" spans="1:24" x14ac:dyDescent="0.3">
      <c r="A28" s="48"/>
      <c r="B28" s="48"/>
      <c r="C28" s="48"/>
      <c r="D28" s="48"/>
      <c r="E28" s="48"/>
      <c r="F28" s="48"/>
      <c r="G28" s="48"/>
      <c r="H28" s="48"/>
      <c r="I28" s="48"/>
      <c r="J28" s="48"/>
      <c r="K28" s="48"/>
      <c r="L28" s="48"/>
      <c r="M28" s="48"/>
      <c r="N28" s="48"/>
      <c r="O28" s="48"/>
      <c r="P28" s="48"/>
      <c r="Q28" s="48"/>
      <c r="R28" s="48"/>
      <c r="S28" s="48"/>
      <c r="T28" s="48"/>
      <c r="U28" s="48"/>
      <c r="V28" s="48"/>
      <c r="W28" s="48"/>
      <c r="X28" s="48"/>
    </row>
    <row r="29" spans="1:24" x14ac:dyDescent="0.3">
      <c r="A29" s="48"/>
      <c r="B29" s="48"/>
      <c r="C29" s="48"/>
      <c r="D29" s="48"/>
      <c r="E29" s="48"/>
      <c r="F29" s="48"/>
      <c r="G29" s="48"/>
      <c r="H29" s="48"/>
      <c r="I29" s="48"/>
      <c r="J29" s="48"/>
      <c r="K29" s="48"/>
      <c r="L29" s="48"/>
      <c r="M29" s="48"/>
      <c r="N29" s="48"/>
      <c r="O29" s="48"/>
      <c r="P29" s="48"/>
      <c r="Q29" s="48"/>
      <c r="R29" s="48"/>
      <c r="S29" s="48"/>
      <c r="T29" s="48"/>
      <c r="U29" s="48"/>
      <c r="V29" s="48"/>
      <c r="W29" s="48"/>
      <c r="X29" s="48"/>
    </row>
    <row r="30" spans="1:24" x14ac:dyDescent="0.3">
      <c r="A30" s="48"/>
      <c r="B30" s="48"/>
      <c r="C30" s="48"/>
      <c r="D30" s="48"/>
      <c r="E30" s="48"/>
      <c r="F30" s="48"/>
      <c r="G30" s="48"/>
      <c r="H30" s="48"/>
      <c r="I30" s="48"/>
      <c r="J30" s="48"/>
      <c r="K30" s="48"/>
      <c r="L30" s="48"/>
      <c r="M30" s="48"/>
      <c r="N30" s="48"/>
      <c r="O30" s="48"/>
      <c r="P30" s="48"/>
      <c r="Q30" s="48"/>
      <c r="R30" s="48"/>
      <c r="S30" s="48"/>
      <c r="T30" s="48"/>
      <c r="U30" s="48"/>
      <c r="V30" s="48"/>
      <c r="W30" s="48"/>
      <c r="X30" s="48"/>
    </row>
    <row r="31" spans="1:24" x14ac:dyDescent="0.3">
      <c r="A31" s="48"/>
      <c r="B31" s="48"/>
      <c r="C31" s="48"/>
      <c r="D31" s="48"/>
      <c r="E31" s="48"/>
      <c r="F31" s="48"/>
      <c r="G31" s="48"/>
      <c r="H31" s="48"/>
      <c r="I31" s="48"/>
      <c r="J31" s="48"/>
      <c r="K31" s="48"/>
      <c r="L31" s="48"/>
      <c r="M31" s="48"/>
      <c r="N31" s="48"/>
      <c r="O31" s="48"/>
      <c r="P31" s="48"/>
      <c r="Q31" s="48"/>
      <c r="R31" s="48"/>
      <c r="S31" s="48"/>
      <c r="T31" s="48"/>
      <c r="U31" s="48"/>
      <c r="V31" s="48"/>
      <c r="W31" s="48"/>
      <c r="X31" s="48"/>
    </row>
    <row r="32" spans="1:24" x14ac:dyDescent="0.3">
      <c r="A32" s="48"/>
      <c r="B32" s="48"/>
      <c r="C32" s="48"/>
      <c r="D32" s="48"/>
      <c r="E32" s="48"/>
      <c r="F32" s="48"/>
      <c r="G32" s="48"/>
      <c r="H32" s="48"/>
      <c r="I32" s="48"/>
      <c r="J32" s="48"/>
      <c r="K32" s="48"/>
      <c r="L32" s="48"/>
      <c r="M32" s="48"/>
      <c r="N32" s="48"/>
      <c r="O32" s="48"/>
      <c r="P32" s="48"/>
      <c r="Q32" s="48"/>
      <c r="R32" s="48"/>
      <c r="S32" s="48"/>
      <c r="T32" s="48"/>
      <c r="U32" s="48"/>
      <c r="V32" s="48"/>
      <c r="W32" s="48"/>
      <c r="X32" s="48"/>
    </row>
    <row r="33" spans="1:24" x14ac:dyDescent="0.3">
      <c r="A33" s="48"/>
      <c r="B33" s="48"/>
      <c r="C33" s="48"/>
      <c r="D33" s="48"/>
      <c r="E33" s="48"/>
      <c r="F33" s="48"/>
      <c r="G33" s="48"/>
      <c r="H33" s="48"/>
      <c r="I33" s="48"/>
      <c r="J33" s="48"/>
      <c r="K33" s="48"/>
      <c r="L33" s="48"/>
      <c r="M33" s="48"/>
      <c r="N33" s="48"/>
      <c r="O33" s="48"/>
      <c r="P33" s="48"/>
      <c r="Q33" s="48"/>
      <c r="R33" s="48"/>
      <c r="S33" s="48"/>
      <c r="T33" s="48"/>
      <c r="U33" s="48"/>
      <c r="V33" s="48"/>
      <c r="W33" s="48"/>
      <c r="X33" s="48"/>
    </row>
    <row r="34" spans="1:24" x14ac:dyDescent="0.3">
      <c r="A34" s="48"/>
      <c r="B34" s="48"/>
      <c r="C34" s="48"/>
      <c r="D34" s="48"/>
      <c r="E34" s="48"/>
      <c r="F34" s="48"/>
      <c r="G34" s="48"/>
      <c r="H34" s="48"/>
      <c r="I34" s="48"/>
      <c r="J34" s="48"/>
      <c r="K34" s="48"/>
      <c r="L34" s="48"/>
      <c r="M34" s="48"/>
      <c r="N34" s="48"/>
      <c r="O34" s="48"/>
      <c r="P34" s="48"/>
      <c r="Q34" s="48"/>
      <c r="R34" s="48"/>
      <c r="S34" s="48"/>
      <c r="T34" s="48"/>
      <c r="U34" s="48"/>
      <c r="V34" s="48"/>
      <c r="W34" s="48"/>
      <c r="X34" s="48"/>
    </row>
    <row r="35" spans="1:24" x14ac:dyDescent="0.3">
      <c r="A35" s="48"/>
      <c r="B35" s="48"/>
      <c r="C35" s="48"/>
      <c r="D35" s="48"/>
      <c r="E35" s="48"/>
      <c r="F35" s="48"/>
      <c r="G35" s="48"/>
      <c r="H35" s="48"/>
      <c r="I35" s="48"/>
      <c r="J35" s="48"/>
      <c r="K35" s="48"/>
      <c r="L35" s="48"/>
      <c r="M35" s="48"/>
      <c r="N35" s="48"/>
      <c r="O35" s="48"/>
      <c r="P35" s="48"/>
      <c r="Q35" s="48"/>
      <c r="R35" s="48"/>
      <c r="S35" s="48"/>
      <c r="T35" s="48"/>
      <c r="U35" s="48"/>
      <c r="V35" s="48"/>
      <c r="W35" s="48"/>
      <c r="X35" s="48"/>
    </row>
    <row r="36" spans="1:24" x14ac:dyDescent="0.3">
      <c r="A36" s="48"/>
      <c r="B36" s="48"/>
      <c r="C36" s="48"/>
      <c r="D36" s="48"/>
      <c r="E36" s="48"/>
      <c r="F36" s="48"/>
      <c r="G36" s="48"/>
      <c r="H36" s="48"/>
      <c r="I36" s="48"/>
      <c r="J36" s="48"/>
      <c r="K36" s="48"/>
      <c r="L36" s="48"/>
      <c r="M36" s="48"/>
      <c r="N36" s="48"/>
      <c r="O36" s="48"/>
      <c r="P36" s="48"/>
      <c r="Q36" s="48"/>
      <c r="R36" s="48"/>
      <c r="S36" s="48"/>
      <c r="T36" s="48"/>
      <c r="U36" s="48"/>
      <c r="V36" s="48"/>
      <c r="W36" s="48"/>
      <c r="X36" s="48"/>
    </row>
    <row r="37" spans="1:24" x14ac:dyDescent="0.3">
      <c r="A37" s="48"/>
      <c r="B37" s="48"/>
      <c r="C37" s="48"/>
      <c r="D37" s="48"/>
      <c r="E37" s="48"/>
      <c r="F37" s="48"/>
      <c r="G37" s="48"/>
      <c r="H37" s="48"/>
      <c r="I37" s="48"/>
      <c r="J37" s="48"/>
      <c r="K37" s="48"/>
      <c r="L37" s="48"/>
      <c r="M37" s="48"/>
      <c r="N37" s="48"/>
      <c r="O37" s="48"/>
      <c r="P37" s="48"/>
      <c r="Q37" s="48"/>
      <c r="R37" s="48"/>
      <c r="S37" s="48"/>
      <c r="T37" s="48"/>
      <c r="U37" s="48"/>
      <c r="V37" s="48"/>
      <c r="W37" s="48"/>
      <c r="X37" s="48"/>
    </row>
    <row r="38" spans="1:24" x14ac:dyDescent="0.3">
      <c r="A38" s="48"/>
      <c r="B38" s="48"/>
      <c r="C38" s="48"/>
      <c r="D38" s="48"/>
      <c r="E38" s="48"/>
      <c r="F38" s="48"/>
      <c r="G38" s="48"/>
      <c r="H38" s="48"/>
      <c r="I38" s="48"/>
      <c r="J38" s="48"/>
      <c r="K38" s="48"/>
      <c r="L38" s="48"/>
      <c r="M38" s="48"/>
      <c r="N38" s="48"/>
      <c r="O38" s="48"/>
      <c r="P38" s="48"/>
      <c r="Q38" s="48"/>
      <c r="R38" s="48"/>
      <c r="S38" s="48"/>
      <c r="T38" s="48"/>
      <c r="U38" s="48"/>
      <c r="V38" s="48"/>
      <c r="W38" s="48"/>
      <c r="X38" s="48"/>
    </row>
    <row r="39" spans="1:24" x14ac:dyDescent="0.3">
      <c r="A39" s="48"/>
      <c r="B39" s="48"/>
      <c r="C39" s="48"/>
      <c r="D39" s="48"/>
      <c r="E39" s="48"/>
      <c r="F39" s="48"/>
      <c r="G39" s="48"/>
      <c r="H39" s="48"/>
      <c r="I39" s="48"/>
      <c r="J39" s="48"/>
      <c r="K39" s="48"/>
      <c r="L39" s="48"/>
      <c r="M39" s="48"/>
      <c r="N39" s="48"/>
      <c r="O39" s="48"/>
      <c r="P39" s="48"/>
      <c r="Q39" s="48"/>
      <c r="R39" s="48"/>
      <c r="S39" s="48"/>
      <c r="T39" s="48"/>
      <c r="U39" s="48"/>
      <c r="V39" s="48"/>
      <c r="W39" s="48"/>
      <c r="X39" s="48"/>
    </row>
    <row r="40" spans="1:24" x14ac:dyDescent="0.3">
      <c r="A40" s="48"/>
      <c r="B40" s="48"/>
      <c r="C40" s="48"/>
      <c r="D40" s="48"/>
      <c r="E40" s="48"/>
      <c r="F40" s="48"/>
      <c r="G40" s="48"/>
      <c r="H40" s="48"/>
      <c r="I40" s="48"/>
      <c r="J40" s="48"/>
      <c r="K40" s="48"/>
      <c r="L40" s="48"/>
      <c r="M40" s="48"/>
      <c r="N40" s="48"/>
      <c r="O40" s="48"/>
      <c r="P40" s="48"/>
      <c r="Q40" s="48"/>
      <c r="R40" s="48"/>
      <c r="S40" s="48"/>
      <c r="T40" s="48"/>
      <c r="U40" s="48"/>
      <c r="V40" s="48"/>
      <c r="W40" s="48"/>
      <c r="X40" s="48"/>
    </row>
    <row r="41" spans="1:24" x14ac:dyDescent="0.3">
      <c r="A41" s="48"/>
      <c r="B41" s="48"/>
      <c r="C41" s="48"/>
      <c r="D41" s="48"/>
      <c r="E41" s="48"/>
      <c r="F41" s="48"/>
      <c r="G41" s="48"/>
      <c r="H41" s="48"/>
      <c r="I41" s="48"/>
      <c r="J41" s="48"/>
      <c r="K41" s="48"/>
      <c r="L41" s="48"/>
      <c r="M41" s="48"/>
      <c r="N41" s="48"/>
      <c r="O41" s="48"/>
      <c r="P41" s="48"/>
      <c r="Q41" s="48"/>
      <c r="R41" s="48"/>
      <c r="S41" s="48"/>
      <c r="T41" s="48"/>
      <c r="U41" s="48"/>
      <c r="V41" s="48"/>
      <c r="W41" s="48"/>
      <c r="X41" s="48"/>
    </row>
    <row r="42" spans="1:24" x14ac:dyDescent="0.3">
      <c r="A42" s="48"/>
      <c r="B42" s="48"/>
      <c r="C42" s="48"/>
      <c r="D42" s="48"/>
      <c r="E42" s="48"/>
      <c r="F42" s="48"/>
      <c r="G42" s="48"/>
      <c r="H42" s="48"/>
      <c r="I42" s="48"/>
      <c r="J42" s="48"/>
      <c r="K42" s="48"/>
      <c r="L42" s="48"/>
      <c r="M42" s="48"/>
      <c r="N42" s="48"/>
      <c r="O42" s="48"/>
      <c r="P42" s="48"/>
      <c r="Q42" s="48"/>
      <c r="R42" s="48"/>
      <c r="S42" s="48"/>
      <c r="T42" s="48"/>
      <c r="U42" s="48"/>
      <c r="V42" s="48"/>
      <c r="W42" s="48"/>
      <c r="X42" s="48"/>
    </row>
    <row r="43" spans="1:24" x14ac:dyDescent="0.3">
      <c r="A43" s="48"/>
      <c r="B43" s="48"/>
      <c r="C43" s="48"/>
      <c r="D43" s="48"/>
      <c r="E43" s="48"/>
      <c r="F43" s="48"/>
      <c r="G43" s="48"/>
      <c r="H43" s="48"/>
      <c r="I43" s="48"/>
      <c r="J43" s="48"/>
      <c r="K43" s="48"/>
      <c r="L43" s="48"/>
      <c r="M43" s="48"/>
      <c r="N43" s="48"/>
      <c r="O43" s="48"/>
      <c r="P43" s="48"/>
      <c r="Q43" s="48"/>
      <c r="R43" s="48"/>
      <c r="S43" s="48"/>
      <c r="T43" s="48"/>
      <c r="U43" s="48"/>
      <c r="V43" s="48"/>
      <c r="W43" s="48"/>
      <c r="X43" s="48"/>
    </row>
    <row r="44" spans="1:24" x14ac:dyDescent="0.3">
      <c r="A44" s="48"/>
      <c r="B44" s="48"/>
      <c r="C44" s="48"/>
      <c r="D44" s="48"/>
      <c r="E44" s="48"/>
      <c r="F44" s="48"/>
      <c r="G44" s="48"/>
      <c r="H44" s="48"/>
      <c r="I44" s="48"/>
      <c r="J44" s="48"/>
      <c r="K44" s="48"/>
      <c r="L44" s="48"/>
      <c r="M44" s="48"/>
      <c r="N44" s="48"/>
      <c r="O44" s="48"/>
      <c r="P44" s="48"/>
      <c r="Q44" s="48"/>
      <c r="R44" s="48"/>
      <c r="S44" s="48"/>
      <c r="T44" s="48"/>
      <c r="U44" s="48"/>
      <c r="V44" s="48"/>
      <c r="W44" s="48"/>
      <c r="X44" s="48"/>
    </row>
    <row r="45" spans="1:24" x14ac:dyDescent="0.3">
      <c r="A45" s="48"/>
      <c r="B45" s="48"/>
      <c r="C45" s="48"/>
      <c r="D45" s="48"/>
      <c r="E45" s="48"/>
      <c r="F45" s="48"/>
      <c r="G45" s="48"/>
      <c r="H45" s="48"/>
      <c r="I45" s="48"/>
      <c r="J45" s="48"/>
      <c r="K45" s="48"/>
      <c r="L45" s="48"/>
      <c r="M45" s="48"/>
      <c r="N45" s="48"/>
      <c r="O45" s="48"/>
      <c r="P45" s="48"/>
      <c r="Q45" s="48"/>
      <c r="R45" s="48"/>
      <c r="S45" s="48"/>
      <c r="T45" s="48"/>
      <c r="U45" s="48"/>
      <c r="V45" s="48"/>
      <c r="W45" s="48"/>
      <c r="X45" s="48"/>
    </row>
    <row r="46" spans="1:24" x14ac:dyDescent="0.3">
      <c r="A46" s="48"/>
      <c r="B46" s="48"/>
      <c r="C46" s="48"/>
      <c r="D46" s="48"/>
      <c r="E46" s="48"/>
      <c r="F46" s="48"/>
      <c r="G46" s="48"/>
      <c r="H46" s="48"/>
      <c r="I46" s="48"/>
      <c r="J46" s="48"/>
      <c r="K46" s="48"/>
      <c r="L46" s="48"/>
      <c r="M46" s="48"/>
      <c r="N46" s="48"/>
      <c r="O46" s="48"/>
      <c r="P46" s="48"/>
      <c r="Q46" s="48"/>
      <c r="R46" s="48"/>
      <c r="S46" s="48"/>
      <c r="T46" s="48"/>
      <c r="U46" s="48"/>
      <c r="V46" s="48"/>
      <c r="W46" s="48"/>
      <c r="X46" s="48"/>
    </row>
    <row r="47" spans="1:24" x14ac:dyDescent="0.3">
      <c r="A47" s="48"/>
      <c r="B47" s="48"/>
      <c r="C47" s="48"/>
      <c r="D47" s="48"/>
      <c r="E47" s="48"/>
      <c r="F47" s="48"/>
      <c r="G47" s="48"/>
      <c r="H47" s="48"/>
      <c r="I47" s="48"/>
      <c r="J47" s="48"/>
      <c r="K47" s="48"/>
      <c r="L47" s="48"/>
      <c r="M47" s="48"/>
      <c r="N47" s="48"/>
      <c r="O47" s="48"/>
      <c r="P47" s="48"/>
      <c r="Q47" s="48"/>
      <c r="R47" s="48"/>
      <c r="S47" s="48"/>
      <c r="T47" s="48"/>
      <c r="U47" s="48"/>
      <c r="V47" s="48"/>
      <c r="W47" s="48"/>
      <c r="X47" s="48"/>
    </row>
    <row r="48" spans="1:24" x14ac:dyDescent="0.3">
      <c r="A48" s="48"/>
      <c r="B48" s="48"/>
      <c r="C48" s="48"/>
      <c r="D48" s="48"/>
      <c r="E48" s="48"/>
      <c r="F48" s="48"/>
      <c r="G48" s="48"/>
      <c r="H48" s="48"/>
      <c r="I48" s="48"/>
      <c r="J48" s="48"/>
      <c r="K48" s="48"/>
      <c r="L48" s="48"/>
      <c r="M48" s="48"/>
      <c r="N48" s="48"/>
      <c r="O48" s="48"/>
      <c r="P48" s="48"/>
      <c r="Q48" s="48"/>
      <c r="R48" s="48"/>
      <c r="S48" s="48"/>
      <c r="T48" s="48"/>
      <c r="U48" s="48"/>
      <c r="V48" s="48"/>
      <c r="W48" s="48"/>
      <c r="X48" s="4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FC949-1169-4123-B0B3-BD82DF130407}">
  <dimension ref="A1:O1001"/>
  <sheetViews>
    <sheetView workbookViewId="0">
      <selection activeCell="A2" sqref="A2:O999"/>
    </sheetView>
  </sheetViews>
  <sheetFormatPr defaultRowHeight="14.4" x14ac:dyDescent="0.3"/>
  <cols>
    <col min="5" max="5" width="18.33203125" bestFit="1" customWidth="1"/>
    <col min="6" max="6" width="12.6640625" bestFit="1" customWidth="1"/>
    <col min="7" max="7" width="13.77734375" bestFit="1" customWidth="1"/>
    <col min="12" max="12" width="21.109375" customWidth="1"/>
    <col min="13" max="13" width="14.109375" bestFit="1" customWidth="1"/>
    <col min="14" max="14" width="13.77734375" bestFit="1" customWidth="1"/>
  </cols>
  <sheetData>
    <row r="1" spans="1:15" x14ac:dyDescent="0.3">
      <c r="A1" s="6" t="s">
        <v>0</v>
      </c>
      <c r="B1" s="7" t="s">
        <v>1017</v>
      </c>
      <c r="C1" s="7" t="s">
        <v>1</v>
      </c>
      <c r="D1" s="7" t="s">
        <v>2</v>
      </c>
      <c r="E1" s="7" t="s">
        <v>3</v>
      </c>
      <c r="F1" s="7" t="s">
        <v>4</v>
      </c>
      <c r="G1" s="8" t="s">
        <v>5</v>
      </c>
      <c r="H1" s="9" t="s">
        <v>6</v>
      </c>
      <c r="I1" s="7" t="s">
        <v>1018</v>
      </c>
      <c r="J1" s="7" t="s">
        <v>4414</v>
      </c>
      <c r="K1" s="7" t="s">
        <v>1019</v>
      </c>
      <c r="L1" s="7" t="s">
        <v>4429</v>
      </c>
      <c r="M1" s="7" t="s">
        <v>3405</v>
      </c>
      <c r="N1" s="7" t="s">
        <v>3406</v>
      </c>
      <c r="O1" s="7" t="s">
        <v>4427</v>
      </c>
    </row>
    <row r="2" spans="1:15" x14ac:dyDescent="0.3">
      <c r="A2" s="4" t="s">
        <v>7</v>
      </c>
      <c r="B2" s="2" t="s">
        <v>1793</v>
      </c>
      <c r="C2" s="2" t="s">
        <v>1007</v>
      </c>
      <c r="D2" s="2">
        <v>3</v>
      </c>
      <c r="E2" s="2">
        <v>3.52</v>
      </c>
      <c r="F2" s="2" t="s">
        <v>1013</v>
      </c>
      <c r="G2" s="3">
        <v>45292</v>
      </c>
      <c r="H2" s="5">
        <v>10.56</v>
      </c>
      <c r="I2" s="25">
        <f>_xlfn.XLOOKUP(Sales78[[#This Row],[Customer_ID]],Customer[Customer_ID],Customer[Age])</f>
        <v>23</v>
      </c>
      <c r="J2" s="25" t="str">
        <f>_xlfn.XLOOKUP(Sales78[[#This Row],[Customer_ID]],Customer[Customer_ID],Customer[Age Range])</f>
        <v>[18-30]</v>
      </c>
      <c r="K2" s="25" t="str">
        <f>_xlfn.XLOOKUP(Sales78[[#This Row],[Customer_ID]],Customer[Customer_ID],Customer[Gender])</f>
        <v>Male</v>
      </c>
      <c r="L2" s="27" t="e">
        <f>_xlfn.XLOOKUP(Sales78[[#This Row],[Customer_ID]],Feedback[Customer_ID],Feedback[Feedback_ID])</f>
        <v>#N/A</v>
      </c>
      <c r="M2" s="27" t="e">
        <f>_xlfn.XLOOKUP(Sales78[[#This Row],[Customer_ID]],Feedback[Customer_ID],Feedback[Sentiment])</f>
        <v>#N/A</v>
      </c>
      <c r="N2" s="27" t="e">
        <f>_xlfn.XLOOKUP(Sales78[[#This Row],[Customer_ID]],Feedback[Customer_ID],Feedback[Comment])</f>
        <v>#N/A</v>
      </c>
      <c r="O2" s="27"/>
    </row>
    <row r="3" spans="1:15" x14ac:dyDescent="0.3">
      <c r="A3" s="4" t="s">
        <v>8</v>
      </c>
      <c r="B3" s="2" t="s">
        <v>1055</v>
      </c>
      <c r="C3" s="2" t="s">
        <v>1007</v>
      </c>
      <c r="D3" s="2">
        <v>5</v>
      </c>
      <c r="E3" s="2">
        <v>2.74</v>
      </c>
      <c r="F3" s="2" t="s">
        <v>1014</v>
      </c>
      <c r="G3" s="3">
        <v>45293</v>
      </c>
      <c r="H3" s="5">
        <v>13.7</v>
      </c>
      <c r="I3" s="2">
        <f>_xlfn.XLOOKUP(Sales78[[#This Row],[Customer_ID]],Customer[Customer_ID],Customer[Age])</f>
        <v>35</v>
      </c>
      <c r="J3" s="2" t="str">
        <f>_xlfn.XLOOKUP(Sales78[[#This Row],[Customer_ID]],Customer[Customer_ID],Customer[Age Range])</f>
        <v>[31-43]</v>
      </c>
      <c r="K3" s="2" t="str">
        <f>_xlfn.XLOOKUP(Sales78[[#This Row],[Customer_ID]],Customer[Customer_ID],Customer[Gender])</f>
        <v>Male</v>
      </c>
      <c r="L3" s="26" t="str">
        <f>_xlfn.XLOOKUP(Sales78[[#This Row],[Customer_ID]],Feedback[Customer_ID],Feedback[Feedback_ID])</f>
        <v>F1965</v>
      </c>
      <c r="M3" s="26" t="str">
        <f>_xlfn.XLOOKUP(Sales78[[#This Row],[Customer_ID]],Feedback[Customer_ID],Feedback[Sentiment])</f>
        <v>Neutral</v>
      </c>
      <c r="N3" s="26" t="str">
        <f>_xlfn.XLOOKUP(Sales78[[#This Row],[Customer_ID]],Feedback[Customer_ID],Feedback[Comment])</f>
        <v>Could be better</v>
      </c>
      <c r="O3" s="26"/>
    </row>
    <row r="4" spans="1:15" x14ac:dyDescent="0.3">
      <c r="A4" s="4" t="s">
        <v>9</v>
      </c>
      <c r="B4" s="2" t="s">
        <v>1563</v>
      </c>
      <c r="C4" s="2" t="s">
        <v>1007</v>
      </c>
      <c r="D4" s="2">
        <v>4</v>
      </c>
      <c r="E4" s="2">
        <v>2.84</v>
      </c>
      <c r="F4" s="2" t="s">
        <v>1013</v>
      </c>
      <c r="G4" s="3">
        <v>45294</v>
      </c>
      <c r="H4" s="5">
        <v>11.36</v>
      </c>
      <c r="I4" s="2">
        <f>_xlfn.XLOOKUP(Sales78[[#This Row],[Customer_ID]],Customer[Customer_ID],Customer[Age])</f>
        <v>25</v>
      </c>
      <c r="J4" s="2" t="str">
        <f>_xlfn.XLOOKUP(Sales78[[#This Row],[Customer_ID]],Customer[Customer_ID],Customer[Age Range])</f>
        <v>[18-30]</v>
      </c>
      <c r="K4" s="2" t="str">
        <f>_xlfn.XLOOKUP(Sales78[[#This Row],[Customer_ID]],Customer[Customer_ID],Customer[Gender])</f>
        <v>Female</v>
      </c>
      <c r="L4" s="26" t="e">
        <f>_xlfn.XLOOKUP(Sales78[[#This Row],[Customer_ID]],Feedback[Customer_ID],Feedback[Feedback_ID])</f>
        <v>#N/A</v>
      </c>
      <c r="M4" s="26" t="e">
        <f>_xlfn.XLOOKUP(Sales78[[#This Row],[Customer_ID]],Feedback[Customer_ID],Feedback[Sentiment])</f>
        <v>#N/A</v>
      </c>
      <c r="N4" s="26" t="e">
        <f>_xlfn.XLOOKUP(Sales78[[#This Row],[Customer_ID]],Feedback[Customer_ID],Feedback[Comment])</f>
        <v>#N/A</v>
      </c>
      <c r="O4" s="26"/>
    </row>
    <row r="5" spans="1:15" x14ac:dyDescent="0.3">
      <c r="A5" s="4" t="s">
        <v>10</v>
      </c>
      <c r="B5" s="2" t="s">
        <v>1283</v>
      </c>
      <c r="C5" s="2" t="s">
        <v>1009</v>
      </c>
      <c r="D5" s="2">
        <v>1</v>
      </c>
      <c r="E5" s="2">
        <v>5.04</v>
      </c>
      <c r="F5" s="2" t="s">
        <v>1016</v>
      </c>
      <c r="G5" s="3">
        <v>45295</v>
      </c>
      <c r="H5" s="5">
        <v>5.04</v>
      </c>
      <c r="I5" s="2">
        <f>_xlfn.XLOOKUP(Sales78[[#This Row],[Customer_ID]],Customer[Customer_ID],Customer[Age])</f>
        <v>64</v>
      </c>
      <c r="J5" s="2" t="str">
        <f>_xlfn.XLOOKUP(Sales78[[#This Row],[Customer_ID]],Customer[Customer_ID],Customer[Age Range])</f>
        <v>[57 Above]</v>
      </c>
      <c r="K5" s="2" t="str">
        <f>_xlfn.XLOOKUP(Sales78[[#This Row],[Customer_ID]],Customer[Customer_ID],Customer[Gender])</f>
        <v>Male</v>
      </c>
      <c r="L5" s="26" t="str">
        <f>_xlfn.XLOOKUP(Sales78[[#This Row],[Customer_ID]],Feedback[Customer_ID],Feedback[Feedback_ID])</f>
        <v>F1027</v>
      </c>
      <c r="M5" s="26" t="str">
        <f>_xlfn.XLOOKUP(Sales78[[#This Row],[Customer_ID]],Feedback[Customer_ID],Feedback[Sentiment])</f>
        <v>Positive</v>
      </c>
      <c r="N5" s="26" t="str">
        <f>_xlfn.XLOOKUP(Sales78[[#This Row],[Customer_ID]],Feedback[Customer_ID],Feedback[Comment])</f>
        <v>Could be better</v>
      </c>
      <c r="O5" s="26"/>
    </row>
    <row r="6" spans="1:15" x14ac:dyDescent="0.3">
      <c r="A6" s="4" t="s">
        <v>11</v>
      </c>
      <c r="B6" s="2" t="s">
        <v>1153</v>
      </c>
      <c r="C6" s="2" t="s">
        <v>1008</v>
      </c>
      <c r="D6" s="2">
        <v>4</v>
      </c>
      <c r="E6" s="2">
        <v>4.21</v>
      </c>
      <c r="F6" s="2" t="s">
        <v>1015</v>
      </c>
      <c r="G6" s="3">
        <v>45296</v>
      </c>
      <c r="H6" s="5">
        <v>16.84</v>
      </c>
      <c r="I6" s="2">
        <f>_xlfn.XLOOKUP(Sales78[[#This Row],[Customer_ID]],Customer[Customer_ID],Customer[Age])</f>
        <v>55</v>
      </c>
      <c r="J6" s="2" t="str">
        <f>_xlfn.XLOOKUP(Sales78[[#This Row],[Customer_ID]],Customer[Customer_ID],Customer[Age Range])</f>
        <v>[44-56]</v>
      </c>
      <c r="K6" s="2" t="str">
        <f>_xlfn.XLOOKUP(Sales78[[#This Row],[Customer_ID]],Customer[Customer_ID],Customer[Gender])</f>
        <v>Female</v>
      </c>
      <c r="L6" s="26" t="e">
        <f>_xlfn.XLOOKUP(Sales78[[#This Row],[Customer_ID]],Feedback[Customer_ID],Feedback[Feedback_ID])</f>
        <v>#N/A</v>
      </c>
      <c r="M6" s="26" t="e">
        <f>_xlfn.XLOOKUP(Sales78[[#This Row],[Customer_ID]],Feedback[Customer_ID],Feedback[Sentiment])</f>
        <v>#N/A</v>
      </c>
      <c r="N6" s="26" t="e">
        <f>_xlfn.XLOOKUP(Sales78[[#This Row],[Customer_ID]],Feedback[Customer_ID],Feedback[Comment])</f>
        <v>#N/A</v>
      </c>
      <c r="O6" s="26"/>
    </row>
    <row r="7" spans="1:15" x14ac:dyDescent="0.3">
      <c r="A7" s="4" t="s">
        <v>12</v>
      </c>
      <c r="B7" s="2" t="s">
        <v>1048</v>
      </c>
      <c r="C7" s="2" t="s">
        <v>1011</v>
      </c>
      <c r="D7" s="2">
        <v>5</v>
      </c>
      <c r="E7" s="2">
        <v>3.66</v>
      </c>
      <c r="F7" s="2" t="s">
        <v>1016</v>
      </c>
      <c r="G7" s="3">
        <v>45297</v>
      </c>
      <c r="H7" s="5">
        <v>18.3</v>
      </c>
      <c r="I7" s="2">
        <f>_xlfn.XLOOKUP(Sales78[[#This Row],[Customer_ID]],Customer[Customer_ID],Customer[Age])</f>
        <v>59</v>
      </c>
      <c r="J7" s="2" t="str">
        <f>_xlfn.XLOOKUP(Sales78[[#This Row],[Customer_ID]],Customer[Customer_ID],Customer[Age Range])</f>
        <v>[57 Above]</v>
      </c>
      <c r="K7" s="2" t="str">
        <f>_xlfn.XLOOKUP(Sales78[[#This Row],[Customer_ID]],Customer[Customer_ID],Customer[Gender])</f>
        <v>Female</v>
      </c>
      <c r="L7" s="26" t="str">
        <f>_xlfn.XLOOKUP(Sales78[[#This Row],[Customer_ID]],Feedback[Customer_ID],Feedback[Feedback_ID])</f>
        <v>F1879</v>
      </c>
      <c r="M7" s="26" t="str">
        <f>_xlfn.XLOOKUP(Sales78[[#This Row],[Customer_ID]],Feedback[Customer_ID],Feedback[Sentiment])</f>
        <v>Positive</v>
      </c>
      <c r="N7" s="26" t="str">
        <f>_xlfn.XLOOKUP(Sales78[[#This Row],[Customer_ID]],Feedback[Customer_ID],Feedback[Comment])</f>
        <v>Could be better</v>
      </c>
      <c r="O7" s="26"/>
    </row>
    <row r="8" spans="1:15" x14ac:dyDescent="0.3">
      <c r="A8" s="4" t="s">
        <v>13</v>
      </c>
      <c r="B8" s="2" t="s">
        <v>1344</v>
      </c>
      <c r="C8" s="2" t="s">
        <v>1012</v>
      </c>
      <c r="D8" s="2">
        <v>2</v>
      </c>
      <c r="E8" s="2">
        <v>2.95</v>
      </c>
      <c r="F8" s="2" t="s">
        <v>1014</v>
      </c>
      <c r="G8" s="3">
        <v>45298</v>
      </c>
      <c r="H8" s="5">
        <v>5.9</v>
      </c>
      <c r="I8" s="2">
        <f>_xlfn.XLOOKUP(Sales78[[#This Row],[Customer_ID]],Customer[Customer_ID],Customer[Age])</f>
        <v>36</v>
      </c>
      <c r="J8" s="2" t="str">
        <f>_xlfn.XLOOKUP(Sales78[[#This Row],[Customer_ID]],Customer[Customer_ID],Customer[Age Range])</f>
        <v>[31-43]</v>
      </c>
      <c r="K8" s="2" t="str">
        <f>_xlfn.XLOOKUP(Sales78[[#This Row],[Customer_ID]],Customer[Customer_ID],Customer[Gender])</f>
        <v>Female</v>
      </c>
      <c r="L8" s="26" t="str">
        <f>_xlfn.XLOOKUP(Sales78[[#This Row],[Customer_ID]],Feedback[Customer_ID],Feedback[Feedback_ID])</f>
        <v>F1367</v>
      </c>
      <c r="M8" s="26" t="str">
        <f>_xlfn.XLOOKUP(Sales78[[#This Row],[Customer_ID]],Feedback[Customer_ID],Feedback[Sentiment])</f>
        <v>Neutral</v>
      </c>
      <c r="N8" s="26" t="str">
        <f>_xlfn.XLOOKUP(Sales78[[#This Row],[Customer_ID]],Feedback[Customer_ID],Feedback[Comment])</f>
        <v>Great product!</v>
      </c>
      <c r="O8" s="26"/>
    </row>
    <row r="9" spans="1:15" x14ac:dyDescent="0.3">
      <c r="A9" s="4" t="s">
        <v>14</v>
      </c>
      <c r="B9" s="2" t="s">
        <v>1741</v>
      </c>
      <c r="C9" s="2" t="s">
        <v>1011</v>
      </c>
      <c r="D9" s="2">
        <v>2</v>
      </c>
      <c r="E9" s="2">
        <v>4.79</v>
      </c>
      <c r="F9" s="2" t="s">
        <v>1015</v>
      </c>
      <c r="G9" s="3">
        <v>45299</v>
      </c>
      <c r="H9" s="5">
        <v>9.58</v>
      </c>
      <c r="I9" s="2">
        <f>_xlfn.XLOOKUP(Sales78[[#This Row],[Customer_ID]],Customer[Customer_ID],Customer[Age])</f>
        <v>18</v>
      </c>
      <c r="J9" s="2" t="str">
        <f>_xlfn.XLOOKUP(Sales78[[#This Row],[Customer_ID]],Customer[Customer_ID],Customer[Age Range])</f>
        <v>[18-30]</v>
      </c>
      <c r="K9" s="2" t="str">
        <f>_xlfn.XLOOKUP(Sales78[[#This Row],[Customer_ID]],Customer[Customer_ID],Customer[Gender])</f>
        <v>Male</v>
      </c>
      <c r="L9" s="26" t="str">
        <f>_xlfn.XLOOKUP(Sales78[[#This Row],[Customer_ID]],Feedback[Customer_ID],Feedback[Feedback_ID])</f>
        <v>F1408</v>
      </c>
      <c r="M9" s="26" t="str">
        <f>_xlfn.XLOOKUP(Sales78[[#This Row],[Customer_ID]],Feedback[Customer_ID],Feedback[Sentiment])</f>
        <v>Negative</v>
      </c>
      <c r="N9" s="26" t="str">
        <f>_xlfn.XLOOKUP(Sales78[[#This Row],[Customer_ID]],Feedback[Customer_ID],Feedback[Comment])</f>
        <v>Could be better</v>
      </c>
      <c r="O9" s="26"/>
    </row>
    <row r="10" spans="1:15" x14ac:dyDescent="0.3">
      <c r="A10" s="4" t="s">
        <v>15</v>
      </c>
      <c r="B10" s="2" t="s">
        <v>1950</v>
      </c>
      <c r="C10" s="2" t="s">
        <v>1011</v>
      </c>
      <c r="D10" s="2">
        <v>4</v>
      </c>
      <c r="E10" s="2">
        <v>2.85</v>
      </c>
      <c r="F10" s="2" t="s">
        <v>1016</v>
      </c>
      <c r="G10" s="3">
        <v>45300</v>
      </c>
      <c r="H10" s="5">
        <v>11.4</v>
      </c>
      <c r="I10" s="2">
        <f>_xlfn.XLOOKUP(Sales78[[#This Row],[Customer_ID]],Customer[Customer_ID],Customer[Age])</f>
        <v>35</v>
      </c>
      <c r="J10" s="2" t="str">
        <f>_xlfn.XLOOKUP(Sales78[[#This Row],[Customer_ID]],Customer[Customer_ID],Customer[Age Range])</f>
        <v>[31-43]</v>
      </c>
      <c r="K10" s="2" t="str">
        <f>_xlfn.XLOOKUP(Sales78[[#This Row],[Customer_ID]],Customer[Customer_ID],Customer[Gender])</f>
        <v>Male</v>
      </c>
      <c r="L10" s="26" t="str">
        <f>_xlfn.XLOOKUP(Sales78[[#This Row],[Customer_ID]],Feedback[Customer_ID],Feedback[Feedback_ID])</f>
        <v>F1512</v>
      </c>
      <c r="M10" s="26" t="str">
        <f>_xlfn.XLOOKUP(Sales78[[#This Row],[Customer_ID]],Feedback[Customer_ID],Feedback[Sentiment])</f>
        <v>Positive</v>
      </c>
      <c r="N10" s="26" t="str">
        <f>_xlfn.XLOOKUP(Sales78[[#This Row],[Customer_ID]],Feedback[Customer_ID],Feedback[Comment])</f>
        <v>Could be better</v>
      </c>
      <c r="O10" s="26"/>
    </row>
    <row r="11" spans="1:15" x14ac:dyDescent="0.3">
      <c r="A11" s="4" t="s">
        <v>16</v>
      </c>
      <c r="B11" s="2" t="s">
        <v>1473</v>
      </c>
      <c r="C11" s="2" t="s">
        <v>1011</v>
      </c>
      <c r="D11" s="2">
        <v>1</v>
      </c>
      <c r="E11" s="2">
        <v>4.67</v>
      </c>
      <c r="F11" s="2" t="s">
        <v>1016</v>
      </c>
      <c r="G11" s="3">
        <v>45301</v>
      </c>
      <c r="H11" s="5">
        <v>4.67</v>
      </c>
      <c r="I11" s="2">
        <f>_xlfn.XLOOKUP(Sales78[[#This Row],[Customer_ID]],Customer[Customer_ID],Customer[Age])</f>
        <v>53</v>
      </c>
      <c r="J11" s="2" t="str">
        <f>_xlfn.XLOOKUP(Sales78[[#This Row],[Customer_ID]],Customer[Customer_ID],Customer[Age Range])</f>
        <v>[44-56]</v>
      </c>
      <c r="K11" s="2" t="str">
        <f>_xlfn.XLOOKUP(Sales78[[#This Row],[Customer_ID]],Customer[Customer_ID],Customer[Gender])</f>
        <v>Female</v>
      </c>
      <c r="L11" s="26" t="str">
        <f>_xlfn.XLOOKUP(Sales78[[#This Row],[Customer_ID]],Feedback[Customer_ID],Feedback[Feedback_ID])</f>
        <v>F1020</v>
      </c>
      <c r="M11" s="26" t="str">
        <f>_xlfn.XLOOKUP(Sales78[[#This Row],[Customer_ID]],Feedback[Customer_ID],Feedback[Sentiment])</f>
        <v>Positive</v>
      </c>
      <c r="N11" s="26" t="str">
        <f>_xlfn.XLOOKUP(Sales78[[#This Row],[Customer_ID]],Feedback[Customer_ID],Feedback[Comment])</f>
        <v>Could be better</v>
      </c>
      <c r="O11" s="26"/>
    </row>
    <row r="12" spans="1:15" x14ac:dyDescent="0.3">
      <c r="A12" s="4" t="s">
        <v>17</v>
      </c>
      <c r="B12" s="2" t="s">
        <v>1606</v>
      </c>
      <c r="C12" s="2" t="s">
        <v>1012</v>
      </c>
      <c r="D12" s="2">
        <v>1</v>
      </c>
      <c r="E12" s="2">
        <v>5.65</v>
      </c>
      <c r="F12" s="2" t="s">
        <v>1016</v>
      </c>
      <c r="G12" s="3">
        <v>45302</v>
      </c>
      <c r="H12" s="5">
        <v>5.65</v>
      </c>
      <c r="I12" s="2">
        <f>_xlfn.XLOOKUP(Sales78[[#This Row],[Customer_ID]],Customer[Customer_ID],Customer[Age])</f>
        <v>65</v>
      </c>
      <c r="J12" s="2" t="str">
        <f>_xlfn.XLOOKUP(Sales78[[#This Row],[Customer_ID]],Customer[Customer_ID],Customer[Age Range])</f>
        <v>[57 Above]</v>
      </c>
      <c r="K12" s="2" t="str">
        <f>_xlfn.XLOOKUP(Sales78[[#This Row],[Customer_ID]],Customer[Customer_ID],Customer[Gender])</f>
        <v>Male</v>
      </c>
      <c r="L12" s="26" t="str">
        <f>_xlfn.XLOOKUP(Sales78[[#This Row],[Customer_ID]],Feedback[Customer_ID],Feedback[Feedback_ID])</f>
        <v>F1055</v>
      </c>
      <c r="M12" s="26" t="str">
        <f>_xlfn.XLOOKUP(Sales78[[#This Row],[Customer_ID]],Feedback[Customer_ID],Feedback[Sentiment])</f>
        <v>Neutral</v>
      </c>
      <c r="N12" s="26" t="str">
        <f>_xlfn.XLOOKUP(Sales78[[#This Row],[Customer_ID]],Feedback[Customer_ID],Feedback[Comment])</f>
        <v>Could be better</v>
      </c>
      <c r="O12" s="26"/>
    </row>
    <row r="13" spans="1:15" x14ac:dyDescent="0.3">
      <c r="A13" s="4" t="s">
        <v>18</v>
      </c>
      <c r="B13" s="2" t="s">
        <v>1830</v>
      </c>
      <c r="C13" s="2" t="s">
        <v>1011</v>
      </c>
      <c r="D13" s="2">
        <v>3</v>
      </c>
      <c r="E13" s="2">
        <v>3.61</v>
      </c>
      <c r="F13" s="2" t="s">
        <v>1015</v>
      </c>
      <c r="G13" s="3">
        <v>45303</v>
      </c>
      <c r="H13" s="5">
        <v>10.83</v>
      </c>
      <c r="I13" s="2">
        <f>_xlfn.XLOOKUP(Sales78[[#This Row],[Customer_ID]],Customer[Customer_ID],Customer[Age])</f>
        <v>24</v>
      </c>
      <c r="J13" s="2" t="str">
        <f>_xlfn.XLOOKUP(Sales78[[#This Row],[Customer_ID]],Customer[Customer_ID],Customer[Age Range])</f>
        <v>[18-30]</v>
      </c>
      <c r="K13" s="2" t="str">
        <f>_xlfn.XLOOKUP(Sales78[[#This Row],[Customer_ID]],Customer[Customer_ID],Customer[Gender])</f>
        <v>Male</v>
      </c>
      <c r="L13" s="26" t="str">
        <f>_xlfn.XLOOKUP(Sales78[[#This Row],[Customer_ID]],Feedback[Customer_ID],Feedback[Feedback_ID])</f>
        <v>F1476</v>
      </c>
      <c r="M13" s="26" t="str">
        <f>_xlfn.XLOOKUP(Sales78[[#This Row],[Customer_ID]],Feedback[Customer_ID],Feedback[Sentiment])</f>
        <v>Neutral</v>
      </c>
      <c r="N13" s="26" t="str">
        <f>_xlfn.XLOOKUP(Sales78[[#This Row],[Customer_ID]],Feedback[Customer_ID],Feedback[Comment])</f>
        <v>Great product!</v>
      </c>
      <c r="O13" s="26"/>
    </row>
    <row r="14" spans="1:15" x14ac:dyDescent="0.3">
      <c r="A14" s="4" t="s">
        <v>19</v>
      </c>
      <c r="B14" s="2" t="s">
        <v>1561</v>
      </c>
      <c r="C14" s="2" t="s">
        <v>1008</v>
      </c>
      <c r="D14" s="2">
        <v>1</v>
      </c>
      <c r="E14" s="2">
        <v>4.08</v>
      </c>
      <c r="F14" s="2" t="s">
        <v>1015</v>
      </c>
      <c r="G14" s="3">
        <v>45304</v>
      </c>
      <c r="H14" s="5">
        <v>4.08</v>
      </c>
      <c r="I14" s="2">
        <f>_xlfn.XLOOKUP(Sales78[[#This Row],[Customer_ID]],Customer[Customer_ID],Customer[Age])</f>
        <v>56</v>
      </c>
      <c r="J14" s="2" t="str">
        <f>_xlfn.XLOOKUP(Sales78[[#This Row],[Customer_ID]],Customer[Customer_ID],Customer[Age Range])</f>
        <v>[44-56]</v>
      </c>
      <c r="K14" s="2" t="str">
        <f>_xlfn.XLOOKUP(Sales78[[#This Row],[Customer_ID]],Customer[Customer_ID],Customer[Gender])</f>
        <v>Male</v>
      </c>
      <c r="L14" s="26" t="str">
        <f>_xlfn.XLOOKUP(Sales78[[#This Row],[Customer_ID]],Feedback[Customer_ID],Feedback[Feedback_ID])</f>
        <v>F1360</v>
      </c>
      <c r="M14" s="26" t="str">
        <f>_xlfn.XLOOKUP(Sales78[[#This Row],[Customer_ID]],Feedback[Customer_ID],Feedback[Sentiment])</f>
        <v>Negative</v>
      </c>
      <c r="N14" s="26" t="str">
        <f>_xlfn.XLOOKUP(Sales78[[#This Row],[Customer_ID]],Feedback[Customer_ID],Feedback[Comment])</f>
        <v>Great product!</v>
      </c>
      <c r="O14" s="26"/>
    </row>
    <row r="15" spans="1:15" x14ac:dyDescent="0.3">
      <c r="A15" s="4" t="s">
        <v>20</v>
      </c>
      <c r="B15" s="2" t="s">
        <v>1976</v>
      </c>
      <c r="C15" s="2" t="s">
        <v>1010</v>
      </c>
      <c r="D15" s="2">
        <v>3</v>
      </c>
      <c r="E15" s="2">
        <v>4.66</v>
      </c>
      <c r="F15" s="2" t="s">
        <v>1015</v>
      </c>
      <c r="G15" s="3">
        <v>45305</v>
      </c>
      <c r="H15" s="5">
        <v>13.98</v>
      </c>
      <c r="I15" s="2">
        <f>_xlfn.XLOOKUP(Sales78[[#This Row],[Customer_ID]],Customer[Customer_ID],Customer[Age])</f>
        <v>32</v>
      </c>
      <c r="J15" s="2" t="str">
        <f>_xlfn.XLOOKUP(Sales78[[#This Row],[Customer_ID]],Customer[Customer_ID],Customer[Age Range])</f>
        <v>[31-43]</v>
      </c>
      <c r="K15" s="2" t="str">
        <f>_xlfn.XLOOKUP(Sales78[[#This Row],[Customer_ID]],Customer[Customer_ID],Customer[Gender])</f>
        <v>Female</v>
      </c>
      <c r="L15" s="26" t="e">
        <f>_xlfn.XLOOKUP(Sales78[[#This Row],[Customer_ID]],Feedback[Customer_ID],Feedback[Feedback_ID])</f>
        <v>#N/A</v>
      </c>
      <c r="M15" s="26" t="e">
        <f>_xlfn.XLOOKUP(Sales78[[#This Row],[Customer_ID]],Feedback[Customer_ID],Feedback[Sentiment])</f>
        <v>#N/A</v>
      </c>
      <c r="N15" s="26" t="e">
        <f>_xlfn.XLOOKUP(Sales78[[#This Row],[Customer_ID]],Feedback[Customer_ID],Feedback[Comment])</f>
        <v>#N/A</v>
      </c>
      <c r="O15" s="26"/>
    </row>
    <row r="16" spans="1:15" x14ac:dyDescent="0.3">
      <c r="A16" s="4" t="s">
        <v>21</v>
      </c>
      <c r="B16" s="2" t="s">
        <v>1530</v>
      </c>
      <c r="C16" s="2" t="s">
        <v>1009</v>
      </c>
      <c r="D16" s="2">
        <v>3</v>
      </c>
      <c r="E16" s="2">
        <v>3.57</v>
      </c>
      <c r="F16" s="2" t="s">
        <v>1015</v>
      </c>
      <c r="G16" s="3">
        <v>45306</v>
      </c>
      <c r="H16" s="5">
        <v>10.71</v>
      </c>
      <c r="I16" s="2">
        <f>_xlfn.XLOOKUP(Sales78[[#This Row],[Customer_ID]],Customer[Customer_ID],Customer[Age])</f>
        <v>32</v>
      </c>
      <c r="J16" s="2" t="str">
        <f>_xlfn.XLOOKUP(Sales78[[#This Row],[Customer_ID]],Customer[Customer_ID],Customer[Age Range])</f>
        <v>[31-43]</v>
      </c>
      <c r="K16" s="2" t="str">
        <f>_xlfn.XLOOKUP(Sales78[[#This Row],[Customer_ID]],Customer[Customer_ID],Customer[Gender])</f>
        <v>Female</v>
      </c>
      <c r="L16" s="26" t="e">
        <f>_xlfn.XLOOKUP(Sales78[[#This Row],[Customer_ID]],Feedback[Customer_ID],Feedback[Feedback_ID])</f>
        <v>#N/A</v>
      </c>
      <c r="M16" s="26" t="e">
        <f>_xlfn.XLOOKUP(Sales78[[#This Row],[Customer_ID]],Feedback[Customer_ID],Feedback[Sentiment])</f>
        <v>#N/A</v>
      </c>
      <c r="N16" s="26" t="e">
        <f>_xlfn.XLOOKUP(Sales78[[#This Row],[Customer_ID]],Feedback[Customer_ID],Feedback[Comment])</f>
        <v>#N/A</v>
      </c>
      <c r="O16" s="26"/>
    </row>
    <row r="17" spans="1:15" x14ac:dyDescent="0.3">
      <c r="A17" s="4" t="s">
        <v>22</v>
      </c>
      <c r="B17" s="2" t="s">
        <v>1754</v>
      </c>
      <c r="C17" s="2" t="s">
        <v>1010</v>
      </c>
      <c r="D17" s="2">
        <v>1</v>
      </c>
      <c r="E17" s="2">
        <v>4.54</v>
      </c>
      <c r="F17" s="2" t="s">
        <v>1013</v>
      </c>
      <c r="G17" s="3">
        <v>45307</v>
      </c>
      <c r="H17" s="5">
        <v>4.54</v>
      </c>
      <c r="I17" s="2">
        <f>_xlfn.XLOOKUP(Sales78[[#This Row],[Customer_ID]],Customer[Customer_ID],Customer[Age])</f>
        <v>35</v>
      </c>
      <c r="J17" s="2" t="str">
        <f>_xlfn.XLOOKUP(Sales78[[#This Row],[Customer_ID]],Customer[Customer_ID],Customer[Age Range])</f>
        <v>[31-43]</v>
      </c>
      <c r="K17" s="2" t="str">
        <f>_xlfn.XLOOKUP(Sales78[[#This Row],[Customer_ID]],Customer[Customer_ID],Customer[Gender])</f>
        <v>Female</v>
      </c>
      <c r="L17" s="26" t="str">
        <f>_xlfn.XLOOKUP(Sales78[[#This Row],[Customer_ID]],Feedback[Customer_ID],Feedback[Feedback_ID])</f>
        <v>F1419</v>
      </c>
      <c r="M17" s="26" t="str">
        <f>_xlfn.XLOOKUP(Sales78[[#This Row],[Customer_ID]],Feedback[Customer_ID],Feedback[Sentiment])</f>
        <v>Neutral</v>
      </c>
      <c r="N17" s="26" t="str">
        <f>_xlfn.XLOOKUP(Sales78[[#This Row],[Customer_ID]],Feedback[Customer_ID],Feedback[Comment])</f>
        <v>Could be better</v>
      </c>
      <c r="O17" s="26"/>
    </row>
    <row r="18" spans="1:15" x14ac:dyDescent="0.3">
      <c r="A18" s="4" t="s">
        <v>23</v>
      </c>
      <c r="B18" s="2" t="s">
        <v>1906</v>
      </c>
      <c r="C18" s="2" t="s">
        <v>1010</v>
      </c>
      <c r="D18" s="2">
        <v>1</v>
      </c>
      <c r="E18" s="2">
        <v>4.4800000000000004</v>
      </c>
      <c r="F18" s="2" t="s">
        <v>1016</v>
      </c>
      <c r="G18" s="3">
        <v>45308</v>
      </c>
      <c r="H18" s="5">
        <v>4.4800000000000004</v>
      </c>
      <c r="I18" s="2">
        <f>_xlfn.XLOOKUP(Sales78[[#This Row],[Customer_ID]],Customer[Customer_ID],Customer[Age])</f>
        <v>39</v>
      </c>
      <c r="J18" s="2" t="str">
        <f>_xlfn.XLOOKUP(Sales78[[#This Row],[Customer_ID]],Customer[Customer_ID],Customer[Age Range])</f>
        <v>[31-43]</v>
      </c>
      <c r="K18" s="2" t="str">
        <f>_xlfn.XLOOKUP(Sales78[[#This Row],[Customer_ID]],Customer[Customer_ID],Customer[Gender])</f>
        <v>Male</v>
      </c>
      <c r="L18" s="26" t="str">
        <f>_xlfn.XLOOKUP(Sales78[[#This Row],[Customer_ID]],Feedback[Customer_ID],Feedback[Feedback_ID])</f>
        <v>F1796</v>
      </c>
      <c r="M18" s="26" t="str">
        <f>_xlfn.XLOOKUP(Sales78[[#This Row],[Customer_ID]],Feedback[Customer_ID],Feedback[Sentiment])</f>
        <v>Neutral</v>
      </c>
      <c r="N18" s="26" t="str">
        <f>_xlfn.XLOOKUP(Sales78[[#This Row],[Customer_ID]],Feedback[Customer_ID],Feedback[Comment])</f>
        <v>Could be better</v>
      </c>
      <c r="O18" s="26"/>
    </row>
    <row r="19" spans="1:15" x14ac:dyDescent="0.3">
      <c r="A19" s="4" t="s">
        <v>24</v>
      </c>
      <c r="B19" s="2" t="s">
        <v>2000</v>
      </c>
      <c r="C19" s="2" t="s">
        <v>1012</v>
      </c>
      <c r="D19" s="2">
        <v>3</v>
      </c>
      <c r="E19" s="2">
        <v>3.78</v>
      </c>
      <c r="F19" s="2" t="s">
        <v>1013</v>
      </c>
      <c r="G19" s="3">
        <v>45309</v>
      </c>
      <c r="H19" s="5">
        <v>11.34</v>
      </c>
      <c r="I19" s="2">
        <f>_xlfn.XLOOKUP(Sales78[[#This Row],[Customer_ID]],Customer[Customer_ID],Customer[Age])</f>
        <v>39</v>
      </c>
      <c r="J19" s="2" t="str">
        <f>_xlfn.XLOOKUP(Sales78[[#This Row],[Customer_ID]],Customer[Customer_ID],Customer[Age Range])</f>
        <v>[31-43]</v>
      </c>
      <c r="K19" s="2" t="str">
        <f>_xlfn.XLOOKUP(Sales78[[#This Row],[Customer_ID]],Customer[Customer_ID],Customer[Gender])</f>
        <v>Male</v>
      </c>
      <c r="L19" s="26" t="str">
        <f>_xlfn.XLOOKUP(Sales78[[#This Row],[Customer_ID]],Feedback[Customer_ID],Feedback[Feedback_ID])</f>
        <v>F1244</v>
      </c>
      <c r="M19" s="26" t="str">
        <f>_xlfn.XLOOKUP(Sales78[[#This Row],[Customer_ID]],Feedback[Customer_ID],Feedback[Sentiment])</f>
        <v>Negative</v>
      </c>
      <c r="N19" s="26" t="str">
        <f>_xlfn.XLOOKUP(Sales78[[#This Row],[Customer_ID]],Feedback[Customer_ID],Feedback[Comment])</f>
        <v>Could be better</v>
      </c>
      <c r="O19" s="26"/>
    </row>
    <row r="20" spans="1:15" x14ac:dyDescent="0.3">
      <c r="A20" s="4" t="s">
        <v>25</v>
      </c>
      <c r="B20" s="2" t="s">
        <v>2014</v>
      </c>
      <c r="C20" s="2" t="s">
        <v>1011</v>
      </c>
      <c r="D20" s="2">
        <v>2</v>
      </c>
      <c r="E20" s="2">
        <v>3.61</v>
      </c>
      <c r="F20" s="2" t="s">
        <v>1014</v>
      </c>
      <c r="G20" s="3">
        <v>45310</v>
      </c>
      <c r="H20" s="5">
        <v>7.22</v>
      </c>
      <c r="I20" s="2">
        <f>_xlfn.XLOOKUP(Sales78[[#This Row],[Customer_ID]],Customer[Customer_ID],Customer[Age])</f>
        <v>27</v>
      </c>
      <c r="J20" s="2" t="str">
        <f>_xlfn.XLOOKUP(Sales78[[#This Row],[Customer_ID]],Customer[Customer_ID],Customer[Age Range])</f>
        <v>[18-30]</v>
      </c>
      <c r="K20" s="2" t="str">
        <f>_xlfn.XLOOKUP(Sales78[[#This Row],[Customer_ID]],Customer[Customer_ID],Customer[Gender])</f>
        <v>Female</v>
      </c>
      <c r="L20" s="26" t="str">
        <f>_xlfn.XLOOKUP(Sales78[[#This Row],[Customer_ID]],Feedback[Customer_ID],Feedback[Feedback_ID])</f>
        <v>F1582</v>
      </c>
      <c r="M20" s="26" t="str">
        <f>_xlfn.XLOOKUP(Sales78[[#This Row],[Customer_ID]],Feedback[Customer_ID],Feedback[Sentiment])</f>
        <v>Positive</v>
      </c>
      <c r="N20" s="26" t="str">
        <f>_xlfn.XLOOKUP(Sales78[[#This Row],[Customer_ID]],Feedback[Customer_ID],Feedback[Comment])</f>
        <v>Great product!</v>
      </c>
      <c r="O20" s="26"/>
    </row>
    <row r="21" spans="1:15" x14ac:dyDescent="0.3">
      <c r="A21" s="4" t="s">
        <v>26</v>
      </c>
      <c r="B21" s="2" t="s">
        <v>1765</v>
      </c>
      <c r="C21" s="2" t="s">
        <v>1012</v>
      </c>
      <c r="D21" s="2">
        <v>4</v>
      </c>
      <c r="E21" s="2">
        <v>4</v>
      </c>
      <c r="F21" s="2" t="s">
        <v>1016</v>
      </c>
      <c r="G21" s="3">
        <v>45311</v>
      </c>
      <c r="H21" s="5">
        <v>16</v>
      </c>
      <c r="I21" s="2">
        <f>_xlfn.XLOOKUP(Sales78[[#This Row],[Customer_ID]],Customer[Customer_ID],Customer[Age])</f>
        <v>47</v>
      </c>
      <c r="J21" s="2" t="str">
        <f>_xlfn.XLOOKUP(Sales78[[#This Row],[Customer_ID]],Customer[Customer_ID],Customer[Age Range])</f>
        <v>[44-56]</v>
      </c>
      <c r="K21" s="2" t="str">
        <f>_xlfn.XLOOKUP(Sales78[[#This Row],[Customer_ID]],Customer[Customer_ID],Customer[Gender])</f>
        <v>Male</v>
      </c>
      <c r="L21" s="26" t="str">
        <f>_xlfn.XLOOKUP(Sales78[[#This Row],[Customer_ID]],Feedback[Customer_ID],Feedback[Feedback_ID])</f>
        <v>F1133</v>
      </c>
      <c r="M21" s="26" t="str">
        <f>_xlfn.XLOOKUP(Sales78[[#This Row],[Customer_ID]],Feedback[Customer_ID],Feedback[Sentiment])</f>
        <v>Neutral</v>
      </c>
      <c r="N21" s="26" t="str">
        <f>_xlfn.XLOOKUP(Sales78[[#This Row],[Customer_ID]],Feedback[Customer_ID],Feedback[Comment])</f>
        <v>Could be better</v>
      </c>
      <c r="O21" s="26"/>
    </row>
    <row r="22" spans="1:15" x14ac:dyDescent="0.3">
      <c r="A22" s="4" t="s">
        <v>27</v>
      </c>
      <c r="B22" s="2" t="s">
        <v>1789</v>
      </c>
      <c r="C22" s="2" t="s">
        <v>1011</v>
      </c>
      <c r="D22" s="2">
        <v>2</v>
      </c>
      <c r="E22" s="2">
        <v>2.52</v>
      </c>
      <c r="F22" s="2" t="s">
        <v>1015</v>
      </c>
      <c r="G22" s="3">
        <v>45312</v>
      </c>
      <c r="H22" s="5">
        <v>5.04</v>
      </c>
      <c r="I22" s="2">
        <f>_xlfn.XLOOKUP(Sales78[[#This Row],[Customer_ID]],Customer[Customer_ID],Customer[Age])</f>
        <v>42</v>
      </c>
      <c r="J22" s="2" t="str">
        <f>_xlfn.XLOOKUP(Sales78[[#This Row],[Customer_ID]],Customer[Customer_ID],Customer[Age Range])</f>
        <v>[31-43]</v>
      </c>
      <c r="K22" s="2" t="str">
        <f>_xlfn.XLOOKUP(Sales78[[#This Row],[Customer_ID]],Customer[Customer_ID],Customer[Gender])</f>
        <v>Male</v>
      </c>
      <c r="L22" s="26" t="e">
        <f>_xlfn.XLOOKUP(Sales78[[#This Row],[Customer_ID]],Feedback[Customer_ID],Feedback[Feedback_ID])</f>
        <v>#N/A</v>
      </c>
      <c r="M22" s="26" t="e">
        <f>_xlfn.XLOOKUP(Sales78[[#This Row],[Customer_ID]],Feedback[Customer_ID],Feedback[Sentiment])</f>
        <v>#N/A</v>
      </c>
      <c r="N22" s="26" t="e">
        <f>_xlfn.XLOOKUP(Sales78[[#This Row],[Customer_ID]],Feedback[Customer_ID],Feedback[Comment])</f>
        <v>#N/A</v>
      </c>
      <c r="O22" s="26"/>
    </row>
    <row r="23" spans="1:15" x14ac:dyDescent="0.3">
      <c r="A23" s="4" t="s">
        <v>28</v>
      </c>
      <c r="B23" s="2" t="s">
        <v>1693</v>
      </c>
      <c r="C23" s="2" t="s">
        <v>1008</v>
      </c>
      <c r="D23" s="2">
        <v>1</v>
      </c>
      <c r="E23" s="2">
        <v>3.36</v>
      </c>
      <c r="F23" s="2" t="s">
        <v>1015</v>
      </c>
      <c r="G23" s="3">
        <v>45313</v>
      </c>
      <c r="H23" s="5">
        <v>3.36</v>
      </c>
      <c r="I23" s="2">
        <f>_xlfn.XLOOKUP(Sales78[[#This Row],[Customer_ID]],Customer[Customer_ID],Customer[Age])</f>
        <v>28</v>
      </c>
      <c r="J23" s="2" t="str">
        <f>_xlfn.XLOOKUP(Sales78[[#This Row],[Customer_ID]],Customer[Customer_ID],Customer[Age Range])</f>
        <v>[18-30]</v>
      </c>
      <c r="K23" s="2" t="str">
        <f>_xlfn.XLOOKUP(Sales78[[#This Row],[Customer_ID]],Customer[Customer_ID],Customer[Gender])</f>
        <v>Female</v>
      </c>
      <c r="L23" s="26" t="str">
        <f>_xlfn.XLOOKUP(Sales78[[#This Row],[Customer_ID]],Feedback[Customer_ID],Feedback[Feedback_ID])</f>
        <v>F1150</v>
      </c>
      <c r="M23" s="26" t="str">
        <f>_xlfn.XLOOKUP(Sales78[[#This Row],[Customer_ID]],Feedback[Customer_ID],Feedback[Sentiment])</f>
        <v>Positive</v>
      </c>
      <c r="N23" s="26" t="str">
        <f>_xlfn.XLOOKUP(Sales78[[#This Row],[Customer_ID]],Feedback[Customer_ID],Feedback[Comment])</f>
        <v>Could be better</v>
      </c>
      <c r="O23" s="26"/>
    </row>
    <row r="24" spans="1:15" x14ac:dyDescent="0.3">
      <c r="A24" s="4" t="s">
        <v>29</v>
      </c>
      <c r="B24" s="2" t="s">
        <v>1766</v>
      </c>
      <c r="C24" s="2" t="s">
        <v>1009</v>
      </c>
      <c r="D24" s="2">
        <v>5</v>
      </c>
      <c r="E24" s="2">
        <v>3.28</v>
      </c>
      <c r="F24" s="2" t="s">
        <v>1015</v>
      </c>
      <c r="G24" s="3">
        <v>45314</v>
      </c>
      <c r="H24" s="5">
        <v>16.399999999999999</v>
      </c>
      <c r="I24" s="2">
        <f>_xlfn.XLOOKUP(Sales78[[#This Row],[Customer_ID]],Customer[Customer_ID],Customer[Age])</f>
        <v>26</v>
      </c>
      <c r="J24" s="2" t="str">
        <f>_xlfn.XLOOKUP(Sales78[[#This Row],[Customer_ID]],Customer[Customer_ID],Customer[Age Range])</f>
        <v>[18-30]</v>
      </c>
      <c r="K24" s="2" t="str">
        <f>_xlfn.XLOOKUP(Sales78[[#This Row],[Customer_ID]],Customer[Customer_ID],Customer[Gender])</f>
        <v>Female</v>
      </c>
      <c r="L24" s="26" t="str">
        <f>_xlfn.XLOOKUP(Sales78[[#This Row],[Customer_ID]],Feedback[Customer_ID],Feedback[Feedback_ID])</f>
        <v>F1506</v>
      </c>
      <c r="M24" s="26" t="str">
        <f>_xlfn.XLOOKUP(Sales78[[#This Row],[Customer_ID]],Feedback[Customer_ID],Feedback[Sentiment])</f>
        <v>Neutral</v>
      </c>
      <c r="N24" s="26" t="str">
        <f>_xlfn.XLOOKUP(Sales78[[#This Row],[Customer_ID]],Feedback[Customer_ID],Feedback[Comment])</f>
        <v>Great product!</v>
      </c>
      <c r="O24" s="26"/>
    </row>
    <row r="25" spans="1:15" x14ac:dyDescent="0.3">
      <c r="A25" s="4" t="s">
        <v>30</v>
      </c>
      <c r="B25" s="2" t="s">
        <v>1583</v>
      </c>
      <c r="C25" s="2" t="s">
        <v>1007</v>
      </c>
      <c r="D25" s="2">
        <v>1</v>
      </c>
      <c r="E25" s="2">
        <v>5.09</v>
      </c>
      <c r="F25" s="2" t="s">
        <v>1013</v>
      </c>
      <c r="G25" s="3">
        <v>45315</v>
      </c>
      <c r="H25" s="5">
        <v>5.09</v>
      </c>
      <c r="I25" s="2">
        <f>_xlfn.XLOOKUP(Sales78[[#This Row],[Customer_ID]],Customer[Customer_ID],Customer[Age])</f>
        <v>60</v>
      </c>
      <c r="J25" s="2" t="str">
        <f>_xlfn.XLOOKUP(Sales78[[#This Row],[Customer_ID]],Customer[Customer_ID],Customer[Age Range])</f>
        <v>[57 Above]</v>
      </c>
      <c r="K25" s="2" t="str">
        <f>_xlfn.XLOOKUP(Sales78[[#This Row],[Customer_ID]],Customer[Customer_ID],Customer[Gender])</f>
        <v>Female</v>
      </c>
      <c r="L25" s="26" t="str">
        <f>_xlfn.XLOOKUP(Sales78[[#This Row],[Customer_ID]],Feedback[Customer_ID],Feedback[Feedback_ID])</f>
        <v>F1445</v>
      </c>
      <c r="M25" s="26" t="str">
        <f>_xlfn.XLOOKUP(Sales78[[#This Row],[Customer_ID]],Feedback[Customer_ID],Feedback[Sentiment])</f>
        <v>Positive</v>
      </c>
      <c r="N25" s="26" t="str">
        <f>_xlfn.XLOOKUP(Sales78[[#This Row],[Customer_ID]],Feedback[Customer_ID],Feedback[Comment])</f>
        <v>Great product!</v>
      </c>
      <c r="O25" s="26"/>
    </row>
    <row r="26" spans="1:15" x14ac:dyDescent="0.3">
      <c r="A26" s="4" t="s">
        <v>31</v>
      </c>
      <c r="B26" s="2" t="s">
        <v>1881</v>
      </c>
      <c r="C26" s="2" t="s">
        <v>1010</v>
      </c>
      <c r="D26" s="2">
        <v>3</v>
      </c>
      <c r="E26" s="2">
        <v>4.03</v>
      </c>
      <c r="F26" s="2" t="s">
        <v>1015</v>
      </c>
      <c r="G26" s="3">
        <v>45316</v>
      </c>
      <c r="H26" s="5">
        <v>12.09</v>
      </c>
      <c r="I26" s="2">
        <f>_xlfn.XLOOKUP(Sales78[[#This Row],[Customer_ID]],Customer[Customer_ID],Customer[Age])</f>
        <v>47</v>
      </c>
      <c r="J26" s="2" t="str">
        <f>_xlfn.XLOOKUP(Sales78[[#This Row],[Customer_ID]],Customer[Customer_ID],Customer[Age Range])</f>
        <v>[44-56]</v>
      </c>
      <c r="K26" s="2" t="str">
        <f>_xlfn.XLOOKUP(Sales78[[#This Row],[Customer_ID]],Customer[Customer_ID],Customer[Gender])</f>
        <v>Male</v>
      </c>
      <c r="L26" s="26" t="str">
        <f>_xlfn.XLOOKUP(Sales78[[#This Row],[Customer_ID]],Feedback[Customer_ID],Feedback[Feedback_ID])</f>
        <v>F1152</v>
      </c>
      <c r="M26" s="26" t="str">
        <f>_xlfn.XLOOKUP(Sales78[[#This Row],[Customer_ID]],Feedback[Customer_ID],Feedback[Sentiment])</f>
        <v>Negative</v>
      </c>
      <c r="N26" s="26" t="str">
        <f>_xlfn.XLOOKUP(Sales78[[#This Row],[Customer_ID]],Feedback[Customer_ID],Feedback[Comment])</f>
        <v>Could be better</v>
      </c>
      <c r="O26" s="26"/>
    </row>
    <row r="27" spans="1:15" x14ac:dyDescent="0.3">
      <c r="A27" s="4" t="s">
        <v>32</v>
      </c>
      <c r="B27" s="2" t="s">
        <v>1281</v>
      </c>
      <c r="C27" s="2" t="s">
        <v>1007</v>
      </c>
      <c r="D27" s="2">
        <v>5</v>
      </c>
      <c r="E27" s="2">
        <v>5.44</v>
      </c>
      <c r="F27" s="2" t="s">
        <v>1016</v>
      </c>
      <c r="G27" s="3">
        <v>45317</v>
      </c>
      <c r="H27" s="5">
        <v>27.2</v>
      </c>
      <c r="I27" s="2">
        <f>_xlfn.XLOOKUP(Sales78[[#This Row],[Customer_ID]],Customer[Customer_ID],Customer[Age])</f>
        <v>52</v>
      </c>
      <c r="J27" s="2" t="str">
        <f>_xlfn.XLOOKUP(Sales78[[#This Row],[Customer_ID]],Customer[Customer_ID],Customer[Age Range])</f>
        <v>[44-56]</v>
      </c>
      <c r="K27" s="2" t="str">
        <f>_xlfn.XLOOKUP(Sales78[[#This Row],[Customer_ID]],Customer[Customer_ID],Customer[Gender])</f>
        <v>Female</v>
      </c>
      <c r="L27" s="26" t="str">
        <f>_xlfn.XLOOKUP(Sales78[[#This Row],[Customer_ID]],Feedback[Customer_ID],Feedback[Feedback_ID])</f>
        <v>F1550</v>
      </c>
      <c r="M27" s="26" t="str">
        <f>_xlfn.XLOOKUP(Sales78[[#This Row],[Customer_ID]],Feedback[Customer_ID],Feedback[Sentiment])</f>
        <v>Positive</v>
      </c>
      <c r="N27" s="26" t="str">
        <f>_xlfn.XLOOKUP(Sales78[[#This Row],[Customer_ID]],Feedback[Customer_ID],Feedback[Comment])</f>
        <v>Could be better</v>
      </c>
      <c r="O27" s="26"/>
    </row>
    <row r="28" spans="1:15" x14ac:dyDescent="0.3">
      <c r="A28" s="4" t="s">
        <v>33</v>
      </c>
      <c r="B28" s="2" t="s">
        <v>1513</v>
      </c>
      <c r="C28" s="2" t="s">
        <v>1009</v>
      </c>
      <c r="D28" s="2">
        <v>5</v>
      </c>
      <c r="E28" s="2">
        <v>2.97</v>
      </c>
      <c r="F28" s="2" t="s">
        <v>1016</v>
      </c>
      <c r="G28" s="3">
        <v>45318</v>
      </c>
      <c r="H28" s="5">
        <v>14.85</v>
      </c>
      <c r="I28" s="2">
        <f>_xlfn.XLOOKUP(Sales78[[#This Row],[Customer_ID]],Customer[Customer_ID],Customer[Age])</f>
        <v>39</v>
      </c>
      <c r="J28" s="2" t="str">
        <f>_xlfn.XLOOKUP(Sales78[[#This Row],[Customer_ID]],Customer[Customer_ID],Customer[Age Range])</f>
        <v>[31-43]</v>
      </c>
      <c r="K28" s="2" t="str">
        <f>_xlfn.XLOOKUP(Sales78[[#This Row],[Customer_ID]],Customer[Customer_ID],Customer[Gender])</f>
        <v>Female</v>
      </c>
      <c r="L28" s="26" t="str">
        <f>_xlfn.XLOOKUP(Sales78[[#This Row],[Customer_ID]],Feedback[Customer_ID],Feedback[Feedback_ID])</f>
        <v>F1141</v>
      </c>
      <c r="M28" s="26" t="str">
        <f>_xlfn.XLOOKUP(Sales78[[#This Row],[Customer_ID]],Feedback[Customer_ID],Feedback[Sentiment])</f>
        <v>Positive</v>
      </c>
      <c r="N28" s="26" t="str">
        <f>_xlfn.XLOOKUP(Sales78[[#This Row],[Customer_ID]],Feedback[Customer_ID],Feedback[Comment])</f>
        <v>Could be better</v>
      </c>
      <c r="O28" s="26"/>
    </row>
    <row r="29" spans="1:15" x14ac:dyDescent="0.3">
      <c r="A29" s="4" t="s">
        <v>34</v>
      </c>
      <c r="B29" s="2" t="s">
        <v>1291</v>
      </c>
      <c r="C29" s="2" t="s">
        <v>1010</v>
      </c>
      <c r="D29" s="2">
        <v>4</v>
      </c>
      <c r="E29" s="2">
        <v>5.07</v>
      </c>
      <c r="F29" s="2" t="s">
        <v>1014</v>
      </c>
      <c r="G29" s="3">
        <v>45319</v>
      </c>
      <c r="H29" s="5">
        <v>20.28</v>
      </c>
      <c r="I29" s="2">
        <f>_xlfn.XLOOKUP(Sales78[[#This Row],[Customer_ID]],Customer[Customer_ID],Customer[Age])</f>
        <v>24</v>
      </c>
      <c r="J29" s="2" t="str">
        <f>_xlfn.XLOOKUP(Sales78[[#This Row],[Customer_ID]],Customer[Customer_ID],Customer[Age Range])</f>
        <v>[18-30]</v>
      </c>
      <c r="K29" s="2" t="str">
        <f>_xlfn.XLOOKUP(Sales78[[#This Row],[Customer_ID]],Customer[Customer_ID],Customer[Gender])</f>
        <v>Female</v>
      </c>
      <c r="L29" s="26" t="str">
        <f>_xlfn.XLOOKUP(Sales78[[#This Row],[Customer_ID]],Feedback[Customer_ID],Feedback[Feedback_ID])</f>
        <v>F1096</v>
      </c>
      <c r="M29" s="26" t="str">
        <f>_xlfn.XLOOKUP(Sales78[[#This Row],[Customer_ID]],Feedback[Customer_ID],Feedback[Sentiment])</f>
        <v>Negative</v>
      </c>
      <c r="N29" s="26" t="str">
        <f>_xlfn.XLOOKUP(Sales78[[#This Row],[Customer_ID]],Feedback[Customer_ID],Feedback[Comment])</f>
        <v>Could be better</v>
      </c>
      <c r="O29" s="26"/>
    </row>
    <row r="30" spans="1:15" x14ac:dyDescent="0.3">
      <c r="A30" s="4" t="s">
        <v>35</v>
      </c>
      <c r="B30" s="2" t="s">
        <v>1493</v>
      </c>
      <c r="C30" s="2" t="s">
        <v>1007</v>
      </c>
      <c r="D30" s="2">
        <v>1</v>
      </c>
      <c r="E30" s="2">
        <v>5.57</v>
      </c>
      <c r="F30" s="2" t="s">
        <v>1016</v>
      </c>
      <c r="G30" s="3">
        <v>45320</v>
      </c>
      <c r="H30" s="5">
        <v>5.57</v>
      </c>
      <c r="I30" s="2">
        <f>_xlfn.XLOOKUP(Sales78[[#This Row],[Customer_ID]],Customer[Customer_ID],Customer[Age])</f>
        <v>20</v>
      </c>
      <c r="J30" s="2" t="str">
        <f>_xlfn.XLOOKUP(Sales78[[#This Row],[Customer_ID]],Customer[Customer_ID],Customer[Age Range])</f>
        <v>[18-30]</v>
      </c>
      <c r="K30" s="2" t="str">
        <f>_xlfn.XLOOKUP(Sales78[[#This Row],[Customer_ID]],Customer[Customer_ID],Customer[Gender])</f>
        <v>Female</v>
      </c>
      <c r="L30" s="26" t="e">
        <f>_xlfn.XLOOKUP(Sales78[[#This Row],[Customer_ID]],Feedback[Customer_ID],Feedback[Feedback_ID])</f>
        <v>#N/A</v>
      </c>
      <c r="M30" s="26" t="e">
        <f>_xlfn.XLOOKUP(Sales78[[#This Row],[Customer_ID]],Feedback[Customer_ID],Feedback[Sentiment])</f>
        <v>#N/A</v>
      </c>
      <c r="N30" s="26" t="e">
        <f>_xlfn.XLOOKUP(Sales78[[#This Row],[Customer_ID]],Feedback[Customer_ID],Feedback[Comment])</f>
        <v>#N/A</v>
      </c>
      <c r="O30" s="26"/>
    </row>
    <row r="31" spans="1:15" x14ac:dyDescent="0.3">
      <c r="A31" s="4" t="s">
        <v>36</v>
      </c>
      <c r="B31" s="2" t="s">
        <v>1438</v>
      </c>
      <c r="C31" s="2" t="s">
        <v>1007</v>
      </c>
      <c r="D31" s="2">
        <v>4</v>
      </c>
      <c r="E31" s="2">
        <v>4.12</v>
      </c>
      <c r="F31" s="2" t="s">
        <v>1015</v>
      </c>
      <c r="G31" s="3">
        <v>45321</v>
      </c>
      <c r="H31" s="5">
        <v>16.48</v>
      </c>
      <c r="I31" s="2">
        <f>_xlfn.XLOOKUP(Sales78[[#This Row],[Customer_ID]],Customer[Customer_ID],Customer[Age])</f>
        <v>24</v>
      </c>
      <c r="J31" s="2" t="str">
        <f>_xlfn.XLOOKUP(Sales78[[#This Row],[Customer_ID]],Customer[Customer_ID],Customer[Age Range])</f>
        <v>[18-30]</v>
      </c>
      <c r="K31" s="2" t="str">
        <f>_xlfn.XLOOKUP(Sales78[[#This Row],[Customer_ID]],Customer[Customer_ID],Customer[Gender])</f>
        <v>Female</v>
      </c>
      <c r="L31" s="26" t="str">
        <f>_xlfn.XLOOKUP(Sales78[[#This Row],[Customer_ID]],Feedback[Customer_ID],Feedback[Feedback_ID])</f>
        <v>F1639</v>
      </c>
      <c r="M31" s="26" t="str">
        <f>_xlfn.XLOOKUP(Sales78[[#This Row],[Customer_ID]],Feedback[Customer_ID],Feedback[Sentiment])</f>
        <v>Positive</v>
      </c>
      <c r="N31" s="26" t="str">
        <f>_xlfn.XLOOKUP(Sales78[[#This Row],[Customer_ID]],Feedback[Customer_ID],Feedback[Comment])</f>
        <v>Could be better</v>
      </c>
      <c r="O31" s="26"/>
    </row>
    <row r="32" spans="1:15" x14ac:dyDescent="0.3">
      <c r="A32" s="4" t="s">
        <v>37</v>
      </c>
      <c r="B32" s="2" t="s">
        <v>1701</v>
      </c>
      <c r="C32" s="2" t="s">
        <v>1012</v>
      </c>
      <c r="D32" s="2">
        <v>2</v>
      </c>
      <c r="E32" s="2">
        <v>3.76</v>
      </c>
      <c r="F32" s="2" t="s">
        <v>1016</v>
      </c>
      <c r="G32" s="3">
        <v>45322</v>
      </c>
      <c r="H32" s="5">
        <v>7.52</v>
      </c>
      <c r="I32" s="2">
        <f>_xlfn.XLOOKUP(Sales78[[#This Row],[Customer_ID]],Customer[Customer_ID],Customer[Age])</f>
        <v>51</v>
      </c>
      <c r="J32" s="2" t="str">
        <f>_xlfn.XLOOKUP(Sales78[[#This Row],[Customer_ID]],Customer[Customer_ID],Customer[Age Range])</f>
        <v>[44-56]</v>
      </c>
      <c r="K32" s="2" t="str">
        <f>_xlfn.XLOOKUP(Sales78[[#This Row],[Customer_ID]],Customer[Customer_ID],Customer[Gender])</f>
        <v>Male</v>
      </c>
      <c r="L32" s="26" t="str">
        <f>_xlfn.XLOOKUP(Sales78[[#This Row],[Customer_ID]],Feedback[Customer_ID],Feedback[Feedback_ID])</f>
        <v>F1363</v>
      </c>
      <c r="M32" s="26" t="str">
        <f>_xlfn.XLOOKUP(Sales78[[#This Row],[Customer_ID]],Feedback[Customer_ID],Feedback[Sentiment])</f>
        <v>Positive</v>
      </c>
      <c r="N32" s="26" t="str">
        <f>_xlfn.XLOOKUP(Sales78[[#This Row],[Customer_ID]],Feedback[Customer_ID],Feedback[Comment])</f>
        <v>Could be better</v>
      </c>
      <c r="O32" s="26"/>
    </row>
    <row r="33" spans="1:15" x14ac:dyDescent="0.3">
      <c r="A33" s="4" t="s">
        <v>38</v>
      </c>
      <c r="B33" s="2" t="s">
        <v>1602</v>
      </c>
      <c r="C33" s="2" t="s">
        <v>1008</v>
      </c>
      <c r="D33" s="2">
        <v>5</v>
      </c>
      <c r="E33" s="2">
        <v>3.57</v>
      </c>
      <c r="F33" s="2" t="s">
        <v>1016</v>
      </c>
      <c r="G33" s="3">
        <v>45323</v>
      </c>
      <c r="H33" s="5">
        <v>17.850000000000001</v>
      </c>
      <c r="I33" s="2">
        <f>_xlfn.XLOOKUP(Sales78[[#This Row],[Customer_ID]],Customer[Customer_ID],Customer[Age])</f>
        <v>44</v>
      </c>
      <c r="J33" s="2" t="str">
        <f>_xlfn.XLOOKUP(Sales78[[#This Row],[Customer_ID]],Customer[Customer_ID],Customer[Age Range])</f>
        <v>[44-56]</v>
      </c>
      <c r="K33" s="2" t="str">
        <f>_xlfn.XLOOKUP(Sales78[[#This Row],[Customer_ID]],Customer[Customer_ID],Customer[Gender])</f>
        <v>Male</v>
      </c>
      <c r="L33" s="26" t="str">
        <f>_xlfn.XLOOKUP(Sales78[[#This Row],[Customer_ID]],Feedback[Customer_ID],Feedback[Feedback_ID])</f>
        <v>F1495</v>
      </c>
      <c r="M33" s="26" t="str">
        <f>_xlfn.XLOOKUP(Sales78[[#This Row],[Customer_ID]],Feedback[Customer_ID],Feedback[Sentiment])</f>
        <v>Negative</v>
      </c>
      <c r="N33" s="26" t="str">
        <f>_xlfn.XLOOKUP(Sales78[[#This Row],[Customer_ID]],Feedback[Customer_ID],Feedback[Comment])</f>
        <v>Could be better</v>
      </c>
      <c r="O33" s="26"/>
    </row>
    <row r="34" spans="1:15" x14ac:dyDescent="0.3">
      <c r="A34" s="4" t="s">
        <v>39</v>
      </c>
      <c r="B34" s="2" t="s">
        <v>1447</v>
      </c>
      <c r="C34" s="2" t="s">
        <v>1009</v>
      </c>
      <c r="D34" s="2">
        <v>4</v>
      </c>
      <c r="E34" s="2">
        <v>4.43</v>
      </c>
      <c r="F34" s="2" t="s">
        <v>1013</v>
      </c>
      <c r="G34" s="3">
        <v>45324</v>
      </c>
      <c r="H34" s="5">
        <v>17.72</v>
      </c>
      <c r="I34" s="2">
        <f>_xlfn.XLOOKUP(Sales78[[#This Row],[Customer_ID]],Customer[Customer_ID],Customer[Age])</f>
        <v>36</v>
      </c>
      <c r="J34" s="2" t="str">
        <f>_xlfn.XLOOKUP(Sales78[[#This Row],[Customer_ID]],Customer[Customer_ID],Customer[Age Range])</f>
        <v>[31-43]</v>
      </c>
      <c r="K34" s="2" t="str">
        <f>_xlfn.XLOOKUP(Sales78[[#This Row],[Customer_ID]],Customer[Customer_ID],Customer[Gender])</f>
        <v>Male</v>
      </c>
      <c r="L34" s="26" t="e">
        <f>_xlfn.XLOOKUP(Sales78[[#This Row],[Customer_ID]],Feedback[Customer_ID],Feedback[Feedback_ID])</f>
        <v>#N/A</v>
      </c>
      <c r="M34" s="26" t="e">
        <f>_xlfn.XLOOKUP(Sales78[[#This Row],[Customer_ID]],Feedback[Customer_ID],Feedback[Sentiment])</f>
        <v>#N/A</v>
      </c>
      <c r="N34" s="26" t="e">
        <f>_xlfn.XLOOKUP(Sales78[[#This Row],[Customer_ID]],Feedback[Customer_ID],Feedback[Comment])</f>
        <v>#N/A</v>
      </c>
      <c r="O34" s="26"/>
    </row>
    <row r="35" spans="1:15" x14ac:dyDescent="0.3">
      <c r="A35" s="4" t="s">
        <v>40</v>
      </c>
      <c r="B35" s="2" t="s">
        <v>1084</v>
      </c>
      <c r="C35" s="2" t="s">
        <v>1009</v>
      </c>
      <c r="D35" s="2">
        <v>2</v>
      </c>
      <c r="E35" s="2">
        <v>3.12</v>
      </c>
      <c r="F35" s="2" t="s">
        <v>1016</v>
      </c>
      <c r="G35" s="3">
        <v>45325</v>
      </c>
      <c r="H35" s="5">
        <v>6.24</v>
      </c>
      <c r="I35" s="2">
        <f>_xlfn.XLOOKUP(Sales78[[#This Row],[Customer_ID]],Customer[Customer_ID],Customer[Age])</f>
        <v>41</v>
      </c>
      <c r="J35" s="2" t="str">
        <f>_xlfn.XLOOKUP(Sales78[[#This Row],[Customer_ID]],Customer[Customer_ID],Customer[Age Range])</f>
        <v>[31-43]</v>
      </c>
      <c r="K35" s="2" t="str">
        <f>_xlfn.XLOOKUP(Sales78[[#This Row],[Customer_ID]],Customer[Customer_ID],Customer[Gender])</f>
        <v>Male</v>
      </c>
      <c r="L35" s="26" t="e">
        <f>_xlfn.XLOOKUP(Sales78[[#This Row],[Customer_ID]],Feedback[Customer_ID],Feedback[Feedback_ID])</f>
        <v>#N/A</v>
      </c>
      <c r="M35" s="26" t="e">
        <f>_xlfn.XLOOKUP(Sales78[[#This Row],[Customer_ID]],Feedback[Customer_ID],Feedback[Sentiment])</f>
        <v>#N/A</v>
      </c>
      <c r="N35" s="26" t="e">
        <f>_xlfn.XLOOKUP(Sales78[[#This Row],[Customer_ID]],Feedback[Customer_ID],Feedback[Comment])</f>
        <v>#N/A</v>
      </c>
      <c r="O35" s="26"/>
    </row>
    <row r="36" spans="1:15" x14ac:dyDescent="0.3">
      <c r="A36" s="4" t="s">
        <v>41</v>
      </c>
      <c r="B36" s="2" t="s">
        <v>1210</v>
      </c>
      <c r="C36" s="2" t="s">
        <v>1009</v>
      </c>
      <c r="D36" s="2">
        <v>1</v>
      </c>
      <c r="E36" s="2">
        <v>4.62</v>
      </c>
      <c r="F36" s="2" t="s">
        <v>1014</v>
      </c>
      <c r="G36" s="3">
        <v>45326</v>
      </c>
      <c r="H36" s="5">
        <v>4.62</v>
      </c>
      <c r="I36" s="2">
        <f>_xlfn.XLOOKUP(Sales78[[#This Row],[Customer_ID]],Customer[Customer_ID],Customer[Age])</f>
        <v>52</v>
      </c>
      <c r="J36" s="2" t="str">
        <f>_xlfn.XLOOKUP(Sales78[[#This Row],[Customer_ID]],Customer[Customer_ID],Customer[Age Range])</f>
        <v>[44-56]</v>
      </c>
      <c r="K36" s="2" t="str">
        <f>_xlfn.XLOOKUP(Sales78[[#This Row],[Customer_ID]],Customer[Customer_ID],Customer[Gender])</f>
        <v>Male</v>
      </c>
      <c r="L36" s="26" t="e">
        <f>_xlfn.XLOOKUP(Sales78[[#This Row],[Customer_ID]],Feedback[Customer_ID],Feedback[Feedback_ID])</f>
        <v>#N/A</v>
      </c>
      <c r="M36" s="26" t="e">
        <f>_xlfn.XLOOKUP(Sales78[[#This Row],[Customer_ID]],Feedback[Customer_ID],Feedback[Sentiment])</f>
        <v>#N/A</v>
      </c>
      <c r="N36" s="26" t="e">
        <f>_xlfn.XLOOKUP(Sales78[[#This Row],[Customer_ID]],Feedback[Customer_ID],Feedback[Comment])</f>
        <v>#N/A</v>
      </c>
      <c r="O36" s="26"/>
    </row>
    <row r="37" spans="1:15" x14ac:dyDescent="0.3">
      <c r="A37" s="4" t="s">
        <v>42</v>
      </c>
      <c r="B37" s="2" t="s">
        <v>1556</v>
      </c>
      <c r="C37" s="2" t="s">
        <v>1010</v>
      </c>
      <c r="D37" s="2">
        <v>1</v>
      </c>
      <c r="E37" s="2">
        <v>5.45</v>
      </c>
      <c r="F37" s="2" t="s">
        <v>1016</v>
      </c>
      <c r="G37" s="3">
        <v>45327</v>
      </c>
      <c r="H37" s="5">
        <v>5.45</v>
      </c>
      <c r="I37" s="2">
        <f>_xlfn.XLOOKUP(Sales78[[#This Row],[Customer_ID]],Customer[Customer_ID],Customer[Age])</f>
        <v>45</v>
      </c>
      <c r="J37" s="2" t="str">
        <f>_xlfn.XLOOKUP(Sales78[[#This Row],[Customer_ID]],Customer[Customer_ID],Customer[Age Range])</f>
        <v>[44-56]</v>
      </c>
      <c r="K37" s="2" t="str">
        <f>_xlfn.XLOOKUP(Sales78[[#This Row],[Customer_ID]],Customer[Customer_ID],Customer[Gender])</f>
        <v>Female</v>
      </c>
      <c r="L37" s="26" t="str">
        <f>_xlfn.XLOOKUP(Sales78[[#This Row],[Customer_ID]],Feedback[Customer_ID],Feedback[Feedback_ID])</f>
        <v>F1722</v>
      </c>
      <c r="M37" s="26" t="str">
        <f>_xlfn.XLOOKUP(Sales78[[#This Row],[Customer_ID]],Feedback[Customer_ID],Feedback[Sentiment])</f>
        <v>Positive</v>
      </c>
      <c r="N37" s="26" t="str">
        <f>_xlfn.XLOOKUP(Sales78[[#This Row],[Customer_ID]],Feedback[Customer_ID],Feedback[Comment])</f>
        <v>Could be better</v>
      </c>
      <c r="O37" s="26"/>
    </row>
    <row r="38" spans="1:15" x14ac:dyDescent="0.3">
      <c r="A38" s="4" t="s">
        <v>43</v>
      </c>
      <c r="B38" s="2" t="s">
        <v>1491</v>
      </c>
      <c r="C38" s="2" t="s">
        <v>1008</v>
      </c>
      <c r="D38" s="2">
        <v>3</v>
      </c>
      <c r="E38" s="2">
        <v>5.51</v>
      </c>
      <c r="F38" s="2" t="s">
        <v>1013</v>
      </c>
      <c r="G38" s="3">
        <v>45328</v>
      </c>
      <c r="H38" s="5">
        <v>16.53</v>
      </c>
      <c r="I38" s="2">
        <f>_xlfn.XLOOKUP(Sales78[[#This Row],[Customer_ID]],Customer[Customer_ID],Customer[Age])</f>
        <v>37</v>
      </c>
      <c r="J38" s="2" t="str">
        <f>_xlfn.XLOOKUP(Sales78[[#This Row],[Customer_ID]],Customer[Customer_ID],Customer[Age Range])</f>
        <v>[31-43]</v>
      </c>
      <c r="K38" s="2" t="str">
        <f>_xlfn.XLOOKUP(Sales78[[#This Row],[Customer_ID]],Customer[Customer_ID],Customer[Gender])</f>
        <v>Female</v>
      </c>
      <c r="L38" s="26" t="str">
        <f>_xlfn.XLOOKUP(Sales78[[#This Row],[Customer_ID]],Feedback[Customer_ID],Feedback[Feedback_ID])</f>
        <v>F1237</v>
      </c>
      <c r="M38" s="26" t="str">
        <f>_xlfn.XLOOKUP(Sales78[[#This Row],[Customer_ID]],Feedback[Customer_ID],Feedback[Sentiment])</f>
        <v>Neutral</v>
      </c>
      <c r="N38" s="26" t="str">
        <f>_xlfn.XLOOKUP(Sales78[[#This Row],[Customer_ID]],Feedback[Customer_ID],Feedback[Comment])</f>
        <v>Great product!</v>
      </c>
      <c r="O38" s="26"/>
    </row>
    <row r="39" spans="1:15" x14ac:dyDescent="0.3">
      <c r="A39" s="4" t="s">
        <v>44</v>
      </c>
      <c r="B39" s="2" t="s">
        <v>1646</v>
      </c>
      <c r="C39" s="2" t="s">
        <v>1011</v>
      </c>
      <c r="D39" s="2">
        <v>2</v>
      </c>
      <c r="E39" s="2">
        <v>2.99</v>
      </c>
      <c r="F39" s="2" t="s">
        <v>1013</v>
      </c>
      <c r="G39" s="3">
        <v>45329</v>
      </c>
      <c r="H39" s="5">
        <v>5.98</v>
      </c>
      <c r="I39" s="2">
        <f>_xlfn.XLOOKUP(Sales78[[#This Row],[Customer_ID]],Customer[Customer_ID],Customer[Age])</f>
        <v>19</v>
      </c>
      <c r="J39" s="2" t="str">
        <f>_xlfn.XLOOKUP(Sales78[[#This Row],[Customer_ID]],Customer[Customer_ID],Customer[Age Range])</f>
        <v>[18-30]</v>
      </c>
      <c r="K39" s="2" t="str">
        <f>_xlfn.XLOOKUP(Sales78[[#This Row],[Customer_ID]],Customer[Customer_ID],Customer[Gender])</f>
        <v>Female</v>
      </c>
      <c r="L39" s="26" t="str">
        <f>_xlfn.XLOOKUP(Sales78[[#This Row],[Customer_ID]],Feedback[Customer_ID],Feedback[Feedback_ID])</f>
        <v>F1978</v>
      </c>
      <c r="M39" s="26" t="str">
        <f>_xlfn.XLOOKUP(Sales78[[#This Row],[Customer_ID]],Feedback[Customer_ID],Feedback[Sentiment])</f>
        <v>Positive</v>
      </c>
      <c r="N39" s="26" t="str">
        <f>_xlfn.XLOOKUP(Sales78[[#This Row],[Customer_ID]],Feedback[Customer_ID],Feedback[Comment])</f>
        <v>Could be better</v>
      </c>
      <c r="O39" s="26"/>
    </row>
    <row r="40" spans="1:15" x14ac:dyDescent="0.3">
      <c r="A40" s="4" t="s">
        <v>45</v>
      </c>
      <c r="B40" s="2" t="s">
        <v>1288</v>
      </c>
      <c r="C40" s="2" t="s">
        <v>1010</v>
      </c>
      <c r="D40" s="2">
        <v>2</v>
      </c>
      <c r="E40" s="2">
        <v>4.3899999999999997</v>
      </c>
      <c r="F40" s="2" t="s">
        <v>1016</v>
      </c>
      <c r="G40" s="3">
        <v>45330</v>
      </c>
      <c r="H40" s="5">
        <v>8.7799999999999994</v>
      </c>
      <c r="I40" s="2">
        <f>_xlfn.XLOOKUP(Sales78[[#This Row],[Customer_ID]],Customer[Customer_ID],Customer[Age])</f>
        <v>48</v>
      </c>
      <c r="J40" s="2" t="str">
        <f>_xlfn.XLOOKUP(Sales78[[#This Row],[Customer_ID]],Customer[Customer_ID],Customer[Age Range])</f>
        <v>[44-56]</v>
      </c>
      <c r="K40" s="2" t="str">
        <f>_xlfn.XLOOKUP(Sales78[[#This Row],[Customer_ID]],Customer[Customer_ID],Customer[Gender])</f>
        <v>Male</v>
      </c>
      <c r="L40" s="26" t="str">
        <f>_xlfn.XLOOKUP(Sales78[[#This Row],[Customer_ID]],Feedback[Customer_ID],Feedback[Feedback_ID])</f>
        <v>F1572</v>
      </c>
      <c r="M40" s="26" t="str">
        <f>_xlfn.XLOOKUP(Sales78[[#This Row],[Customer_ID]],Feedback[Customer_ID],Feedback[Sentiment])</f>
        <v>Neutral</v>
      </c>
      <c r="N40" s="26" t="str">
        <f>_xlfn.XLOOKUP(Sales78[[#This Row],[Customer_ID]],Feedback[Customer_ID],Feedback[Comment])</f>
        <v>Great product!</v>
      </c>
      <c r="O40" s="26"/>
    </row>
    <row r="41" spans="1:15" x14ac:dyDescent="0.3">
      <c r="A41" s="4" t="s">
        <v>46</v>
      </c>
      <c r="B41" s="2" t="s">
        <v>1979</v>
      </c>
      <c r="C41" s="2" t="s">
        <v>1009</v>
      </c>
      <c r="D41" s="2">
        <v>4</v>
      </c>
      <c r="E41" s="2">
        <v>3.42</v>
      </c>
      <c r="F41" s="2" t="s">
        <v>1016</v>
      </c>
      <c r="G41" s="3">
        <v>45331</v>
      </c>
      <c r="H41" s="5">
        <v>13.68</v>
      </c>
      <c r="I41" s="2">
        <f>_xlfn.XLOOKUP(Sales78[[#This Row],[Customer_ID]],Customer[Customer_ID],Customer[Age])</f>
        <v>37</v>
      </c>
      <c r="J41" s="2" t="str">
        <f>_xlfn.XLOOKUP(Sales78[[#This Row],[Customer_ID]],Customer[Customer_ID],Customer[Age Range])</f>
        <v>[31-43]</v>
      </c>
      <c r="K41" s="2" t="str">
        <f>_xlfn.XLOOKUP(Sales78[[#This Row],[Customer_ID]],Customer[Customer_ID],Customer[Gender])</f>
        <v>Male</v>
      </c>
      <c r="L41" s="26" t="e">
        <f>_xlfn.XLOOKUP(Sales78[[#This Row],[Customer_ID]],Feedback[Customer_ID],Feedback[Feedback_ID])</f>
        <v>#N/A</v>
      </c>
      <c r="M41" s="26" t="e">
        <f>_xlfn.XLOOKUP(Sales78[[#This Row],[Customer_ID]],Feedback[Customer_ID],Feedback[Sentiment])</f>
        <v>#N/A</v>
      </c>
      <c r="N41" s="26" t="e">
        <f>_xlfn.XLOOKUP(Sales78[[#This Row],[Customer_ID]],Feedback[Customer_ID],Feedback[Comment])</f>
        <v>#N/A</v>
      </c>
      <c r="O41" s="26"/>
    </row>
    <row r="42" spans="1:15" x14ac:dyDescent="0.3">
      <c r="A42" s="4" t="s">
        <v>47</v>
      </c>
      <c r="B42" s="2" t="s">
        <v>1284</v>
      </c>
      <c r="C42" s="2" t="s">
        <v>1010</v>
      </c>
      <c r="D42" s="2">
        <v>5</v>
      </c>
      <c r="E42" s="2">
        <v>5.6</v>
      </c>
      <c r="F42" s="2" t="s">
        <v>1013</v>
      </c>
      <c r="G42" s="3">
        <v>45332</v>
      </c>
      <c r="H42" s="5">
        <v>28</v>
      </c>
      <c r="I42" s="2">
        <f>_xlfn.XLOOKUP(Sales78[[#This Row],[Customer_ID]],Customer[Customer_ID],Customer[Age])</f>
        <v>54</v>
      </c>
      <c r="J42" s="2" t="str">
        <f>_xlfn.XLOOKUP(Sales78[[#This Row],[Customer_ID]],Customer[Customer_ID],Customer[Age Range])</f>
        <v>[44-56]</v>
      </c>
      <c r="K42" s="2" t="str">
        <f>_xlfn.XLOOKUP(Sales78[[#This Row],[Customer_ID]],Customer[Customer_ID],Customer[Gender])</f>
        <v>Male</v>
      </c>
      <c r="L42" s="26" t="str">
        <f>_xlfn.XLOOKUP(Sales78[[#This Row],[Customer_ID]],Feedback[Customer_ID],Feedback[Feedback_ID])</f>
        <v>F1313</v>
      </c>
      <c r="M42" s="26" t="str">
        <f>_xlfn.XLOOKUP(Sales78[[#This Row],[Customer_ID]],Feedback[Customer_ID],Feedback[Sentiment])</f>
        <v>Positive</v>
      </c>
      <c r="N42" s="26" t="str">
        <f>_xlfn.XLOOKUP(Sales78[[#This Row],[Customer_ID]],Feedback[Customer_ID],Feedback[Comment])</f>
        <v>Could be better</v>
      </c>
      <c r="O42" s="26"/>
    </row>
    <row r="43" spans="1:15" x14ac:dyDescent="0.3">
      <c r="A43" s="4" t="s">
        <v>48</v>
      </c>
      <c r="B43" s="2" t="s">
        <v>1957</v>
      </c>
      <c r="C43" s="2" t="s">
        <v>1007</v>
      </c>
      <c r="D43" s="2">
        <v>5</v>
      </c>
      <c r="E43" s="2">
        <v>2.77</v>
      </c>
      <c r="F43" s="2" t="s">
        <v>1015</v>
      </c>
      <c r="G43" s="3">
        <v>45333</v>
      </c>
      <c r="H43" s="5">
        <v>13.85</v>
      </c>
      <c r="I43" s="2">
        <f>_xlfn.XLOOKUP(Sales78[[#This Row],[Customer_ID]],Customer[Customer_ID],Customer[Age])</f>
        <v>38</v>
      </c>
      <c r="J43" s="2" t="str">
        <f>_xlfn.XLOOKUP(Sales78[[#This Row],[Customer_ID]],Customer[Customer_ID],Customer[Age Range])</f>
        <v>[31-43]</v>
      </c>
      <c r="K43" s="2" t="str">
        <f>_xlfn.XLOOKUP(Sales78[[#This Row],[Customer_ID]],Customer[Customer_ID],Customer[Gender])</f>
        <v>Male</v>
      </c>
      <c r="L43" s="26" t="e">
        <f>_xlfn.XLOOKUP(Sales78[[#This Row],[Customer_ID]],Feedback[Customer_ID],Feedback[Feedback_ID])</f>
        <v>#N/A</v>
      </c>
      <c r="M43" s="26" t="e">
        <f>_xlfn.XLOOKUP(Sales78[[#This Row],[Customer_ID]],Feedback[Customer_ID],Feedback[Sentiment])</f>
        <v>#N/A</v>
      </c>
      <c r="N43" s="26" t="e">
        <f>_xlfn.XLOOKUP(Sales78[[#This Row],[Customer_ID]],Feedback[Customer_ID],Feedback[Comment])</f>
        <v>#N/A</v>
      </c>
      <c r="O43" s="26"/>
    </row>
    <row r="44" spans="1:15" x14ac:dyDescent="0.3">
      <c r="A44" s="4" t="s">
        <v>49</v>
      </c>
      <c r="B44" s="2" t="s">
        <v>1451</v>
      </c>
      <c r="C44" s="2" t="s">
        <v>1010</v>
      </c>
      <c r="D44" s="2">
        <v>3</v>
      </c>
      <c r="E44" s="2">
        <v>2.76</v>
      </c>
      <c r="F44" s="2" t="s">
        <v>1016</v>
      </c>
      <c r="G44" s="3">
        <v>45334</v>
      </c>
      <c r="H44" s="5">
        <v>8.2799999999999994</v>
      </c>
      <c r="I44" s="2">
        <f>_xlfn.XLOOKUP(Sales78[[#This Row],[Customer_ID]],Customer[Customer_ID],Customer[Age])</f>
        <v>39</v>
      </c>
      <c r="J44" s="2" t="str">
        <f>_xlfn.XLOOKUP(Sales78[[#This Row],[Customer_ID]],Customer[Customer_ID],Customer[Age Range])</f>
        <v>[31-43]</v>
      </c>
      <c r="K44" s="2" t="str">
        <f>_xlfn.XLOOKUP(Sales78[[#This Row],[Customer_ID]],Customer[Customer_ID],Customer[Gender])</f>
        <v>Female</v>
      </c>
      <c r="L44" s="26" t="str">
        <f>_xlfn.XLOOKUP(Sales78[[#This Row],[Customer_ID]],Feedback[Customer_ID],Feedback[Feedback_ID])</f>
        <v>F1053</v>
      </c>
      <c r="M44" s="26" t="str">
        <f>_xlfn.XLOOKUP(Sales78[[#This Row],[Customer_ID]],Feedback[Customer_ID],Feedback[Sentiment])</f>
        <v>Neutral</v>
      </c>
      <c r="N44" s="26" t="str">
        <f>_xlfn.XLOOKUP(Sales78[[#This Row],[Customer_ID]],Feedback[Customer_ID],Feedback[Comment])</f>
        <v>Could be better</v>
      </c>
      <c r="O44" s="26"/>
    </row>
    <row r="45" spans="1:15" x14ac:dyDescent="0.3">
      <c r="A45" s="4" t="s">
        <v>50</v>
      </c>
      <c r="B45" s="2" t="s">
        <v>1265</v>
      </c>
      <c r="C45" s="2" t="s">
        <v>1012</v>
      </c>
      <c r="D45" s="2">
        <v>3</v>
      </c>
      <c r="E45" s="2">
        <v>2.57</v>
      </c>
      <c r="F45" s="2" t="s">
        <v>1013</v>
      </c>
      <c r="G45" s="3">
        <v>45335</v>
      </c>
      <c r="H45" s="5">
        <v>7.7099999999999991</v>
      </c>
      <c r="I45" s="2">
        <f>_xlfn.XLOOKUP(Sales78[[#This Row],[Customer_ID]],Customer[Customer_ID],Customer[Age])</f>
        <v>18</v>
      </c>
      <c r="J45" s="2" t="str">
        <f>_xlfn.XLOOKUP(Sales78[[#This Row],[Customer_ID]],Customer[Customer_ID],Customer[Age Range])</f>
        <v>[18-30]</v>
      </c>
      <c r="K45" s="2" t="str">
        <f>_xlfn.XLOOKUP(Sales78[[#This Row],[Customer_ID]],Customer[Customer_ID],Customer[Gender])</f>
        <v>Female</v>
      </c>
      <c r="L45" s="26" t="e">
        <f>_xlfn.XLOOKUP(Sales78[[#This Row],[Customer_ID]],Feedback[Customer_ID],Feedback[Feedback_ID])</f>
        <v>#N/A</v>
      </c>
      <c r="M45" s="26" t="e">
        <f>_xlfn.XLOOKUP(Sales78[[#This Row],[Customer_ID]],Feedback[Customer_ID],Feedback[Sentiment])</f>
        <v>#N/A</v>
      </c>
      <c r="N45" s="26" t="e">
        <f>_xlfn.XLOOKUP(Sales78[[#This Row],[Customer_ID]],Feedback[Customer_ID],Feedback[Comment])</f>
        <v>#N/A</v>
      </c>
      <c r="O45" s="26"/>
    </row>
    <row r="46" spans="1:15" x14ac:dyDescent="0.3">
      <c r="A46" s="4" t="s">
        <v>51</v>
      </c>
      <c r="B46" s="2" t="s">
        <v>1260</v>
      </c>
      <c r="C46" s="2" t="s">
        <v>1012</v>
      </c>
      <c r="D46" s="2">
        <v>3</v>
      </c>
      <c r="E46" s="2">
        <v>4.28</v>
      </c>
      <c r="F46" s="2" t="s">
        <v>1016</v>
      </c>
      <c r="G46" s="3">
        <v>45336</v>
      </c>
      <c r="H46" s="5">
        <v>12.84</v>
      </c>
      <c r="I46" s="2">
        <f>_xlfn.XLOOKUP(Sales78[[#This Row],[Customer_ID]],Customer[Customer_ID],Customer[Age])</f>
        <v>55</v>
      </c>
      <c r="J46" s="2" t="str">
        <f>_xlfn.XLOOKUP(Sales78[[#This Row],[Customer_ID]],Customer[Customer_ID],Customer[Age Range])</f>
        <v>[44-56]</v>
      </c>
      <c r="K46" s="2" t="str">
        <f>_xlfn.XLOOKUP(Sales78[[#This Row],[Customer_ID]],Customer[Customer_ID],Customer[Gender])</f>
        <v>Female</v>
      </c>
      <c r="L46" s="26" t="str">
        <f>_xlfn.XLOOKUP(Sales78[[#This Row],[Customer_ID]],Feedback[Customer_ID],Feedback[Feedback_ID])</f>
        <v>F1404</v>
      </c>
      <c r="M46" s="26" t="str">
        <f>_xlfn.XLOOKUP(Sales78[[#This Row],[Customer_ID]],Feedback[Customer_ID],Feedback[Sentiment])</f>
        <v>Positive</v>
      </c>
      <c r="N46" s="26" t="str">
        <f>_xlfn.XLOOKUP(Sales78[[#This Row],[Customer_ID]],Feedback[Customer_ID],Feedback[Comment])</f>
        <v>Great product!</v>
      </c>
      <c r="O46" s="26"/>
    </row>
    <row r="47" spans="1:15" x14ac:dyDescent="0.3">
      <c r="A47" s="4" t="s">
        <v>52</v>
      </c>
      <c r="B47" s="2" t="s">
        <v>1988</v>
      </c>
      <c r="C47" s="2" t="s">
        <v>1010</v>
      </c>
      <c r="D47" s="2">
        <v>2</v>
      </c>
      <c r="E47" s="2">
        <v>2.61</v>
      </c>
      <c r="F47" s="2" t="s">
        <v>1013</v>
      </c>
      <c r="G47" s="3">
        <v>45337</v>
      </c>
      <c r="H47" s="5">
        <v>5.22</v>
      </c>
      <c r="I47" s="2">
        <f>_xlfn.XLOOKUP(Sales78[[#This Row],[Customer_ID]],Customer[Customer_ID],Customer[Age])</f>
        <v>36</v>
      </c>
      <c r="J47" s="2" t="str">
        <f>_xlfn.XLOOKUP(Sales78[[#This Row],[Customer_ID]],Customer[Customer_ID],Customer[Age Range])</f>
        <v>[31-43]</v>
      </c>
      <c r="K47" s="2" t="str">
        <f>_xlfn.XLOOKUP(Sales78[[#This Row],[Customer_ID]],Customer[Customer_ID],Customer[Gender])</f>
        <v>Male</v>
      </c>
      <c r="L47" s="26" t="str">
        <f>_xlfn.XLOOKUP(Sales78[[#This Row],[Customer_ID]],Feedback[Customer_ID],Feedback[Feedback_ID])</f>
        <v>F1271</v>
      </c>
      <c r="M47" s="26" t="str">
        <f>_xlfn.XLOOKUP(Sales78[[#This Row],[Customer_ID]],Feedback[Customer_ID],Feedback[Sentiment])</f>
        <v>Neutral</v>
      </c>
      <c r="N47" s="26" t="str">
        <f>_xlfn.XLOOKUP(Sales78[[#This Row],[Customer_ID]],Feedback[Customer_ID],Feedback[Comment])</f>
        <v>Could be better</v>
      </c>
      <c r="O47" s="26"/>
    </row>
    <row r="48" spans="1:15" x14ac:dyDescent="0.3">
      <c r="A48" s="4" t="s">
        <v>53</v>
      </c>
      <c r="B48" s="2" t="s">
        <v>1219</v>
      </c>
      <c r="C48" s="2" t="s">
        <v>1009</v>
      </c>
      <c r="D48" s="2">
        <v>1</v>
      </c>
      <c r="E48" s="2">
        <v>4.54</v>
      </c>
      <c r="F48" s="2" t="s">
        <v>1015</v>
      </c>
      <c r="G48" s="3">
        <v>45338</v>
      </c>
      <c r="H48" s="5">
        <v>4.54</v>
      </c>
      <c r="I48" s="2">
        <f>_xlfn.XLOOKUP(Sales78[[#This Row],[Customer_ID]],Customer[Customer_ID],Customer[Age])</f>
        <v>37</v>
      </c>
      <c r="J48" s="2" t="str">
        <f>_xlfn.XLOOKUP(Sales78[[#This Row],[Customer_ID]],Customer[Customer_ID],Customer[Age Range])</f>
        <v>[31-43]</v>
      </c>
      <c r="K48" s="2" t="str">
        <f>_xlfn.XLOOKUP(Sales78[[#This Row],[Customer_ID]],Customer[Customer_ID],Customer[Gender])</f>
        <v>Female</v>
      </c>
      <c r="L48" s="26" t="str">
        <f>_xlfn.XLOOKUP(Sales78[[#This Row],[Customer_ID]],Feedback[Customer_ID],Feedback[Feedback_ID])</f>
        <v>F1706</v>
      </c>
      <c r="M48" s="26" t="str">
        <f>_xlfn.XLOOKUP(Sales78[[#This Row],[Customer_ID]],Feedback[Customer_ID],Feedback[Sentiment])</f>
        <v>Neutral</v>
      </c>
      <c r="N48" s="26" t="str">
        <f>_xlfn.XLOOKUP(Sales78[[#This Row],[Customer_ID]],Feedback[Customer_ID],Feedback[Comment])</f>
        <v>Could be better</v>
      </c>
      <c r="O48" s="26"/>
    </row>
    <row r="49" spans="1:15" x14ac:dyDescent="0.3">
      <c r="A49" s="4" t="s">
        <v>54</v>
      </c>
      <c r="B49" s="2" t="s">
        <v>1345</v>
      </c>
      <c r="C49" s="2" t="s">
        <v>1007</v>
      </c>
      <c r="D49" s="2">
        <v>1</v>
      </c>
      <c r="E49" s="2">
        <v>3.92</v>
      </c>
      <c r="F49" s="2" t="s">
        <v>1014</v>
      </c>
      <c r="G49" s="3">
        <v>45339</v>
      </c>
      <c r="H49" s="5">
        <v>3.92</v>
      </c>
      <c r="I49" s="2">
        <f>_xlfn.XLOOKUP(Sales78[[#This Row],[Customer_ID]],Customer[Customer_ID],Customer[Age])</f>
        <v>45</v>
      </c>
      <c r="J49" s="2" t="str">
        <f>_xlfn.XLOOKUP(Sales78[[#This Row],[Customer_ID]],Customer[Customer_ID],Customer[Age Range])</f>
        <v>[44-56]</v>
      </c>
      <c r="K49" s="2" t="str">
        <f>_xlfn.XLOOKUP(Sales78[[#This Row],[Customer_ID]],Customer[Customer_ID],Customer[Gender])</f>
        <v>Male</v>
      </c>
      <c r="L49" s="26" t="str">
        <f>_xlfn.XLOOKUP(Sales78[[#This Row],[Customer_ID]],Feedback[Customer_ID],Feedback[Feedback_ID])</f>
        <v>F1800</v>
      </c>
      <c r="M49" s="26" t="str">
        <f>_xlfn.XLOOKUP(Sales78[[#This Row],[Customer_ID]],Feedback[Customer_ID],Feedback[Sentiment])</f>
        <v>Neutral</v>
      </c>
      <c r="N49" s="26" t="str">
        <f>_xlfn.XLOOKUP(Sales78[[#This Row],[Customer_ID]],Feedback[Customer_ID],Feedback[Comment])</f>
        <v>Great product!</v>
      </c>
      <c r="O49" s="26"/>
    </row>
    <row r="50" spans="1:15" x14ac:dyDescent="0.3">
      <c r="A50" s="4" t="s">
        <v>55</v>
      </c>
      <c r="B50" s="2" t="s">
        <v>1338</v>
      </c>
      <c r="C50" s="2" t="s">
        <v>1009</v>
      </c>
      <c r="D50" s="2">
        <v>4</v>
      </c>
      <c r="E50" s="2">
        <v>4.57</v>
      </c>
      <c r="F50" s="2" t="s">
        <v>1016</v>
      </c>
      <c r="G50" s="3">
        <v>45340</v>
      </c>
      <c r="H50" s="5">
        <v>18.28</v>
      </c>
      <c r="I50" s="2">
        <f>_xlfn.XLOOKUP(Sales78[[#This Row],[Customer_ID]],Customer[Customer_ID],Customer[Age])</f>
        <v>28</v>
      </c>
      <c r="J50" s="2" t="str">
        <f>_xlfn.XLOOKUP(Sales78[[#This Row],[Customer_ID]],Customer[Customer_ID],Customer[Age Range])</f>
        <v>[18-30]</v>
      </c>
      <c r="K50" s="2" t="str">
        <f>_xlfn.XLOOKUP(Sales78[[#This Row],[Customer_ID]],Customer[Customer_ID],Customer[Gender])</f>
        <v>Female</v>
      </c>
      <c r="L50" s="26" t="str">
        <f>_xlfn.XLOOKUP(Sales78[[#This Row],[Customer_ID]],Feedback[Customer_ID],Feedback[Feedback_ID])</f>
        <v>F1151</v>
      </c>
      <c r="M50" s="26" t="str">
        <f>_xlfn.XLOOKUP(Sales78[[#This Row],[Customer_ID]],Feedback[Customer_ID],Feedback[Sentiment])</f>
        <v>Neutral</v>
      </c>
      <c r="N50" s="26" t="str">
        <f>_xlfn.XLOOKUP(Sales78[[#This Row],[Customer_ID]],Feedback[Customer_ID],Feedback[Comment])</f>
        <v>Could be better</v>
      </c>
      <c r="O50" s="26"/>
    </row>
    <row r="51" spans="1:15" x14ac:dyDescent="0.3">
      <c r="A51" s="4" t="s">
        <v>56</v>
      </c>
      <c r="B51" s="2" t="s">
        <v>1266</v>
      </c>
      <c r="C51" s="2" t="s">
        <v>1007</v>
      </c>
      <c r="D51" s="2">
        <v>5</v>
      </c>
      <c r="E51" s="2">
        <v>5.67</v>
      </c>
      <c r="F51" s="2" t="s">
        <v>1016</v>
      </c>
      <c r="G51" s="3">
        <v>45341</v>
      </c>
      <c r="H51" s="5">
        <v>28.35</v>
      </c>
      <c r="I51" s="2">
        <f>_xlfn.XLOOKUP(Sales78[[#This Row],[Customer_ID]],Customer[Customer_ID],Customer[Age])</f>
        <v>22</v>
      </c>
      <c r="J51" s="2" t="str">
        <f>_xlfn.XLOOKUP(Sales78[[#This Row],[Customer_ID]],Customer[Customer_ID],Customer[Age Range])</f>
        <v>[18-30]</v>
      </c>
      <c r="K51" s="2" t="str">
        <f>_xlfn.XLOOKUP(Sales78[[#This Row],[Customer_ID]],Customer[Customer_ID],Customer[Gender])</f>
        <v>Male</v>
      </c>
      <c r="L51" s="26" t="str">
        <f>_xlfn.XLOOKUP(Sales78[[#This Row],[Customer_ID]],Feedback[Customer_ID],Feedback[Feedback_ID])</f>
        <v>F1080</v>
      </c>
      <c r="M51" s="26" t="str">
        <f>_xlfn.XLOOKUP(Sales78[[#This Row],[Customer_ID]],Feedback[Customer_ID],Feedback[Sentiment])</f>
        <v>Negative</v>
      </c>
      <c r="N51" s="26" t="str">
        <f>_xlfn.XLOOKUP(Sales78[[#This Row],[Customer_ID]],Feedback[Customer_ID],Feedback[Comment])</f>
        <v>Could be better</v>
      </c>
      <c r="O51" s="26"/>
    </row>
    <row r="52" spans="1:15" x14ac:dyDescent="0.3">
      <c r="A52" s="4" t="s">
        <v>57</v>
      </c>
      <c r="B52" s="2" t="s">
        <v>1110</v>
      </c>
      <c r="C52" s="2" t="s">
        <v>1012</v>
      </c>
      <c r="D52" s="2">
        <v>5</v>
      </c>
      <c r="E52" s="2">
        <v>4.43</v>
      </c>
      <c r="F52" s="2" t="s">
        <v>1014</v>
      </c>
      <c r="G52" s="3">
        <v>45342</v>
      </c>
      <c r="H52" s="5">
        <v>22.15</v>
      </c>
      <c r="I52" s="2">
        <f>_xlfn.XLOOKUP(Sales78[[#This Row],[Customer_ID]],Customer[Customer_ID],Customer[Age])</f>
        <v>22</v>
      </c>
      <c r="J52" s="2" t="str">
        <f>_xlfn.XLOOKUP(Sales78[[#This Row],[Customer_ID]],Customer[Customer_ID],Customer[Age Range])</f>
        <v>[18-30]</v>
      </c>
      <c r="K52" s="2" t="str">
        <f>_xlfn.XLOOKUP(Sales78[[#This Row],[Customer_ID]],Customer[Customer_ID],Customer[Gender])</f>
        <v>Male</v>
      </c>
      <c r="L52" s="26" t="str">
        <f>_xlfn.XLOOKUP(Sales78[[#This Row],[Customer_ID]],Feedback[Customer_ID],Feedback[Feedback_ID])</f>
        <v>F1662</v>
      </c>
      <c r="M52" s="26" t="str">
        <f>_xlfn.XLOOKUP(Sales78[[#This Row],[Customer_ID]],Feedback[Customer_ID],Feedback[Sentiment])</f>
        <v>Negative</v>
      </c>
      <c r="N52" s="26" t="str">
        <f>_xlfn.XLOOKUP(Sales78[[#This Row],[Customer_ID]],Feedback[Customer_ID],Feedback[Comment])</f>
        <v>Could be better</v>
      </c>
      <c r="O52" s="26"/>
    </row>
    <row r="53" spans="1:15" x14ac:dyDescent="0.3">
      <c r="A53" s="4" t="s">
        <v>58</v>
      </c>
      <c r="B53" s="2" t="s">
        <v>1605</v>
      </c>
      <c r="C53" s="2" t="s">
        <v>1007</v>
      </c>
      <c r="D53" s="2">
        <v>4</v>
      </c>
      <c r="E53" s="2">
        <v>4.4000000000000004</v>
      </c>
      <c r="F53" s="2" t="s">
        <v>1014</v>
      </c>
      <c r="G53" s="3">
        <v>45343</v>
      </c>
      <c r="H53" s="5">
        <v>17.600000000000001</v>
      </c>
      <c r="I53" s="2">
        <f>_xlfn.XLOOKUP(Sales78[[#This Row],[Customer_ID]],Customer[Customer_ID],Customer[Age])</f>
        <v>61</v>
      </c>
      <c r="J53" s="2" t="str">
        <f>_xlfn.XLOOKUP(Sales78[[#This Row],[Customer_ID]],Customer[Customer_ID],Customer[Age Range])</f>
        <v>[57 Above]</v>
      </c>
      <c r="K53" s="2" t="str">
        <f>_xlfn.XLOOKUP(Sales78[[#This Row],[Customer_ID]],Customer[Customer_ID],Customer[Gender])</f>
        <v>Male</v>
      </c>
      <c r="L53" s="26" t="str">
        <f>_xlfn.XLOOKUP(Sales78[[#This Row],[Customer_ID]],Feedback[Customer_ID],Feedback[Feedback_ID])</f>
        <v>F1641</v>
      </c>
      <c r="M53" s="26" t="str">
        <f>_xlfn.XLOOKUP(Sales78[[#This Row],[Customer_ID]],Feedback[Customer_ID],Feedback[Sentiment])</f>
        <v>Negative</v>
      </c>
      <c r="N53" s="26" t="str">
        <f>_xlfn.XLOOKUP(Sales78[[#This Row],[Customer_ID]],Feedback[Customer_ID],Feedback[Comment])</f>
        <v>Could be better</v>
      </c>
      <c r="O53" s="26"/>
    </row>
    <row r="54" spans="1:15" x14ac:dyDescent="0.3">
      <c r="A54" s="4" t="s">
        <v>59</v>
      </c>
      <c r="B54" s="2" t="s">
        <v>1277</v>
      </c>
      <c r="C54" s="2" t="s">
        <v>1007</v>
      </c>
      <c r="D54" s="2">
        <v>2</v>
      </c>
      <c r="E54" s="2">
        <v>6</v>
      </c>
      <c r="F54" s="2" t="s">
        <v>1016</v>
      </c>
      <c r="G54" s="3">
        <v>45344</v>
      </c>
      <c r="H54" s="5">
        <v>12</v>
      </c>
      <c r="I54" s="2">
        <f>_xlfn.XLOOKUP(Sales78[[#This Row],[Customer_ID]],Customer[Customer_ID],Customer[Age])</f>
        <v>35</v>
      </c>
      <c r="J54" s="2" t="str">
        <f>_xlfn.XLOOKUP(Sales78[[#This Row],[Customer_ID]],Customer[Customer_ID],Customer[Age Range])</f>
        <v>[31-43]</v>
      </c>
      <c r="K54" s="2" t="str">
        <f>_xlfn.XLOOKUP(Sales78[[#This Row],[Customer_ID]],Customer[Customer_ID],Customer[Gender])</f>
        <v>Female</v>
      </c>
      <c r="L54" s="26" t="str">
        <f>_xlfn.XLOOKUP(Sales78[[#This Row],[Customer_ID]],Feedback[Customer_ID],Feedback[Feedback_ID])</f>
        <v>F1460</v>
      </c>
      <c r="M54" s="26" t="str">
        <f>_xlfn.XLOOKUP(Sales78[[#This Row],[Customer_ID]],Feedback[Customer_ID],Feedback[Sentiment])</f>
        <v>Negative</v>
      </c>
      <c r="N54" s="26" t="str">
        <f>_xlfn.XLOOKUP(Sales78[[#This Row],[Customer_ID]],Feedback[Customer_ID],Feedback[Comment])</f>
        <v>Could be better</v>
      </c>
      <c r="O54" s="26"/>
    </row>
    <row r="55" spans="1:15" x14ac:dyDescent="0.3">
      <c r="A55" s="4" t="s">
        <v>60</v>
      </c>
      <c r="B55" s="2" t="s">
        <v>1733</v>
      </c>
      <c r="C55" s="2" t="s">
        <v>1009</v>
      </c>
      <c r="D55" s="2">
        <v>1</v>
      </c>
      <c r="E55" s="2">
        <v>4.1500000000000004</v>
      </c>
      <c r="F55" s="2" t="s">
        <v>1015</v>
      </c>
      <c r="G55" s="3">
        <v>45345</v>
      </c>
      <c r="H55" s="5">
        <v>4.1500000000000004</v>
      </c>
      <c r="I55" s="2">
        <f>_xlfn.XLOOKUP(Sales78[[#This Row],[Customer_ID]],Customer[Customer_ID],Customer[Age])</f>
        <v>44</v>
      </c>
      <c r="J55" s="2" t="str">
        <f>_xlfn.XLOOKUP(Sales78[[#This Row],[Customer_ID]],Customer[Customer_ID],Customer[Age Range])</f>
        <v>[44-56]</v>
      </c>
      <c r="K55" s="2" t="str">
        <f>_xlfn.XLOOKUP(Sales78[[#This Row],[Customer_ID]],Customer[Customer_ID],Customer[Gender])</f>
        <v>Male</v>
      </c>
      <c r="L55" s="26" t="e">
        <f>_xlfn.XLOOKUP(Sales78[[#This Row],[Customer_ID]],Feedback[Customer_ID],Feedback[Feedback_ID])</f>
        <v>#N/A</v>
      </c>
      <c r="M55" s="26" t="e">
        <f>_xlfn.XLOOKUP(Sales78[[#This Row],[Customer_ID]],Feedback[Customer_ID],Feedback[Sentiment])</f>
        <v>#N/A</v>
      </c>
      <c r="N55" s="26" t="e">
        <f>_xlfn.XLOOKUP(Sales78[[#This Row],[Customer_ID]],Feedback[Customer_ID],Feedback[Comment])</f>
        <v>#N/A</v>
      </c>
      <c r="O55" s="26"/>
    </row>
    <row r="56" spans="1:15" x14ac:dyDescent="0.3">
      <c r="A56" s="4" t="s">
        <v>61</v>
      </c>
      <c r="B56" s="2" t="s">
        <v>1374</v>
      </c>
      <c r="C56" s="2" t="s">
        <v>1012</v>
      </c>
      <c r="D56" s="2">
        <v>3</v>
      </c>
      <c r="E56" s="2">
        <v>5.21</v>
      </c>
      <c r="F56" s="2" t="s">
        <v>1016</v>
      </c>
      <c r="G56" s="3">
        <v>45346</v>
      </c>
      <c r="H56" s="5">
        <v>15.63</v>
      </c>
      <c r="I56" s="2">
        <f>_xlfn.XLOOKUP(Sales78[[#This Row],[Customer_ID]],Customer[Customer_ID],Customer[Age])</f>
        <v>22</v>
      </c>
      <c r="J56" s="2" t="str">
        <f>_xlfn.XLOOKUP(Sales78[[#This Row],[Customer_ID]],Customer[Customer_ID],Customer[Age Range])</f>
        <v>[18-30]</v>
      </c>
      <c r="K56" s="2" t="str">
        <f>_xlfn.XLOOKUP(Sales78[[#This Row],[Customer_ID]],Customer[Customer_ID],Customer[Gender])</f>
        <v>Female</v>
      </c>
      <c r="L56" s="26" t="str">
        <f>_xlfn.XLOOKUP(Sales78[[#This Row],[Customer_ID]],Feedback[Customer_ID],Feedback[Feedback_ID])</f>
        <v>F1422</v>
      </c>
      <c r="M56" s="26" t="str">
        <f>_xlfn.XLOOKUP(Sales78[[#This Row],[Customer_ID]],Feedback[Customer_ID],Feedback[Sentiment])</f>
        <v>Negative</v>
      </c>
      <c r="N56" s="26" t="str">
        <f>_xlfn.XLOOKUP(Sales78[[#This Row],[Customer_ID]],Feedback[Customer_ID],Feedback[Comment])</f>
        <v>Great product!</v>
      </c>
      <c r="O56" s="26"/>
    </row>
    <row r="57" spans="1:15" x14ac:dyDescent="0.3">
      <c r="A57" s="4" t="s">
        <v>62</v>
      </c>
      <c r="B57" s="2" t="s">
        <v>1708</v>
      </c>
      <c r="C57" s="2" t="s">
        <v>1007</v>
      </c>
      <c r="D57" s="2">
        <v>1</v>
      </c>
      <c r="E57" s="2">
        <v>3.78</v>
      </c>
      <c r="F57" s="2" t="s">
        <v>1014</v>
      </c>
      <c r="G57" s="3">
        <v>45347</v>
      </c>
      <c r="H57" s="5">
        <v>3.78</v>
      </c>
      <c r="I57" s="2">
        <f>_xlfn.XLOOKUP(Sales78[[#This Row],[Customer_ID]],Customer[Customer_ID],Customer[Age])</f>
        <v>63</v>
      </c>
      <c r="J57" s="2" t="str">
        <f>_xlfn.XLOOKUP(Sales78[[#This Row],[Customer_ID]],Customer[Customer_ID],Customer[Age Range])</f>
        <v>[57 Above]</v>
      </c>
      <c r="K57" s="2" t="str">
        <f>_xlfn.XLOOKUP(Sales78[[#This Row],[Customer_ID]],Customer[Customer_ID],Customer[Gender])</f>
        <v>Male</v>
      </c>
      <c r="L57" s="26" t="str">
        <f>_xlfn.XLOOKUP(Sales78[[#This Row],[Customer_ID]],Feedback[Customer_ID],Feedback[Feedback_ID])</f>
        <v>F1188</v>
      </c>
      <c r="M57" s="26" t="str">
        <f>_xlfn.XLOOKUP(Sales78[[#This Row],[Customer_ID]],Feedback[Customer_ID],Feedback[Sentiment])</f>
        <v>Negative</v>
      </c>
      <c r="N57" s="26" t="str">
        <f>_xlfn.XLOOKUP(Sales78[[#This Row],[Customer_ID]],Feedback[Customer_ID],Feedback[Comment])</f>
        <v>Could be better</v>
      </c>
      <c r="O57" s="26"/>
    </row>
    <row r="58" spans="1:15" x14ac:dyDescent="0.3">
      <c r="A58" s="4" t="s">
        <v>63</v>
      </c>
      <c r="B58" s="2" t="s">
        <v>1274</v>
      </c>
      <c r="C58" s="2" t="s">
        <v>1012</v>
      </c>
      <c r="D58" s="2">
        <v>4</v>
      </c>
      <c r="E58" s="2">
        <v>3.28</v>
      </c>
      <c r="F58" s="2" t="s">
        <v>1013</v>
      </c>
      <c r="G58" s="3">
        <v>45348</v>
      </c>
      <c r="H58" s="5">
        <v>13.12</v>
      </c>
      <c r="I58" s="2">
        <f>_xlfn.XLOOKUP(Sales78[[#This Row],[Customer_ID]],Customer[Customer_ID],Customer[Age])</f>
        <v>22</v>
      </c>
      <c r="J58" s="2" t="str">
        <f>_xlfn.XLOOKUP(Sales78[[#This Row],[Customer_ID]],Customer[Customer_ID],Customer[Age Range])</f>
        <v>[18-30]</v>
      </c>
      <c r="K58" s="2" t="str">
        <f>_xlfn.XLOOKUP(Sales78[[#This Row],[Customer_ID]],Customer[Customer_ID],Customer[Gender])</f>
        <v>Female</v>
      </c>
      <c r="L58" s="26" t="str">
        <f>_xlfn.XLOOKUP(Sales78[[#This Row],[Customer_ID]],Feedback[Customer_ID],Feedback[Feedback_ID])</f>
        <v>F1349</v>
      </c>
      <c r="M58" s="26" t="str">
        <f>_xlfn.XLOOKUP(Sales78[[#This Row],[Customer_ID]],Feedback[Customer_ID],Feedback[Sentiment])</f>
        <v>Positive</v>
      </c>
      <c r="N58" s="26" t="str">
        <f>_xlfn.XLOOKUP(Sales78[[#This Row],[Customer_ID]],Feedback[Customer_ID],Feedback[Comment])</f>
        <v>Could be better</v>
      </c>
      <c r="O58" s="26"/>
    </row>
    <row r="59" spans="1:15" x14ac:dyDescent="0.3">
      <c r="A59" s="4" t="s">
        <v>64</v>
      </c>
      <c r="B59" s="2" t="s">
        <v>1362</v>
      </c>
      <c r="C59" s="2" t="s">
        <v>1008</v>
      </c>
      <c r="D59" s="2">
        <v>1</v>
      </c>
      <c r="E59" s="2">
        <v>5.2</v>
      </c>
      <c r="F59" s="2" t="s">
        <v>1015</v>
      </c>
      <c r="G59" s="3">
        <v>45349</v>
      </c>
      <c r="H59" s="5">
        <v>5.2</v>
      </c>
      <c r="I59" s="2">
        <f>_xlfn.XLOOKUP(Sales78[[#This Row],[Customer_ID]],Customer[Customer_ID],Customer[Age])</f>
        <v>38</v>
      </c>
      <c r="J59" s="2" t="str">
        <f>_xlfn.XLOOKUP(Sales78[[#This Row],[Customer_ID]],Customer[Customer_ID],Customer[Age Range])</f>
        <v>[31-43]</v>
      </c>
      <c r="K59" s="2" t="str">
        <f>_xlfn.XLOOKUP(Sales78[[#This Row],[Customer_ID]],Customer[Customer_ID],Customer[Gender])</f>
        <v>Male</v>
      </c>
      <c r="L59" s="26" t="str">
        <f>_xlfn.XLOOKUP(Sales78[[#This Row],[Customer_ID]],Feedback[Customer_ID],Feedback[Feedback_ID])</f>
        <v>F1310</v>
      </c>
      <c r="M59" s="26" t="str">
        <f>_xlfn.XLOOKUP(Sales78[[#This Row],[Customer_ID]],Feedback[Customer_ID],Feedback[Sentiment])</f>
        <v>Neutral</v>
      </c>
      <c r="N59" s="26" t="str">
        <f>_xlfn.XLOOKUP(Sales78[[#This Row],[Customer_ID]],Feedback[Customer_ID],Feedback[Comment])</f>
        <v>Could be better</v>
      </c>
      <c r="O59" s="26"/>
    </row>
    <row r="60" spans="1:15" x14ac:dyDescent="0.3">
      <c r="A60" s="4" t="s">
        <v>65</v>
      </c>
      <c r="B60" s="2" t="s">
        <v>1807</v>
      </c>
      <c r="C60" s="2" t="s">
        <v>1012</v>
      </c>
      <c r="D60" s="2">
        <v>3</v>
      </c>
      <c r="E60" s="2">
        <v>5.07</v>
      </c>
      <c r="F60" s="2" t="s">
        <v>1016</v>
      </c>
      <c r="G60" s="3">
        <v>45350</v>
      </c>
      <c r="H60" s="5">
        <v>15.21</v>
      </c>
      <c r="I60" s="2">
        <f>_xlfn.XLOOKUP(Sales78[[#This Row],[Customer_ID]],Customer[Customer_ID],Customer[Age])</f>
        <v>30</v>
      </c>
      <c r="J60" s="2" t="str">
        <f>_xlfn.XLOOKUP(Sales78[[#This Row],[Customer_ID]],Customer[Customer_ID],Customer[Age Range])</f>
        <v>[18-30]</v>
      </c>
      <c r="K60" s="2" t="str">
        <f>_xlfn.XLOOKUP(Sales78[[#This Row],[Customer_ID]],Customer[Customer_ID],Customer[Gender])</f>
        <v>Male</v>
      </c>
      <c r="L60" s="26" t="str">
        <f>_xlfn.XLOOKUP(Sales78[[#This Row],[Customer_ID]],Feedback[Customer_ID],Feedback[Feedback_ID])</f>
        <v>F1250</v>
      </c>
      <c r="M60" s="26" t="str">
        <f>_xlfn.XLOOKUP(Sales78[[#This Row],[Customer_ID]],Feedback[Customer_ID],Feedback[Sentiment])</f>
        <v>Positive</v>
      </c>
      <c r="N60" s="26" t="str">
        <f>_xlfn.XLOOKUP(Sales78[[#This Row],[Customer_ID]],Feedback[Customer_ID],Feedback[Comment])</f>
        <v>Could be better</v>
      </c>
      <c r="O60" s="26"/>
    </row>
    <row r="61" spans="1:15" x14ac:dyDescent="0.3">
      <c r="A61" s="4" t="s">
        <v>66</v>
      </c>
      <c r="B61" s="2" t="s">
        <v>1085</v>
      </c>
      <c r="C61" s="2" t="s">
        <v>1008</v>
      </c>
      <c r="D61" s="2">
        <v>5</v>
      </c>
      <c r="E61" s="2">
        <v>3.52</v>
      </c>
      <c r="F61" s="2" t="s">
        <v>1016</v>
      </c>
      <c r="G61" s="3">
        <v>45351</v>
      </c>
      <c r="H61" s="5">
        <v>17.600000000000001</v>
      </c>
      <c r="I61" s="2">
        <f>_xlfn.XLOOKUP(Sales78[[#This Row],[Customer_ID]],Customer[Customer_ID],Customer[Age])</f>
        <v>54</v>
      </c>
      <c r="J61" s="2" t="str">
        <f>_xlfn.XLOOKUP(Sales78[[#This Row],[Customer_ID]],Customer[Customer_ID],Customer[Age Range])</f>
        <v>[44-56]</v>
      </c>
      <c r="K61" s="2" t="str">
        <f>_xlfn.XLOOKUP(Sales78[[#This Row],[Customer_ID]],Customer[Customer_ID],Customer[Gender])</f>
        <v>Female</v>
      </c>
      <c r="L61" s="26" t="e">
        <f>_xlfn.XLOOKUP(Sales78[[#This Row],[Customer_ID]],Feedback[Customer_ID],Feedback[Feedback_ID])</f>
        <v>#N/A</v>
      </c>
      <c r="M61" s="26" t="e">
        <f>_xlfn.XLOOKUP(Sales78[[#This Row],[Customer_ID]],Feedback[Customer_ID],Feedback[Sentiment])</f>
        <v>#N/A</v>
      </c>
      <c r="N61" s="26" t="e">
        <f>_xlfn.XLOOKUP(Sales78[[#This Row],[Customer_ID]],Feedback[Customer_ID],Feedback[Comment])</f>
        <v>#N/A</v>
      </c>
      <c r="O61" s="26"/>
    </row>
    <row r="62" spans="1:15" x14ac:dyDescent="0.3">
      <c r="A62" s="4" t="s">
        <v>67</v>
      </c>
      <c r="B62" s="2" t="s">
        <v>1989</v>
      </c>
      <c r="C62" s="2" t="s">
        <v>1011</v>
      </c>
      <c r="D62" s="2">
        <v>4</v>
      </c>
      <c r="E62" s="2">
        <v>4.13</v>
      </c>
      <c r="F62" s="2" t="s">
        <v>1013</v>
      </c>
      <c r="G62" s="3">
        <v>45352</v>
      </c>
      <c r="H62" s="5">
        <v>16.52</v>
      </c>
      <c r="I62" s="2">
        <f>_xlfn.XLOOKUP(Sales78[[#This Row],[Customer_ID]],Customer[Customer_ID],Customer[Age])</f>
        <v>62</v>
      </c>
      <c r="J62" s="2" t="str">
        <f>_xlfn.XLOOKUP(Sales78[[#This Row],[Customer_ID]],Customer[Customer_ID],Customer[Age Range])</f>
        <v>[57 Above]</v>
      </c>
      <c r="K62" s="2" t="str">
        <f>_xlfn.XLOOKUP(Sales78[[#This Row],[Customer_ID]],Customer[Customer_ID],Customer[Gender])</f>
        <v>Female</v>
      </c>
      <c r="L62" s="26" t="str">
        <f>_xlfn.XLOOKUP(Sales78[[#This Row],[Customer_ID]],Feedback[Customer_ID],Feedback[Feedback_ID])</f>
        <v>F1170</v>
      </c>
      <c r="M62" s="26" t="str">
        <f>_xlfn.XLOOKUP(Sales78[[#This Row],[Customer_ID]],Feedback[Customer_ID],Feedback[Sentiment])</f>
        <v>Neutral</v>
      </c>
      <c r="N62" s="26" t="str">
        <f>_xlfn.XLOOKUP(Sales78[[#This Row],[Customer_ID]],Feedback[Customer_ID],Feedback[Comment])</f>
        <v>Could be better</v>
      </c>
      <c r="O62" s="26"/>
    </row>
    <row r="63" spans="1:15" x14ac:dyDescent="0.3">
      <c r="A63" s="4" t="s">
        <v>68</v>
      </c>
      <c r="B63" s="2" t="s">
        <v>1527</v>
      </c>
      <c r="C63" s="2" t="s">
        <v>1008</v>
      </c>
      <c r="D63" s="2">
        <v>2</v>
      </c>
      <c r="E63" s="2">
        <v>4.29</v>
      </c>
      <c r="F63" s="2" t="s">
        <v>1013</v>
      </c>
      <c r="G63" s="3">
        <v>45353</v>
      </c>
      <c r="H63" s="5">
        <v>8.58</v>
      </c>
      <c r="I63" s="2">
        <f>_xlfn.XLOOKUP(Sales78[[#This Row],[Customer_ID]],Customer[Customer_ID],Customer[Age])</f>
        <v>47</v>
      </c>
      <c r="J63" s="2" t="str">
        <f>_xlfn.XLOOKUP(Sales78[[#This Row],[Customer_ID]],Customer[Customer_ID],Customer[Age Range])</f>
        <v>[44-56]</v>
      </c>
      <c r="K63" s="2" t="str">
        <f>_xlfn.XLOOKUP(Sales78[[#This Row],[Customer_ID]],Customer[Customer_ID],Customer[Gender])</f>
        <v>Male</v>
      </c>
      <c r="L63" s="26" t="str">
        <f>_xlfn.XLOOKUP(Sales78[[#This Row],[Customer_ID]],Feedback[Customer_ID],Feedback[Feedback_ID])</f>
        <v>F1022</v>
      </c>
      <c r="M63" s="26" t="str">
        <f>_xlfn.XLOOKUP(Sales78[[#This Row],[Customer_ID]],Feedback[Customer_ID],Feedback[Sentiment])</f>
        <v>Neutral</v>
      </c>
      <c r="N63" s="26" t="str">
        <f>_xlfn.XLOOKUP(Sales78[[#This Row],[Customer_ID]],Feedback[Customer_ID],Feedback[Comment])</f>
        <v>Great product!</v>
      </c>
      <c r="O63" s="26"/>
    </row>
    <row r="64" spans="1:15" x14ac:dyDescent="0.3">
      <c r="A64" s="4" t="s">
        <v>69</v>
      </c>
      <c r="B64" s="2" t="s">
        <v>1495</v>
      </c>
      <c r="C64" s="2" t="s">
        <v>1011</v>
      </c>
      <c r="D64" s="2">
        <v>1</v>
      </c>
      <c r="E64" s="2">
        <v>3.89</v>
      </c>
      <c r="F64" s="2" t="s">
        <v>1015</v>
      </c>
      <c r="G64" s="3">
        <v>45354</v>
      </c>
      <c r="H64" s="5">
        <v>3.89</v>
      </c>
      <c r="I64" s="2">
        <f>_xlfn.XLOOKUP(Sales78[[#This Row],[Customer_ID]],Customer[Customer_ID],Customer[Age])</f>
        <v>31</v>
      </c>
      <c r="J64" s="2" t="str">
        <f>_xlfn.XLOOKUP(Sales78[[#This Row],[Customer_ID]],Customer[Customer_ID],Customer[Age Range])</f>
        <v>[31-43]</v>
      </c>
      <c r="K64" s="2" t="str">
        <f>_xlfn.XLOOKUP(Sales78[[#This Row],[Customer_ID]],Customer[Customer_ID],Customer[Gender])</f>
        <v>Male</v>
      </c>
      <c r="L64" s="26" t="str">
        <f>_xlfn.XLOOKUP(Sales78[[#This Row],[Customer_ID]],Feedback[Customer_ID],Feedback[Feedback_ID])</f>
        <v>F1804</v>
      </c>
      <c r="M64" s="26" t="str">
        <f>_xlfn.XLOOKUP(Sales78[[#This Row],[Customer_ID]],Feedback[Customer_ID],Feedback[Sentiment])</f>
        <v>Neutral</v>
      </c>
      <c r="N64" s="26" t="str">
        <f>_xlfn.XLOOKUP(Sales78[[#This Row],[Customer_ID]],Feedback[Customer_ID],Feedback[Comment])</f>
        <v>Could be better</v>
      </c>
      <c r="O64" s="26"/>
    </row>
    <row r="65" spans="1:15" x14ac:dyDescent="0.3">
      <c r="A65" s="4" t="s">
        <v>70</v>
      </c>
      <c r="B65" s="2" t="s">
        <v>1273</v>
      </c>
      <c r="C65" s="2" t="s">
        <v>1008</v>
      </c>
      <c r="D65" s="2">
        <v>1</v>
      </c>
      <c r="E65" s="2">
        <v>4.26</v>
      </c>
      <c r="F65" s="2" t="s">
        <v>1015</v>
      </c>
      <c r="G65" s="3">
        <v>45355</v>
      </c>
      <c r="H65" s="5">
        <v>4.26</v>
      </c>
      <c r="I65" s="2">
        <f>_xlfn.XLOOKUP(Sales78[[#This Row],[Customer_ID]],Customer[Customer_ID],Customer[Age])</f>
        <v>39</v>
      </c>
      <c r="J65" s="2" t="str">
        <f>_xlfn.XLOOKUP(Sales78[[#This Row],[Customer_ID]],Customer[Customer_ID],Customer[Age Range])</f>
        <v>[31-43]</v>
      </c>
      <c r="K65" s="2" t="str">
        <f>_xlfn.XLOOKUP(Sales78[[#This Row],[Customer_ID]],Customer[Customer_ID],Customer[Gender])</f>
        <v>Male</v>
      </c>
      <c r="L65" s="26" t="e">
        <f>_xlfn.XLOOKUP(Sales78[[#This Row],[Customer_ID]],Feedback[Customer_ID],Feedback[Feedback_ID])</f>
        <v>#N/A</v>
      </c>
      <c r="M65" s="26" t="e">
        <f>_xlfn.XLOOKUP(Sales78[[#This Row],[Customer_ID]],Feedback[Customer_ID],Feedback[Sentiment])</f>
        <v>#N/A</v>
      </c>
      <c r="N65" s="26" t="e">
        <f>_xlfn.XLOOKUP(Sales78[[#This Row],[Customer_ID]],Feedback[Customer_ID],Feedback[Comment])</f>
        <v>#N/A</v>
      </c>
      <c r="O65" s="26"/>
    </row>
    <row r="66" spans="1:15" x14ac:dyDescent="0.3">
      <c r="A66" s="4" t="s">
        <v>71</v>
      </c>
      <c r="B66" s="2" t="s">
        <v>1617</v>
      </c>
      <c r="C66" s="2" t="s">
        <v>1009</v>
      </c>
      <c r="D66" s="2">
        <v>2</v>
      </c>
      <c r="E66" s="2">
        <v>4.82</v>
      </c>
      <c r="F66" s="2" t="s">
        <v>1016</v>
      </c>
      <c r="G66" s="3">
        <v>45356</v>
      </c>
      <c r="H66" s="5">
        <v>9.64</v>
      </c>
      <c r="I66" s="2">
        <f>_xlfn.XLOOKUP(Sales78[[#This Row],[Customer_ID]],Customer[Customer_ID],Customer[Age])</f>
        <v>45</v>
      </c>
      <c r="J66" s="2" t="str">
        <f>_xlfn.XLOOKUP(Sales78[[#This Row],[Customer_ID]],Customer[Customer_ID],Customer[Age Range])</f>
        <v>[44-56]</v>
      </c>
      <c r="K66" s="2" t="str">
        <f>_xlfn.XLOOKUP(Sales78[[#This Row],[Customer_ID]],Customer[Customer_ID],Customer[Gender])</f>
        <v>Male</v>
      </c>
      <c r="L66" s="26" t="e">
        <f>_xlfn.XLOOKUP(Sales78[[#This Row],[Customer_ID]],Feedback[Customer_ID],Feedback[Feedback_ID])</f>
        <v>#N/A</v>
      </c>
      <c r="M66" s="26" t="e">
        <f>_xlfn.XLOOKUP(Sales78[[#This Row],[Customer_ID]],Feedback[Customer_ID],Feedback[Sentiment])</f>
        <v>#N/A</v>
      </c>
      <c r="N66" s="26" t="e">
        <f>_xlfn.XLOOKUP(Sales78[[#This Row],[Customer_ID]],Feedback[Customer_ID],Feedback[Comment])</f>
        <v>#N/A</v>
      </c>
      <c r="O66" s="26"/>
    </row>
    <row r="67" spans="1:15" x14ac:dyDescent="0.3">
      <c r="A67" s="4" t="s">
        <v>72</v>
      </c>
      <c r="B67" s="2" t="s">
        <v>1644</v>
      </c>
      <c r="C67" s="2" t="s">
        <v>1011</v>
      </c>
      <c r="D67" s="2">
        <v>2</v>
      </c>
      <c r="E67" s="2">
        <v>5.47</v>
      </c>
      <c r="F67" s="2" t="s">
        <v>1016</v>
      </c>
      <c r="G67" s="3">
        <v>45357</v>
      </c>
      <c r="H67" s="5">
        <v>10.94</v>
      </c>
      <c r="I67" s="2">
        <f>_xlfn.XLOOKUP(Sales78[[#This Row],[Customer_ID]],Customer[Customer_ID],Customer[Age])</f>
        <v>30</v>
      </c>
      <c r="J67" s="2" t="str">
        <f>_xlfn.XLOOKUP(Sales78[[#This Row],[Customer_ID]],Customer[Customer_ID],Customer[Age Range])</f>
        <v>[18-30]</v>
      </c>
      <c r="K67" s="2" t="str">
        <f>_xlfn.XLOOKUP(Sales78[[#This Row],[Customer_ID]],Customer[Customer_ID],Customer[Gender])</f>
        <v>Female</v>
      </c>
      <c r="L67" s="26" t="e">
        <f>_xlfn.XLOOKUP(Sales78[[#This Row],[Customer_ID]],Feedback[Customer_ID],Feedback[Feedback_ID])</f>
        <v>#N/A</v>
      </c>
      <c r="M67" s="26" t="e">
        <f>_xlfn.XLOOKUP(Sales78[[#This Row],[Customer_ID]],Feedback[Customer_ID],Feedback[Sentiment])</f>
        <v>#N/A</v>
      </c>
      <c r="N67" s="26" t="e">
        <f>_xlfn.XLOOKUP(Sales78[[#This Row],[Customer_ID]],Feedback[Customer_ID],Feedback[Comment])</f>
        <v>#N/A</v>
      </c>
      <c r="O67" s="26"/>
    </row>
    <row r="68" spans="1:15" x14ac:dyDescent="0.3">
      <c r="A68" s="4" t="s">
        <v>73</v>
      </c>
      <c r="B68" s="2" t="s">
        <v>1837</v>
      </c>
      <c r="C68" s="2" t="s">
        <v>1010</v>
      </c>
      <c r="D68" s="2">
        <v>3</v>
      </c>
      <c r="E68" s="2">
        <v>5.32</v>
      </c>
      <c r="F68" s="2" t="s">
        <v>1014</v>
      </c>
      <c r="G68" s="3">
        <v>45358</v>
      </c>
      <c r="H68" s="5">
        <v>15.96</v>
      </c>
      <c r="I68" s="2">
        <f>_xlfn.XLOOKUP(Sales78[[#This Row],[Customer_ID]],Customer[Customer_ID],Customer[Age])</f>
        <v>43</v>
      </c>
      <c r="J68" s="2" t="str">
        <f>_xlfn.XLOOKUP(Sales78[[#This Row],[Customer_ID]],Customer[Customer_ID],Customer[Age Range])</f>
        <v>[31-43]</v>
      </c>
      <c r="K68" s="2" t="str">
        <f>_xlfn.XLOOKUP(Sales78[[#This Row],[Customer_ID]],Customer[Customer_ID],Customer[Gender])</f>
        <v>Female</v>
      </c>
      <c r="L68" s="26" t="str">
        <f>_xlfn.XLOOKUP(Sales78[[#This Row],[Customer_ID]],Feedback[Customer_ID],Feedback[Feedback_ID])</f>
        <v>F1167</v>
      </c>
      <c r="M68" s="26" t="str">
        <f>_xlfn.XLOOKUP(Sales78[[#This Row],[Customer_ID]],Feedback[Customer_ID],Feedback[Sentiment])</f>
        <v>Negative</v>
      </c>
      <c r="N68" s="26" t="str">
        <f>_xlfn.XLOOKUP(Sales78[[#This Row],[Customer_ID]],Feedback[Customer_ID],Feedback[Comment])</f>
        <v>Could be better</v>
      </c>
      <c r="O68" s="26"/>
    </row>
    <row r="69" spans="1:15" x14ac:dyDescent="0.3">
      <c r="A69" s="4" t="s">
        <v>74</v>
      </c>
      <c r="B69" s="2" t="s">
        <v>1284</v>
      </c>
      <c r="C69" s="2" t="s">
        <v>1010</v>
      </c>
      <c r="D69" s="2">
        <v>1</v>
      </c>
      <c r="E69" s="2">
        <v>4.6500000000000004</v>
      </c>
      <c r="F69" s="2" t="s">
        <v>1016</v>
      </c>
      <c r="G69" s="3">
        <v>45359</v>
      </c>
      <c r="H69" s="5">
        <v>4.6500000000000004</v>
      </c>
      <c r="I69" s="2">
        <f>_xlfn.XLOOKUP(Sales78[[#This Row],[Customer_ID]],Customer[Customer_ID],Customer[Age])</f>
        <v>54</v>
      </c>
      <c r="J69" s="2" t="str">
        <f>_xlfn.XLOOKUP(Sales78[[#This Row],[Customer_ID]],Customer[Customer_ID],Customer[Age Range])</f>
        <v>[44-56]</v>
      </c>
      <c r="K69" s="2" t="str">
        <f>_xlfn.XLOOKUP(Sales78[[#This Row],[Customer_ID]],Customer[Customer_ID],Customer[Gender])</f>
        <v>Male</v>
      </c>
      <c r="L69" s="26" t="str">
        <f>_xlfn.XLOOKUP(Sales78[[#This Row],[Customer_ID]],Feedback[Customer_ID],Feedback[Feedback_ID])</f>
        <v>F1313</v>
      </c>
      <c r="M69" s="26" t="str">
        <f>_xlfn.XLOOKUP(Sales78[[#This Row],[Customer_ID]],Feedback[Customer_ID],Feedback[Sentiment])</f>
        <v>Positive</v>
      </c>
      <c r="N69" s="26" t="str">
        <f>_xlfn.XLOOKUP(Sales78[[#This Row],[Customer_ID]],Feedback[Customer_ID],Feedback[Comment])</f>
        <v>Could be better</v>
      </c>
      <c r="O69" s="26"/>
    </row>
    <row r="70" spans="1:15" x14ac:dyDescent="0.3">
      <c r="A70" s="4" t="s">
        <v>75</v>
      </c>
      <c r="B70" s="2" t="s">
        <v>1863</v>
      </c>
      <c r="C70" s="2" t="s">
        <v>1008</v>
      </c>
      <c r="D70" s="2">
        <v>4</v>
      </c>
      <c r="E70" s="2">
        <v>3.08</v>
      </c>
      <c r="F70" s="2" t="s">
        <v>1013</v>
      </c>
      <c r="G70" s="3">
        <v>45360</v>
      </c>
      <c r="H70" s="5">
        <v>12.32</v>
      </c>
      <c r="I70" s="2">
        <f>_xlfn.XLOOKUP(Sales78[[#This Row],[Customer_ID]],Customer[Customer_ID],Customer[Age])</f>
        <v>44</v>
      </c>
      <c r="J70" s="2" t="str">
        <f>_xlfn.XLOOKUP(Sales78[[#This Row],[Customer_ID]],Customer[Customer_ID],Customer[Age Range])</f>
        <v>[44-56]</v>
      </c>
      <c r="K70" s="2" t="str">
        <f>_xlfn.XLOOKUP(Sales78[[#This Row],[Customer_ID]],Customer[Customer_ID],Customer[Gender])</f>
        <v>Male</v>
      </c>
      <c r="L70" s="26" t="str">
        <f>_xlfn.XLOOKUP(Sales78[[#This Row],[Customer_ID]],Feedback[Customer_ID],Feedback[Feedback_ID])</f>
        <v>F1015</v>
      </c>
      <c r="M70" s="26" t="str">
        <f>_xlfn.XLOOKUP(Sales78[[#This Row],[Customer_ID]],Feedback[Customer_ID],Feedback[Sentiment])</f>
        <v>Neutral</v>
      </c>
      <c r="N70" s="26" t="str">
        <f>_xlfn.XLOOKUP(Sales78[[#This Row],[Customer_ID]],Feedback[Customer_ID],Feedback[Comment])</f>
        <v>Could be better</v>
      </c>
      <c r="O70" s="26"/>
    </row>
    <row r="71" spans="1:15" x14ac:dyDescent="0.3">
      <c r="A71" s="4" t="s">
        <v>76</v>
      </c>
      <c r="B71" s="2" t="s">
        <v>1476</v>
      </c>
      <c r="C71" s="2" t="s">
        <v>1010</v>
      </c>
      <c r="D71" s="2">
        <v>1</v>
      </c>
      <c r="E71" s="2">
        <v>4.3</v>
      </c>
      <c r="F71" s="2" t="s">
        <v>1015</v>
      </c>
      <c r="G71" s="3">
        <v>45361</v>
      </c>
      <c r="H71" s="5">
        <v>4.3</v>
      </c>
      <c r="I71" s="2">
        <f>_xlfn.XLOOKUP(Sales78[[#This Row],[Customer_ID]],Customer[Customer_ID],Customer[Age])</f>
        <v>53</v>
      </c>
      <c r="J71" s="2" t="str">
        <f>_xlfn.XLOOKUP(Sales78[[#This Row],[Customer_ID]],Customer[Customer_ID],Customer[Age Range])</f>
        <v>[44-56]</v>
      </c>
      <c r="K71" s="2" t="str">
        <f>_xlfn.XLOOKUP(Sales78[[#This Row],[Customer_ID]],Customer[Customer_ID],Customer[Gender])</f>
        <v>Female</v>
      </c>
      <c r="L71" s="26" t="str">
        <f>_xlfn.XLOOKUP(Sales78[[#This Row],[Customer_ID]],Feedback[Customer_ID],Feedback[Feedback_ID])</f>
        <v>F1136</v>
      </c>
      <c r="M71" s="26" t="str">
        <f>_xlfn.XLOOKUP(Sales78[[#This Row],[Customer_ID]],Feedback[Customer_ID],Feedback[Sentiment])</f>
        <v>Negative</v>
      </c>
      <c r="N71" s="26" t="str">
        <f>_xlfn.XLOOKUP(Sales78[[#This Row],[Customer_ID]],Feedback[Customer_ID],Feedback[Comment])</f>
        <v>Could be better</v>
      </c>
      <c r="O71" s="26"/>
    </row>
    <row r="72" spans="1:15" x14ac:dyDescent="0.3">
      <c r="A72" s="4" t="s">
        <v>77</v>
      </c>
      <c r="B72" s="2" t="s">
        <v>1199</v>
      </c>
      <c r="C72" s="2" t="s">
        <v>1012</v>
      </c>
      <c r="D72" s="2">
        <v>3</v>
      </c>
      <c r="E72" s="2">
        <v>4.0599999999999996</v>
      </c>
      <c r="F72" s="2" t="s">
        <v>1016</v>
      </c>
      <c r="G72" s="3">
        <v>45362</v>
      </c>
      <c r="H72" s="5">
        <v>12.18</v>
      </c>
      <c r="I72" s="2">
        <f>_xlfn.XLOOKUP(Sales78[[#This Row],[Customer_ID]],Customer[Customer_ID],Customer[Age])</f>
        <v>50</v>
      </c>
      <c r="J72" s="2" t="str">
        <f>_xlfn.XLOOKUP(Sales78[[#This Row],[Customer_ID]],Customer[Customer_ID],Customer[Age Range])</f>
        <v>[44-56]</v>
      </c>
      <c r="K72" s="2" t="str">
        <f>_xlfn.XLOOKUP(Sales78[[#This Row],[Customer_ID]],Customer[Customer_ID],Customer[Gender])</f>
        <v>Female</v>
      </c>
      <c r="L72" s="26" t="e">
        <f>_xlfn.XLOOKUP(Sales78[[#This Row],[Customer_ID]],Feedback[Customer_ID],Feedback[Feedback_ID])</f>
        <v>#N/A</v>
      </c>
      <c r="M72" s="26" t="e">
        <f>_xlfn.XLOOKUP(Sales78[[#This Row],[Customer_ID]],Feedback[Customer_ID],Feedback[Sentiment])</f>
        <v>#N/A</v>
      </c>
      <c r="N72" s="26" t="e">
        <f>_xlfn.XLOOKUP(Sales78[[#This Row],[Customer_ID]],Feedback[Customer_ID],Feedback[Comment])</f>
        <v>#N/A</v>
      </c>
      <c r="O72" s="26"/>
    </row>
    <row r="73" spans="1:15" x14ac:dyDescent="0.3">
      <c r="A73" s="4" t="s">
        <v>78</v>
      </c>
      <c r="B73" s="2" t="s">
        <v>1078</v>
      </c>
      <c r="C73" s="2" t="s">
        <v>1008</v>
      </c>
      <c r="D73" s="2">
        <v>4</v>
      </c>
      <c r="E73" s="2">
        <v>3.13</v>
      </c>
      <c r="F73" s="2" t="s">
        <v>1015</v>
      </c>
      <c r="G73" s="3">
        <v>45363</v>
      </c>
      <c r="H73" s="5">
        <v>12.52</v>
      </c>
      <c r="I73" s="2">
        <f>_xlfn.XLOOKUP(Sales78[[#This Row],[Customer_ID]],Customer[Customer_ID],Customer[Age])</f>
        <v>42</v>
      </c>
      <c r="J73" s="2" t="str">
        <f>_xlfn.XLOOKUP(Sales78[[#This Row],[Customer_ID]],Customer[Customer_ID],Customer[Age Range])</f>
        <v>[31-43]</v>
      </c>
      <c r="K73" s="2" t="str">
        <f>_xlfn.XLOOKUP(Sales78[[#This Row],[Customer_ID]],Customer[Customer_ID],Customer[Gender])</f>
        <v>Male</v>
      </c>
      <c r="L73" s="26" t="str">
        <f>_xlfn.XLOOKUP(Sales78[[#This Row],[Customer_ID]],Feedback[Customer_ID],Feedback[Feedback_ID])</f>
        <v>F1714</v>
      </c>
      <c r="M73" s="26" t="str">
        <f>_xlfn.XLOOKUP(Sales78[[#This Row],[Customer_ID]],Feedback[Customer_ID],Feedback[Sentiment])</f>
        <v>Negative</v>
      </c>
      <c r="N73" s="26" t="str">
        <f>_xlfn.XLOOKUP(Sales78[[#This Row],[Customer_ID]],Feedback[Customer_ID],Feedback[Comment])</f>
        <v>Could be better</v>
      </c>
      <c r="O73" s="26"/>
    </row>
    <row r="74" spans="1:15" x14ac:dyDescent="0.3">
      <c r="A74" s="4" t="s">
        <v>79</v>
      </c>
      <c r="B74" s="2" t="s">
        <v>1650</v>
      </c>
      <c r="C74" s="2" t="s">
        <v>1008</v>
      </c>
      <c r="D74" s="2">
        <v>4</v>
      </c>
      <c r="E74" s="2">
        <v>5.82</v>
      </c>
      <c r="F74" s="2" t="s">
        <v>1016</v>
      </c>
      <c r="G74" s="3">
        <v>45364</v>
      </c>
      <c r="H74" s="5">
        <v>23.28</v>
      </c>
      <c r="I74" s="2">
        <f>_xlfn.XLOOKUP(Sales78[[#This Row],[Customer_ID]],Customer[Customer_ID],Customer[Age])</f>
        <v>57</v>
      </c>
      <c r="J74" s="2" t="str">
        <f>_xlfn.XLOOKUP(Sales78[[#This Row],[Customer_ID]],Customer[Customer_ID],Customer[Age Range])</f>
        <v>[57 Above]</v>
      </c>
      <c r="K74" s="2" t="str">
        <f>_xlfn.XLOOKUP(Sales78[[#This Row],[Customer_ID]],Customer[Customer_ID],Customer[Gender])</f>
        <v>Female</v>
      </c>
      <c r="L74" s="26" t="e">
        <f>_xlfn.XLOOKUP(Sales78[[#This Row],[Customer_ID]],Feedback[Customer_ID],Feedback[Feedback_ID])</f>
        <v>#N/A</v>
      </c>
      <c r="M74" s="26" t="e">
        <f>_xlfn.XLOOKUP(Sales78[[#This Row],[Customer_ID]],Feedback[Customer_ID],Feedback[Sentiment])</f>
        <v>#N/A</v>
      </c>
      <c r="N74" s="26" t="e">
        <f>_xlfn.XLOOKUP(Sales78[[#This Row],[Customer_ID]],Feedback[Customer_ID],Feedback[Comment])</f>
        <v>#N/A</v>
      </c>
      <c r="O74" s="26"/>
    </row>
    <row r="75" spans="1:15" x14ac:dyDescent="0.3">
      <c r="A75" s="4" t="s">
        <v>80</v>
      </c>
      <c r="B75" s="2" t="s">
        <v>1721</v>
      </c>
      <c r="C75" s="2" t="s">
        <v>1012</v>
      </c>
      <c r="D75" s="2">
        <v>4</v>
      </c>
      <c r="E75" s="2">
        <v>4.8099999999999996</v>
      </c>
      <c r="F75" s="2" t="s">
        <v>1013</v>
      </c>
      <c r="G75" s="3">
        <v>45365</v>
      </c>
      <c r="H75" s="5">
        <v>19.239999999999998</v>
      </c>
      <c r="I75" s="2">
        <f>_xlfn.XLOOKUP(Sales78[[#This Row],[Customer_ID]],Customer[Customer_ID],Customer[Age])</f>
        <v>27</v>
      </c>
      <c r="J75" s="2" t="str">
        <f>_xlfn.XLOOKUP(Sales78[[#This Row],[Customer_ID]],Customer[Customer_ID],Customer[Age Range])</f>
        <v>[18-30]</v>
      </c>
      <c r="K75" s="2" t="str">
        <f>_xlfn.XLOOKUP(Sales78[[#This Row],[Customer_ID]],Customer[Customer_ID],Customer[Gender])</f>
        <v>Female</v>
      </c>
      <c r="L75" s="26" t="str">
        <f>_xlfn.XLOOKUP(Sales78[[#This Row],[Customer_ID]],Feedback[Customer_ID],Feedback[Feedback_ID])</f>
        <v>F1201</v>
      </c>
      <c r="M75" s="26" t="str">
        <f>_xlfn.XLOOKUP(Sales78[[#This Row],[Customer_ID]],Feedback[Customer_ID],Feedback[Sentiment])</f>
        <v>Negative</v>
      </c>
      <c r="N75" s="26" t="str">
        <f>_xlfn.XLOOKUP(Sales78[[#This Row],[Customer_ID]],Feedback[Customer_ID],Feedback[Comment])</f>
        <v>Could be better</v>
      </c>
      <c r="O75" s="26"/>
    </row>
    <row r="76" spans="1:15" x14ac:dyDescent="0.3">
      <c r="A76" s="4" t="s">
        <v>81</v>
      </c>
      <c r="B76" s="2" t="s">
        <v>1231</v>
      </c>
      <c r="C76" s="2" t="s">
        <v>1012</v>
      </c>
      <c r="D76" s="2">
        <v>3</v>
      </c>
      <c r="E76" s="2">
        <v>5.89</v>
      </c>
      <c r="F76" s="2" t="s">
        <v>1014</v>
      </c>
      <c r="G76" s="3">
        <v>45366</v>
      </c>
      <c r="H76" s="5">
        <v>17.670000000000002</v>
      </c>
      <c r="I76" s="2">
        <f>_xlfn.XLOOKUP(Sales78[[#This Row],[Customer_ID]],Customer[Customer_ID],Customer[Age])</f>
        <v>26</v>
      </c>
      <c r="J76" s="2" t="str">
        <f>_xlfn.XLOOKUP(Sales78[[#This Row],[Customer_ID]],Customer[Customer_ID],Customer[Age Range])</f>
        <v>[18-30]</v>
      </c>
      <c r="K76" s="2" t="str">
        <f>_xlfn.XLOOKUP(Sales78[[#This Row],[Customer_ID]],Customer[Customer_ID],Customer[Gender])</f>
        <v>Female</v>
      </c>
      <c r="L76" s="26" t="str">
        <f>_xlfn.XLOOKUP(Sales78[[#This Row],[Customer_ID]],Feedback[Customer_ID],Feedback[Feedback_ID])</f>
        <v>F1716</v>
      </c>
      <c r="M76" s="26" t="str">
        <f>_xlfn.XLOOKUP(Sales78[[#This Row],[Customer_ID]],Feedback[Customer_ID],Feedback[Sentiment])</f>
        <v>Neutral</v>
      </c>
      <c r="N76" s="26" t="str">
        <f>_xlfn.XLOOKUP(Sales78[[#This Row],[Customer_ID]],Feedback[Customer_ID],Feedback[Comment])</f>
        <v>Could be better</v>
      </c>
      <c r="O76" s="26"/>
    </row>
    <row r="77" spans="1:15" x14ac:dyDescent="0.3">
      <c r="A77" s="4" t="s">
        <v>82</v>
      </c>
      <c r="B77" s="2" t="s">
        <v>1711</v>
      </c>
      <c r="C77" s="2" t="s">
        <v>1010</v>
      </c>
      <c r="D77" s="2">
        <v>1</v>
      </c>
      <c r="E77" s="2">
        <v>5.08</v>
      </c>
      <c r="F77" s="2" t="s">
        <v>1014</v>
      </c>
      <c r="G77" s="3">
        <v>45367</v>
      </c>
      <c r="H77" s="5">
        <v>5.08</v>
      </c>
      <c r="I77" s="2">
        <f>_xlfn.XLOOKUP(Sales78[[#This Row],[Customer_ID]],Customer[Customer_ID],Customer[Age])</f>
        <v>35</v>
      </c>
      <c r="J77" s="2" t="str">
        <f>_xlfn.XLOOKUP(Sales78[[#This Row],[Customer_ID]],Customer[Customer_ID],Customer[Age Range])</f>
        <v>[31-43]</v>
      </c>
      <c r="K77" s="2" t="str">
        <f>_xlfn.XLOOKUP(Sales78[[#This Row],[Customer_ID]],Customer[Customer_ID],Customer[Gender])</f>
        <v>Male</v>
      </c>
      <c r="L77" s="26" t="str">
        <f>_xlfn.XLOOKUP(Sales78[[#This Row],[Customer_ID]],Feedback[Customer_ID],Feedback[Feedback_ID])</f>
        <v>F1361</v>
      </c>
      <c r="M77" s="26" t="str">
        <f>_xlfn.XLOOKUP(Sales78[[#This Row],[Customer_ID]],Feedback[Customer_ID],Feedback[Sentiment])</f>
        <v>Neutral</v>
      </c>
      <c r="N77" s="26" t="str">
        <f>_xlfn.XLOOKUP(Sales78[[#This Row],[Customer_ID]],Feedback[Customer_ID],Feedback[Comment])</f>
        <v>Could be better</v>
      </c>
      <c r="O77" s="26"/>
    </row>
    <row r="78" spans="1:15" x14ac:dyDescent="0.3">
      <c r="A78" s="4" t="s">
        <v>83</v>
      </c>
      <c r="B78" s="2" t="s">
        <v>1505</v>
      </c>
      <c r="C78" s="2" t="s">
        <v>1010</v>
      </c>
      <c r="D78" s="2">
        <v>5</v>
      </c>
      <c r="E78" s="2">
        <v>4.1900000000000004</v>
      </c>
      <c r="F78" s="2" t="s">
        <v>1015</v>
      </c>
      <c r="G78" s="3">
        <v>45368</v>
      </c>
      <c r="H78" s="5">
        <v>20.95</v>
      </c>
      <c r="I78" s="2">
        <f>_xlfn.XLOOKUP(Sales78[[#This Row],[Customer_ID]],Customer[Customer_ID],Customer[Age])</f>
        <v>27</v>
      </c>
      <c r="J78" s="2" t="str">
        <f>_xlfn.XLOOKUP(Sales78[[#This Row],[Customer_ID]],Customer[Customer_ID],Customer[Age Range])</f>
        <v>[18-30]</v>
      </c>
      <c r="K78" s="2" t="str">
        <f>_xlfn.XLOOKUP(Sales78[[#This Row],[Customer_ID]],Customer[Customer_ID],Customer[Gender])</f>
        <v>Female</v>
      </c>
      <c r="L78" s="26" t="str">
        <f>_xlfn.XLOOKUP(Sales78[[#This Row],[Customer_ID]],Feedback[Customer_ID],Feedback[Feedback_ID])</f>
        <v>F1105</v>
      </c>
      <c r="M78" s="26" t="str">
        <f>_xlfn.XLOOKUP(Sales78[[#This Row],[Customer_ID]],Feedback[Customer_ID],Feedback[Sentiment])</f>
        <v>Positive</v>
      </c>
      <c r="N78" s="26" t="str">
        <f>_xlfn.XLOOKUP(Sales78[[#This Row],[Customer_ID]],Feedback[Customer_ID],Feedback[Comment])</f>
        <v>Could be better</v>
      </c>
      <c r="O78" s="26"/>
    </row>
    <row r="79" spans="1:15" x14ac:dyDescent="0.3">
      <c r="A79" s="4" t="s">
        <v>84</v>
      </c>
      <c r="B79" s="2" t="s">
        <v>1337</v>
      </c>
      <c r="C79" s="2" t="s">
        <v>1007</v>
      </c>
      <c r="D79" s="2">
        <v>4</v>
      </c>
      <c r="E79" s="2">
        <v>3.76</v>
      </c>
      <c r="F79" s="2" t="s">
        <v>1013</v>
      </c>
      <c r="G79" s="3">
        <v>45369</v>
      </c>
      <c r="H79" s="5">
        <v>15.04</v>
      </c>
      <c r="I79" s="2">
        <f>_xlfn.XLOOKUP(Sales78[[#This Row],[Customer_ID]],Customer[Customer_ID],Customer[Age])</f>
        <v>21</v>
      </c>
      <c r="J79" s="2" t="str">
        <f>_xlfn.XLOOKUP(Sales78[[#This Row],[Customer_ID]],Customer[Customer_ID],Customer[Age Range])</f>
        <v>[18-30]</v>
      </c>
      <c r="K79" s="2" t="str">
        <f>_xlfn.XLOOKUP(Sales78[[#This Row],[Customer_ID]],Customer[Customer_ID],Customer[Gender])</f>
        <v>Female</v>
      </c>
      <c r="L79" s="26" t="str">
        <f>_xlfn.XLOOKUP(Sales78[[#This Row],[Customer_ID]],Feedback[Customer_ID],Feedback[Feedback_ID])</f>
        <v>F1206</v>
      </c>
      <c r="M79" s="26" t="str">
        <f>_xlfn.XLOOKUP(Sales78[[#This Row],[Customer_ID]],Feedback[Customer_ID],Feedback[Sentiment])</f>
        <v>Positive</v>
      </c>
      <c r="N79" s="26" t="str">
        <f>_xlfn.XLOOKUP(Sales78[[#This Row],[Customer_ID]],Feedback[Customer_ID],Feedback[Comment])</f>
        <v>Could be better</v>
      </c>
      <c r="O79" s="26"/>
    </row>
    <row r="80" spans="1:15" x14ac:dyDescent="0.3">
      <c r="A80" s="4" t="s">
        <v>85</v>
      </c>
      <c r="B80" s="2" t="s">
        <v>1024</v>
      </c>
      <c r="C80" s="2" t="s">
        <v>1012</v>
      </c>
      <c r="D80" s="2">
        <v>2</v>
      </c>
      <c r="E80" s="2">
        <v>3.27</v>
      </c>
      <c r="F80" s="2" t="s">
        <v>1013</v>
      </c>
      <c r="G80" s="3">
        <v>45370</v>
      </c>
      <c r="H80" s="5">
        <v>6.54</v>
      </c>
      <c r="I80" s="2">
        <f>_xlfn.XLOOKUP(Sales78[[#This Row],[Customer_ID]],Customer[Customer_ID],Customer[Age])</f>
        <v>65</v>
      </c>
      <c r="J80" s="2" t="str">
        <f>_xlfn.XLOOKUP(Sales78[[#This Row],[Customer_ID]],Customer[Customer_ID],Customer[Age Range])</f>
        <v>[57 Above]</v>
      </c>
      <c r="K80" s="2" t="str">
        <f>_xlfn.XLOOKUP(Sales78[[#This Row],[Customer_ID]],Customer[Customer_ID],Customer[Gender])</f>
        <v>Female</v>
      </c>
      <c r="L80" s="26" t="e">
        <f>_xlfn.XLOOKUP(Sales78[[#This Row],[Customer_ID]],Feedback[Customer_ID],Feedback[Feedback_ID])</f>
        <v>#N/A</v>
      </c>
      <c r="M80" s="26" t="e">
        <f>_xlfn.XLOOKUP(Sales78[[#This Row],[Customer_ID]],Feedback[Customer_ID],Feedback[Sentiment])</f>
        <v>#N/A</v>
      </c>
      <c r="N80" s="26" t="e">
        <f>_xlfn.XLOOKUP(Sales78[[#This Row],[Customer_ID]],Feedback[Customer_ID],Feedback[Comment])</f>
        <v>#N/A</v>
      </c>
      <c r="O80" s="26"/>
    </row>
    <row r="81" spans="1:15" x14ac:dyDescent="0.3">
      <c r="A81" s="4" t="s">
        <v>86</v>
      </c>
      <c r="B81" s="2" t="s">
        <v>1782</v>
      </c>
      <c r="C81" s="2" t="s">
        <v>1011</v>
      </c>
      <c r="D81" s="2">
        <v>3</v>
      </c>
      <c r="E81" s="2">
        <v>4.21</v>
      </c>
      <c r="F81" s="2" t="s">
        <v>1013</v>
      </c>
      <c r="G81" s="3">
        <v>45371</v>
      </c>
      <c r="H81" s="5">
        <v>12.63</v>
      </c>
      <c r="I81" s="2">
        <f>_xlfn.XLOOKUP(Sales78[[#This Row],[Customer_ID]],Customer[Customer_ID],Customer[Age])</f>
        <v>34</v>
      </c>
      <c r="J81" s="2" t="str">
        <f>_xlfn.XLOOKUP(Sales78[[#This Row],[Customer_ID]],Customer[Customer_ID],Customer[Age Range])</f>
        <v>[31-43]</v>
      </c>
      <c r="K81" s="2" t="str">
        <f>_xlfn.XLOOKUP(Sales78[[#This Row],[Customer_ID]],Customer[Customer_ID],Customer[Gender])</f>
        <v>Male</v>
      </c>
      <c r="L81" s="26" t="e">
        <f>_xlfn.XLOOKUP(Sales78[[#This Row],[Customer_ID]],Feedback[Customer_ID],Feedback[Feedback_ID])</f>
        <v>#N/A</v>
      </c>
      <c r="M81" s="26" t="e">
        <f>_xlfn.XLOOKUP(Sales78[[#This Row],[Customer_ID]],Feedback[Customer_ID],Feedback[Sentiment])</f>
        <v>#N/A</v>
      </c>
      <c r="N81" s="26" t="e">
        <f>_xlfn.XLOOKUP(Sales78[[#This Row],[Customer_ID]],Feedback[Customer_ID],Feedback[Comment])</f>
        <v>#N/A</v>
      </c>
      <c r="O81" s="26"/>
    </row>
    <row r="82" spans="1:15" x14ac:dyDescent="0.3">
      <c r="A82" s="4" t="s">
        <v>87</v>
      </c>
      <c r="B82" s="2" t="s">
        <v>1805</v>
      </c>
      <c r="C82" s="2" t="s">
        <v>1008</v>
      </c>
      <c r="D82" s="2">
        <v>4</v>
      </c>
      <c r="E82" s="2">
        <v>2.72</v>
      </c>
      <c r="F82" s="2" t="s">
        <v>1016</v>
      </c>
      <c r="G82" s="3">
        <v>45372</v>
      </c>
      <c r="H82" s="5">
        <v>10.88</v>
      </c>
      <c r="I82" s="2">
        <f>_xlfn.XLOOKUP(Sales78[[#This Row],[Customer_ID]],Customer[Customer_ID],Customer[Age])</f>
        <v>19</v>
      </c>
      <c r="J82" s="2" t="str">
        <f>_xlfn.XLOOKUP(Sales78[[#This Row],[Customer_ID]],Customer[Customer_ID],Customer[Age Range])</f>
        <v>[18-30]</v>
      </c>
      <c r="K82" s="2" t="str">
        <f>_xlfn.XLOOKUP(Sales78[[#This Row],[Customer_ID]],Customer[Customer_ID],Customer[Gender])</f>
        <v>Female</v>
      </c>
      <c r="L82" s="26" t="e">
        <f>_xlfn.XLOOKUP(Sales78[[#This Row],[Customer_ID]],Feedback[Customer_ID],Feedback[Feedback_ID])</f>
        <v>#N/A</v>
      </c>
      <c r="M82" s="26" t="e">
        <f>_xlfn.XLOOKUP(Sales78[[#This Row],[Customer_ID]],Feedback[Customer_ID],Feedback[Sentiment])</f>
        <v>#N/A</v>
      </c>
      <c r="N82" s="26" t="e">
        <f>_xlfn.XLOOKUP(Sales78[[#This Row],[Customer_ID]],Feedback[Customer_ID],Feedback[Comment])</f>
        <v>#N/A</v>
      </c>
      <c r="O82" s="26"/>
    </row>
    <row r="83" spans="1:15" x14ac:dyDescent="0.3">
      <c r="A83" s="4" t="s">
        <v>88</v>
      </c>
      <c r="B83" s="2" t="s">
        <v>1538</v>
      </c>
      <c r="C83" s="2" t="s">
        <v>1010</v>
      </c>
      <c r="D83" s="2">
        <v>3</v>
      </c>
      <c r="E83" s="2">
        <v>3.79</v>
      </c>
      <c r="F83" s="2" t="s">
        <v>1014</v>
      </c>
      <c r="G83" s="3">
        <v>45373</v>
      </c>
      <c r="H83" s="5">
        <v>11.37</v>
      </c>
      <c r="I83" s="2">
        <f>_xlfn.XLOOKUP(Sales78[[#This Row],[Customer_ID]],Customer[Customer_ID],Customer[Age])</f>
        <v>22</v>
      </c>
      <c r="J83" s="2" t="str">
        <f>_xlfn.XLOOKUP(Sales78[[#This Row],[Customer_ID]],Customer[Customer_ID],Customer[Age Range])</f>
        <v>[18-30]</v>
      </c>
      <c r="K83" s="2" t="str">
        <f>_xlfn.XLOOKUP(Sales78[[#This Row],[Customer_ID]],Customer[Customer_ID],Customer[Gender])</f>
        <v>Male</v>
      </c>
      <c r="L83" s="26" t="e">
        <f>_xlfn.XLOOKUP(Sales78[[#This Row],[Customer_ID]],Feedback[Customer_ID],Feedback[Feedback_ID])</f>
        <v>#N/A</v>
      </c>
      <c r="M83" s="26" t="e">
        <f>_xlfn.XLOOKUP(Sales78[[#This Row],[Customer_ID]],Feedback[Customer_ID],Feedback[Sentiment])</f>
        <v>#N/A</v>
      </c>
      <c r="N83" s="26" t="e">
        <f>_xlfn.XLOOKUP(Sales78[[#This Row],[Customer_ID]],Feedback[Customer_ID],Feedback[Comment])</f>
        <v>#N/A</v>
      </c>
      <c r="O83" s="26"/>
    </row>
    <row r="84" spans="1:15" x14ac:dyDescent="0.3">
      <c r="A84" s="4" t="s">
        <v>89</v>
      </c>
      <c r="B84" s="2" t="s">
        <v>1950</v>
      </c>
      <c r="C84" s="2" t="s">
        <v>1011</v>
      </c>
      <c r="D84" s="2">
        <v>2</v>
      </c>
      <c r="E84" s="2">
        <v>2.65</v>
      </c>
      <c r="F84" s="2" t="s">
        <v>1013</v>
      </c>
      <c r="G84" s="3">
        <v>45374</v>
      </c>
      <c r="H84" s="5">
        <v>5.3</v>
      </c>
      <c r="I84" s="2">
        <f>_xlfn.XLOOKUP(Sales78[[#This Row],[Customer_ID]],Customer[Customer_ID],Customer[Age])</f>
        <v>35</v>
      </c>
      <c r="J84" s="2" t="str">
        <f>_xlfn.XLOOKUP(Sales78[[#This Row],[Customer_ID]],Customer[Customer_ID],Customer[Age Range])</f>
        <v>[31-43]</v>
      </c>
      <c r="K84" s="2" t="str">
        <f>_xlfn.XLOOKUP(Sales78[[#This Row],[Customer_ID]],Customer[Customer_ID],Customer[Gender])</f>
        <v>Male</v>
      </c>
      <c r="L84" s="26" t="str">
        <f>_xlfn.XLOOKUP(Sales78[[#This Row],[Customer_ID]],Feedback[Customer_ID],Feedback[Feedback_ID])</f>
        <v>F1512</v>
      </c>
      <c r="M84" s="26" t="str">
        <f>_xlfn.XLOOKUP(Sales78[[#This Row],[Customer_ID]],Feedback[Customer_ID],Feedback[Sentiment])</f>
        <v>Positive</v>
      </c>
      <c r="N84" s="26" t="str">
        <f>_xlfn.XLOOKUP(Sales78[[#This Row],[Customer_ID]],Feedback[Customer_ID],Feedback[Comment])</f>
        <v>Could be better</v>
      </c>
      <c r="O84" s="26"/>
    </row>
    <row r="85" spans="1:15" x14ac:dyDescent="0.3">
      <c r="A85" s="4" t="s">
        <v>90</v>
      </c>
      <c r="B85" s="2" t="s">
        <v>1470</v>
      </c>
      <c r="C85" s="2" t="s">
        <v>1010</v>
      </c>
      <c r="D85" s="2">
        <v>4</v>
      </c>
      <c r="E85" s="2">
        <v>3.22</v>
      </c>
      <c r="F85" s="2" t="s">
        <v>1016</v>
      </c>
      <c r="G85" s="3">
        <v>45375</v>
      </c>
      <c r="H85" s="5">
        <v>12.88</v>
      </c>
      <c r="I85" s="2">
        <f>_xlfn.XLOOKUP(Sales78[[#This Row],[Customer_ID]],Customer[Customer_ID],Customer[Age])</f>
        <v>28</v>
      </c>
      <c r="J85" s="2" t="str">
        <f>_xlfn.XLOOKUP(Sales78[[#This Row],[Customer_ID]],Customer[Customer_ID],Customer[Age Range])</f>
        <v>[18-30]</v>
      </c>
      <c r="K85" s="2" t="str">
        <f>_xlfn.XLOOKUP(Sales78[[#This Row],[Customer_ID]],Customer[Customer_ID],Customer[Gender])</f>
        <v>Female</v>
      </c>
      <c r="L85" s="26" t="str">
        <f>_xlfn.XLOOKUP(Sales78[[#This Row],[Customer_ID]],Feedback[Customer_ID],Feedback[Feedback_ID])</f>
        <v>F1699</v>
      </c>
      <c r="M85" s="26" t="str">
        <f>_xlfn.XLOOKUP(Sales78[[#This Row],[Customer_ID]],Feedback[Customer_ID],Feedback[Sentiment])</f>
        <v>Negative</v>
      </c>
      <c r="N85" s="26" t="str">
        <f>_xlfn.XLOOKUP(Sales78[[#This Row],[Customer_ID]],Feedback[Customer_ID],Feedback[Comment])</f>
        <v>Could be better</v>
      </c>
      <c r="O85" s="26"/>
    </row>
    <row r="86" spans="1:15" x14ac:dyDescent="0.3">
      <c r="A86" s="4" t="s">
        <v>91</v>
      </c>
      <c r="B86" s="2" t="s">
        <v>1740</v>
      </c>
      <c r="C86" s="2" t="s">
        <v>1010</v>
      </c>
      <c r="D86" s="2">
        <v>1</v>
      </c>
      <c r="E86" s="2">
        <v>5.68</v>
      </c>
      <c r="F86" s="2" t="s">
        <v>1015</v>
      </c>
      <c r="G86" s="3">
        <v>45376</v>
      </c>
      <c r="H86" s="5">
        <v>5.68</v>
      </c>
      <c r="I86" s="2">
        <f>_xlfn.XLOOKUP(Sales78[[#This Row],[Customer_ID]],Customer[Customer_ID],Customer[Age])</f>
        <v>48</v>
      </c>
      <c r="J86" s="2" t="str">
        <f>_xlfn.XLOOKUP(Sales78[[#This Row],[Customer_ID]],Customer[Customer_ID],Customer[Age Range])</f>
        <v>[44-56]</v>
      </c>
      <c r="K86" s="2" t="str">
        <f>_xlfn.XLOOKUP(Sales78[[#This Row],[Customer_ID]],Customer[Customer_ID],Customer[Gender])</f>
        <v>Male</v>
      </c>
      <c r="L86" s="26" t="e">
        <f>_xlfn.XLOOKUP(Sales78[[#This Row],[Customer_ID]],Feedback[Customer_ID],Feedback[Feedback_ID])</f>
        <v>#N/A</v>
      </c>
      <c r="M86" s="26" t="e">
        <f>_xlfn.XLOOKUP(Sales78[[#This Row],[Customer_ID]],Feedback[Customer_ID],Feedback[Sentiment])</f>
        <v>#N/A</v>
      </c>
      <c r="N86" s="26" t="e">
        <f>_xlfn.XLOOKUP(Sales78[[#This Row],[Customer_ID]],Feedback[Customer_ID],Feedback[Comment])</f>
        <v>#N/A</v>
      </c>
      <c r="O86" s="26"/>
    </row>
    <row r="87" spans="1:15" x14ac:dyDescent="0.3">
      <c r="A87" s="4" t="s">
        <v>92</v>
      </c>
      <c r="B87" s="2" t="s">
        <v>1563</v>
      </c>
      <c r="C87" s="2" t="s">
        <v>1007</v>
      </c>
      <c r="D87" s="2">
        <v>3</v>
      </c>
      <c r="E87" s="2">
        <v>3.76</v>
      </c>
      <c r="F87" s="2" t="s">
        <v>1016</v>
      </c>
      <c r="G87" s="3">
        <v>45377</v>
      </c>
      <c r="H87" s="5">
        <v>11.28</v>
      </c>
      <c r="I87" s="2">
        <f>_xlfn.XLOOKUP(Sales78[[#This Row],[Customer_ID]],Customer[Customer_ID],Customer[Age])</f>
        <v>25</v>
      </c>
      <c r="J87" s="2" t="str">
        <f>_xlfn.XLOOKUP(Sales78[[#This Row],[Customer_ID]],Customer[Customer_ID],Customer[Age Range])</f>
        <v>[18-30]</v>
      </c>
      <c r="K87" s="2" t="str">
        <f>_xlfn.XLOOKUP(Sales78[[#This Row],[Customer_ID]],Customer[Customer_ID],Customer[Gender])</f>
        <v>Female</v>
      </c>
      <c r="L87" s="26" t="e">
        <f>_xlfn.XLOOKUP(Sales78[[#This Row],[Customer_ID]],Feedback[Customer_ID],Feedback[Feedback_ID])</f>
        <v>#N/A</v>
      </c>
      <c r="M87" s="26" t="e">
        <f>_xlfn.XLOOKUP(Sales78[[#This Row],[Customer_ID]],Feedback[Customer_ID],Feedback[Sentiment])</f>
        <v>#N/A</v>
      </c>
      <c r="N87" s="26" t="e">
        <f>_xlfn.XLOOKUP(Sales78[[#This Row],[Customer_ID]],Feedback[Customer_ID],Feedback[Comment])</f>
        <v>#N/A</v>
      </c>
      <c r="O87" s="26"/>
    </row>
    <row r="88" spans="1:15" x14ac:dyDescent="0.3">
      <c r="A88" s="4" t="s">
        <v>93</v>
      </c>
      <c r="B88" s="2" t="s">
        <v>1834</v>
      </c>
      <c r="C88" s="2" t="s">
        <v>1012</v>
      </c>
      <c r="D88" s="2">
        <v>4</v>
      </c>
      <c r="E88" s="2">
        <v>4.1399999999999997</v>
      </c>
      <c r="F88" s="2" t="s">
        <v>1016</v>
      </c>
      <c r="G88" s="3">
        <v>45378</v>
      </c>
      <c r="H88" s="5">
        <v>16.559999999999999</v>
      </c>
      <c r="I88" s="2">
        <f>_xlfn.XLOOKUP(Sales78[[#This Row],[Customer_ID]],Customer[Customer_ID],Customer[Age])</f>
        <v>54</v>
      </c>
      <c r="J88" s="2" t="str">
        <f>_xlfn.XLOOKUP(Sales78[[#This Row],[Customer_ID]],Customer[Customer_ID],Customer[Age Range])</f>
        <v>[44-56]</v>
      </c>
      <c r="K88" s="2" t="str">
        <f>_xlfn.XLOOKUP(Sales78[[#This Row],[Customer_ID]],Customer[Customer_ID],Customer[Gender])</f>
        <v>Male</v>
      </c>
      <c r="L88" s="26" t="e">
        <f>_xlfn.XLOOKUP(Sales78[[#This Row],[Customer_ID]],Feedback[Customer_ID],Feedback[Feedback_ID])</f>
        <v>#N/A</v>
      </c>
      <c r="M88" s="26" t="e">
        <f>_xlfn.XLOOKUP(Sales78[[#This Row],[Customer_ID]],Feedback[Customer_ID],Feedback[Sentiment])</f>
        <v>#N/A</v>
      </c>
      <c r="N88" s="26" t="e">
        <f>_xlfn.XLOOKUP(Sales78[[#This Row],[Customer_ID]],Feedback[Customer_ID],Feedback[Comment])</f>
        <v>#N/A</v>
      </c>
      <c r="O88" s="26"/>
    </row>
    <row r="89" spans="1:15" x14ac:dyDescent="0.3">
      <c r="A89" s="4" t="s">
        <v>94</v>
      </c>
      <c r="B89" s="2" t="s">
        <v>1273</v>
      </c>
      <c r="C89" s="2" t="s">
        <v>1008</v>
      </c>
      <c r="D89" s="2">
        <v>4</v>
      </c>
      <c r="E89" s="2">
        <v>4.09</v>
      </c>
      <c r="F89" s="2" t="s">
        <v>1013</v>
      </c>
      <c r="G89" s="3">
        <v>45379</v>
      </c>
      <c r="H89" s="5">
        <v>16.36</v>
      </c>
      <c r="I89" s="2">
        <f>_xlfn.XLOOKUP(Sales78[[#This Row],[Customer_ID]],Customer[Customer_ID],Customer[Age])</f>
        <v>39</v>
      </c>
      <c r="J89" s="2" t="str">
        <f>_xlfn.XLOOKUP(Sales78[[#This Row],[Customer_ID]],Customer[Customer_ID],Customer[Age Range])</f>
        <v>[31-43]</v>
      </c>
      <c r="K89" s="2" t="str">
        <f>_xlfn.XLOOKUP(Sales78[[#This Row],[Customer_ID]],Customer[Customer_ID],Customer[Gender])</f>
        <v>Male</v>
      </c>
      <c r="L89" s="26" t="e">
        <f>_xlfn.XLOOKUP(Sales78[[#This Row],[Customer_ID]],Feedback[Customer_ID],Feedback[Feedback_ID])</f>
        <v>#N/A</v>
      </c>
      <c r="M89" s="26" t="e">
        <f>_xlfn.XLOOKUP(Sales78[[#This Row],[Customer_ID]],Feedback[Customer_ID],Feedback[Sentiment])</f>
        <v>#N/A</v>
      </c>
      <c r="N89" s="26" t="e">
        <f>_xlfn.XLOOKUP(Sales78[[#This Row],[Customer_ID]],Feedback[Customer_ID],Feedback[Comment])</f>
        <v>#N/A</v>
      </c>
      <c r="O89" s="26"/>
    </row>
    <row r="90" spans="1:15" x14ac:dyDescent="0.3">
      <c r="A90" s="4" t="s">
        <v>95</v>
      </c>
      <c r="B90" s="2" t="s">
        <v>1912</v>
      </c>
      <c r="C90" s="2" t="s">
        <v>1008</v>
      </c>
      <c r="D90" s="2">
        <v>3</v>
      </c>
      <c r="E90" s="2">
        <v>2.66</v>
      </c>
      <c r="F90" s="2" t="s">
        <v>1015</v>
      </c>
      <c r="G90" s="3">
        <v>45380</v>
      </c>
      <c r="H90" s="5">
        <v>7.98</v>
      </c>
      <c r="I90" s="2">
        <f>_xlfn.XLOOKUP(Sales78[[#This Row],[Customer_ID]],Customer[Customer_ID],Customer[Age])</f>
        <v>18</v>
      </c>
      <c r="J90" s="2" t="str">
        <f>_xlfn.XLOOKUP(Sales78[[#This Row],[Customer_ID]],Customer[Customer_ID],Customer[Age Range])</f>
        <v>[18-30]</v>
      </c>
      <c r="K90" s="2" t="str">
        <f>_xlfn.XLOOKUP(Sales78[[#This Row],[Customer_ID]],Customer[Customer_ID],Customer[Gender])</f>
        <v>Female</v>
      </c>
      <c r="L90" s="26" t="str">
        <f>_xlfn.XLOOKUP(Sales78[[#This Row],[Customer_ID]],Feedback[Customer_ID],Feedback[Feedback_ID])</f>
        <v>F1713</v>
      </c>
      <c r="M90" s="26" t="str">
        <f>_xlfn.XLOOKUP(Sales78[[#This Row],[Customer_ID]],Feedback[Customer_ID],Feedback[Sentiment])</f>
        <v>Negative</v>
      </c>
      <c r="N90" s="26" t="str">
        <f>_xlfn.XLOOKUP(Sales78[[#This Row],[Customer_ID]],Feedback[Customer_ID],Feedback[Comment])</f>
        <v>Could be better</v>
      </c>
      <c r="O90" s="26"/>
    </row>
    <row r="91" spans="1:15" x14ac:dyDescent="0.3">
      <c r="A91" s="4" t="s">
        <v>96</v>
      </c>
      <c r="B91" s="2" t="s">
        <v>1734</v>
      </c>
      <c r="C91" s="2" t="s">
        <v>1009</v>
      </c>
      <c r="D91" s="2">
        <v>2</v>
      </c>
      <c r="E91" s="2">
        <v>5.93</v>
      </c>
      <c r="F91" s="2" t="s">
        <v>1014</v>
      </c>
      <c r="G91" s="3">
        <v>45381</v>
      </c>
      <c r="H91" s="5">
        <v>11.86</v>
      </c>
      <c r="I91" s="2">
        <f>_xlfn.XLOOKUP(Sales78[[#This Row],[Customer_ID]],Customer[Customer_ID],Customer[Age])</f>
        <v>42</v>
      </c>
      <c r="J91" s="2" t="str">
        <f>_xlfn.XLOOKUP(Sales78[[#This Row],[Customer_ID]],Customer[Customer_ID],Customer[Age Range])</f>
        <v>[31-43]</v>
      </c>
      <c r="K91" s="2" t="str">
        <f>_xlfn.XLOOKUP(Sales78[[#This Row],[Customer_ID]],Customer[Customer_ID],Customer[Gender])</f>
        <v>Female</v>
      </c>
      <c r="L91" s="26" t="e">
        <f>_xlfn.XLOOKUP(Sales78[[#This Row],[Customer_ID]],Feedback[Customer_ID],Feedback[Feedback_ID])</f>
        <v>#N/A</v>
      </c>
      <c r="M91" s="26" t="e">
        <f>_xlfn.XLOOKUP(Sales78[[#This Row],[Customer_ID]],Feedback[Customer_ID],Feedback[Sentiment])</f>
        <v>#N/A</v>
      </c>
      <c r="N91" s="26" t="e">
        <f>_xlfn.XLOOKUP(Sales78[[#This Row],[Customer_ID]],Feedback[Customer_ID],Feedback[Comment])</f>
        <v>#N/A</v>
      </c>
      <c r="O91" s="26"/>
    </row>
    <row r="92" spans="1:15" x14ac:dyDescent="0.3">
      <c r="A92" s="4" t="s">
        <v>97</v>
      </c>
      <c r="B92" s="2" t="s">
        <v>1499</v>
      </c>
      <c r="C92" s="2" t="s">
        <v>1012</v>
      </c>
      <c r="D92" s="2">
        <v>3</v>
      </c>
      <c r="E92" s="2">
        <v>3.63</v>
      </c>
      <c r="F92" s="2" t="s">
        <v>1015</v>
      </c>
      <c r="G92" s="3">
        <v>45382</v>
      </c>
      <c r="H92" s="5">
        <v>10.89</v>
      </c>
      <c r="I92" s="2">
        <f>_xlfn.XLOOKUP(Sales78[[#This Row],[Customer_ID]],Customer[Customer_ID],Customer[Age])</f>
        <v>24</v>
      </c>
      <c r="J92" s="2" t="str">
        <f>_xlfn.XLOOKUP(Sales78[[#This Row],[Customer_ID]],Customer[Customer_ID],Customer[Age Range])</f>
        <v>[18-30]</v>
      </c>
      <c r="K92" s="2" t="str">
        <f>_xlfn.XLOOKUP(Sales78[[#This Row],[Customer_ID]],Customer[Customer_ID],Customer[Gender])</f>
        <v>Male</v>
      </c>
      <c r="L92" s="26" t="str">
        <f>_xlfn.XLOOKUP(Sales78[[#This Row],[Customer_ID]],Feedback[Customer_ID],Feedback[Feedback_ID])</f>
        <v>F1090</v>
      </c>
      <c r="M92" s="26" t="str">
        <f>_xlfn.XLOOKUP(Sales78[[#This Row],[Customer_ID]],Feedback[Customer_ID],Feedback[Sentiment])</f>
        <v>Positive</v>
      </c>
      <c r="N92" s="26" t="str">
        <f>_xlfn.XLOOKUP(Sales78[[#This Row],[Customer_ID]],Feedback[Customer_ID],Feedback[Comment])</f>
        <v>Great product!</v>
      </c>
      <c r="O92" s="26"/>
    </row>
    <row r="93" spans="1:15" x14ac:dyDescent="0.3">
      <c r="A93" s="4" t="s">
        <v>98</v>
      </c>
      <c r="B93" s="2" t="s">
        <v>1259</v>
      </c>
      <c r="C93" s="2" t="s">
        <v>1007</v>
      </c>
      <c r="D93" s="2">
        <v>5</v>
      </c>
      <c r="E93" s="2">
        <v>4.96</v>
      </c>
      <c r="F93" s="2" t="s">
        <v>1015</v>
      </c>
      <c r="G93" s="3">
        <v>45383</v>
      </c>
      <c r="H93" s="5">
        <v>24.8</v>
      </c>
      <c r="I93" s="2">
        <f>_xlfn.XLOOKUP(Sales78[[#This Row],[Customer_ID]],Customer[Customer_ID],Customer[Age])</f>
        <v>19</v>
      </c>
      <c r="J93" s="2" t="str">
        <f>_xlfn.XLOOKUP(Sales78[[#This Row],[Customer_ID]],Customer[Customer_ID],Customer[Age Range])</f>
        <v>[18-30]</v>
      </c>
      <c r="K93" s="2" t="str">
        <f>_xlfn.XLOOKUP(Sales78[[#This Row],[Customer_ID]],Customer[Customer_ID],Customer[Gender])</f>
        <v>Male</v>
      </c>
      <c r="L93" s="26" t="str">
        <f>_xlfn.XLOOKUP(Sales78[[#This Row],[Customer_ID]],Feedback[Customer_ID],Feedback[Feedback_ID])</f>
        <v>F1441</v>
      </c>
      <c r="M93" s="26" t="str">
        <f>_xlfn.XLOOKUP(Sales78[[#This Row],[Customer_ID]],Feedback[Customer_ID],Feedback[Sentiment])</f>
        <v>Neutral</v>
      </c>
      <c r="N93" s="26" t="str">
        <f>_xlfn.XLOOKUP(Sales78[[#This Row],[Customer_ID]],Feedback[Customer_ID],Feedback[Comment])</f>
        <v>Could be better</v>
      </c>
      <c r="O93" s="26"/>
    </row>
    <row r="94" spans="1:15" x14ac:dyDescent="0.3">
      <c r="A94" s="4" t="s">
        <v>99</v>
      </c>
      <c r="B94" s="2" t="s">
        <v>1696</v>
      </c>
      <c r="C94" s="2" t="s">
        <v>1011</v>
      </c>
      <c r="D94" s="2">
        <v>1</v>
      </c>
      <c r="E94" s="2">
        <v>4.32</v>
      </c>
      <c r="F94" s="2" t="s">
        <v>1015</v>
      </c>
      <c r="G94" s="3">
        <v>45384</v>
      </c>
      <c r="H94" s="5">
        <v>4.32</v>
      </c>
      <c r="I94" s="2">
        <f>_xlfn.XLOOKUP(Sales78[[#This Row],[Customer_ID]],Customer[Customer_ID],Customer[Age])</f>
        <v>46</v>
      </c>
      <c r="J94" s="2" t="str">
        <f>_xlfn.XLOOKUP(Sales78[[#This Row],[Customer_ID]],Customer[Customer_ID],Customer[Age Range])</f>
        <v>[44-56]</v>
      </c>
      <c r="K94" s="2" t="str">
        <f>_xlfn.XLOOKUP(Sales78[[#This Row],[Customer_ID]],Customer[Customer_ID],Customer[Gender])</f>
        <v>Female</v>
      </c>
      <c r="L94" s="26" t="e">
        <f>_xlfn.XLOOKUP(Sales78[[#This Row],[Customer_ID]],Feedback[Customer_ID],Feedback[Feedback_ID])</f>
        <v>#N/A</v>
      </c>
      <c r="M94" s="26" t="e">
        <f>_xlfn.XLOOKUP(Sales78[[#This Row],[Customer_ID]],Feedback[Customer_ID],Feedback[Sentiment])</f>
        <v>#N/A</v>
      </c>
      <c r="N94" s="26" t="e">
        <f>_xlfn.XLOOKUP(Sales78[[#This Row],[Customer_ID]],Feedback[Customer_ID],Feedback[Comment])</f>
        <v>#N/A</v>
      </c>
      <c r="O94" s="26"/>
    </row>
    <row r="95" spans="1:15" x14ac:dyDescent="0.3">
      <c r="A95" s="4" t="s">
        <v>100</v>
      </c>
      <c r="B95" s="2" t="s">
        <v>1100</v>
      </c>
      <c r="C95" s="2" t="s">
        <v>1007</v>
      </c>
      <c r="D95" s="2">
        <v>2</v>
      </c>
      <c r="E95" s="2">
        <v>5.4</v>
      </c>
      <c r="F95" s="2" t="s">
        <v>1015</v>
      </c>
      <c r="G95" s="3">
        <v>45385</v>
      </c>
      <c r="H95" s="5">
        <v>10.8</v>
      </c>
      <c r="I95" s="2">
        <f>_xlfn.XLOOKUP(Sales78[[#This Row],[Customer_ID]],Customer[Customer_ID],Customer[Age])</f>
        <v>41</v>
      </c>
      <c r="J95" s="2" t="str">
        <f>_xlfn.XLOOKUP(Sales78[[#This Row],[Customer_ID]],Customer[Customer_ID],Customer[Age Range])</f>
        <v>[31-43]</v>
      </c>
      <c r="K95" s="2" t="str">
        <f>_xlfn.XLOOKUP(Sales78[[#This Row],[Customer_ID]],Customer[Customer_ID],Customer[Gender])</f>
        <v>Female</v>
      </c>
      <c r="L95" s="26" t="str">
        <f>_xlfn.XLOOKUP(Sales78[[#This Row],[Customer_ID]],Feedback[Customer_ID],Feedback[Feedback_ID])</f>
        <v>F1284</v>
      </c>
      <c r="M95" s="26" t="str">
        <f>_xlfn.XLOOKUP(Sales78[[#This Row],[Customer_ID]],Feedback[Customer_ID],Feedback[Sentiment])</f>
        <v>Neutral</v>
      </c>
      <c r="N95" s="26" t="str">
        <f>_xlfn.XLOOKUP(Sales78[[#This Row],[Customer_ID]],Feedback[Customer_ID],Feedback[Comment])</f>
        <v>Great product!</v>
      </c>
      <c r="O95" s="26"/>
    </row>
    <row r="96" spans="1:15" x14ac:dyDescent="0.3">
      <c r="A96" s="4" t="s">
        <v>101</v>
      </c>
      <c r="B96" s="2" t="s">
        <v>1160</v>
      </c>
      <c r="C96" s="2" t="s">
        <v>1011</v>
      </c>
      <c r="D96" s="2">
        <v>1</v>
      </c>
      <c r="E96" s="2">
        <v>5.42</v>
      </c>
      <c r="F96" s="2" t="s">
        <v>1013</v>
      </c>
      <c r="G96" s="3">
        <v>45386</v>
      </c>
      <c r="H96" s="5">
        <v>5.42</v>
      </c>
      <c r="I96" s="2">
        <f>_xlfn.XLOOKUP(Sales78[[#This Row],[Customer_ID]],Customer[Customer_ID],Customer[Age])</f>
        <v>50</v>
      </c>
      <c r="J96" s="2" t="str">
        <f>_xlfn.XLOOKUP(Sales78[[#This Row],[Customer_ID]],Customer[Customer_ID],Customer[Age Range])</f>
        <v>[44-56]</v>
      </c>
      <c r="K96" s="2" t="str">
        <f>_xlfn.XLOOKUP(Sales78[[#This Row],[Customer_ID]],Customer[Customer_ID],Customer[Gender])</f>
        <v>Female</v>
      </c>
      <c r="L96" s="26" t="e">
        <f>_xlfn.XLOOKUP(Sales78[[#This Row],[Customer_ID]],Feedback[Customer_ID],Feedback[Feedback_ID])</f>
        <v>#N/A</v>
      </c>
      <c r="M96" s="26" t="e">
        <f>_xlfn.XLOOKUP(Sales78[[#This Row],[Customer_ID]],Feedback[Customer_ID],Feedback[Sentiment])</f>
        <v>#N/A</v>
      </c>
      <c r="N96" s="26" t="e">
        <f>_xlfn.XLOOKUP(Sales78[[#This Row],[Customer_ID]],Feedback[Customer_ID],Feedback[Comment])</f>
        <v>#N/A</v>
      </c>
      <c r="O96" s="26"/>
    </row>
    <row r="97" spans="1:15" x14ac:dyDescent="0.3">
      <c r="A97" s="4" t="s">
        <v>102</v>
      </c>
      <c r="B97" s="2" t="s">
        <v>1896</v>
      </c>
      <c r="C97" s="2" t="s">
        <v>1008</v>
      </c>
      <c r="D97" s="2">
        <v>1</v>
      </c>
      <c r="E97" s="2">
        <v>3.42</v>
      </c>
      <c r="F97" s="2" t="s">
        <v>1016</v>
      </c>
      <c r="G97" s="3">
        <v>45387</v>
      </c>
      <c r="H97" s="5">
        <v>3.42</v>
      </c>
      <c r="I97" s="2">
        <f>_xlfn.XLOOKUP(Sales78[[#This Row],[Customer_ID]],Customer[Customer_ID],Customer[Age])</f>
        <v>42</v>
      </c>
      <c r="J97" s="2" t="str">
        <f>_xlfn.XLOOKUP(Sales78[[#This Row],[Customer_ID]],Customer[Customer_ID],Customer[Age Range])</f>
        <v>[31-43]</v>
      </c>
      <c r="K97" s="2" t="str">
        <f>_xlfn.XLOOKUP(Sales78[[#This Row],[Customer_ID]],Customer[Customer_ID],Customer[Gender])</f>
        <v>Female</v>
      </c>
      <c r="L97" s="26" t="str">
        <f>_xlfn.XLOOKUP(Sales78[[#This Row],[Customer_ID]],Feedback[Customer_ID],Feedback[Feedback_ID])</f>
        <v>F1076</v>
      </c>
      <c r="M97" s="26" t="str">
        <f>_xlfn.XLOOKUP(Sales78[[#This Row],[Customer_ID]],Feedback[Customer_ID],Feedback[Sentiment])</f>
        <v>Negative</v>
      </c>
      <c r="N97" s="26" t="str">
        <f>_xlfn.XLOOKUP(Sales78[[#This Row],[Customer_ID]],Feedback[Customer_ID],Feedback[Comment])</f>
        <v>Great product!</v>
      </c>
      <c r="O97" s="26"/>
    </row>
    <row r="98" spans="1:15" x14ac:dyDescent="0.3">
      <c r="A98" s="4" t="s">
        <v>103</v>
      </c>
      <c r="B98" s="2" t="s">
        <v>1184</v>
      </c>
      <c r="C98" s="2" t="s">
        <v>1009</v>
      </c>
      <c r="D98" s="2">
        <v>3</v>
      </c>
      <c r="E98" s="2">
        <v>4.41</v>
      </c>
      <c r="F98" s="2" t="s">
        <v>1014</v>
      </c>
      <c r="G98" s="3">
        <v>45388</v>
      </c>
      <c r="H98" s="5">
        <v>13.23</v>
      </c>
      <c r="I98" s="2">
        <f>_xlfn.XLOOKUP(Sales78[[#This Row],[Customer_ID]],Customer[Customer_ID],Customer[Age])</f>
        <v>52</v>
      </c>
      <c r="J98" s="2" t="str">
        <f>_xlfn.XLOOKUP(Sales78[[#This Row],[Customer_ID]],Customer[Customer_ID],Customer[Age Range])</f>
        <v>[44-56]</v>
      </c>
      <c r="K98" s="2" t="str">
        <f>_xlfn.XLOOKUP(Sales78[[#This Row],[Customer_ID]],Customer[Customer_ID],Customer[Gender])</f>
        <v>Male</v>
      </c>
      <c r="L98" s="26" t="str">
        <f>_xlfn.XLOOKUP(Sales78[[#This Row],[Customer_ID]],Feedback[Customer_ID],Feedback[Feedback_ID])</f>
        <v>F1229</v>
      </c>
      <c r="M98" s="26" t="str">
        <f>_xlfn.XLOOKUP(Sales78[[#This Row],[Customer_ID]],Feedback[Customer_ID],Feedback[Sentiment])</f>
        <v>Positive</v>
      </c>
      <c r="N98" s="26" t="str">
        <f>_xlfn.XLOOKUP(Sales78[[#This Row],[Customer_ID]],Feedback[Customer_ID],Feedback[Comment])</f>
        <v>Great product!</v>
      </c>
      <c r="O98" s="26"/>
    </row>
    <row r="99" spans="1:15" x14ac:dyDescent="0.3">
      <c r="A99" s="4" t="s">
        <v>104</v>
      </c>
      <c r="B99" s="2" t="s">
        <v>1513</v>
      </c>
      <c r="C99" s="2" t="s">
        <v>1009</v>
      </c>
      <c r="D99" s="2">
        <v>5</v>
      </c>
      <c r="E99" s="2">
        <v>3.11</v>
      </c>
      <c r="F99" s="2" t="s">
        <v>1014</v>
      </c>
      <c r="G99" s="3">
        <v>45389</v>
      </c>
      <c r="H99" s="5">
        <v>15.55</v>
      </c>
      <c r="I99" s="2">
        <f>_xlfn.XLOOKUP(Sales78[[#This Row],[Customer_ID]],Customer[Customer_ID],Customer[Age])</f>
        <v>39</v>
      </c>
      <c r="J99" s="2" t="str">
        <f>_xlfn.XLOOKUP(Sales78[[#This Row],[Customer_ID]],Customer[Customer_ID],Customer[Age Range])</f>
        <v>[31-43]</v>
      </c>
      <c r="K99" s="2" t="str">
        <f>_xlfn.XLOOKUP(Sales78[[#This Row],[Customer_ID]],Customer[Customer_ID],Customer[Gender])</f>
        <v>Female</v>
      </c>
      <c r="L99" s="26" t="str">
        <f>_xlfn.XLOOKUP(Sales78[[#This Row],[Customer_ID]],Feedback[Customer_ID],Feedback[Feedback_ID])</f>
        <v>F1141</v>
      </c>
      <c r="M99" s="26" t="str">
        <f>_xlfn.XLOOKUP(Sales78[[#This Row],[Customer_ID]],Feedback[Customer_ID],Feedback[Sentiment])</f>
        <v>Positive</v>
      </c>
      <c r="N99" s="26" t="str">
        <f>_xlfn.XLOOKUP(Sales78[[#This Row],[Customer_ID]],Feedback[Customer_ID],Feedback[Comment])</f>
        <v>Could be better</v>
      </c>
      <c r="O99" s="26"/>
    </row>
    <row r="100" spans="1:15" x14ac:dyDescent="0.3">
      <c r="A100" s="4" t="s">
        <v>105</v>
      </c>
      <c r="B100" s="2" t="s">
        <v>1078</v>
      </c>
      <c r="C100" s="2" t="s">
        <v>1008</v>
      </c>
      <c r="D100" s="2">
        <v>4</v>
      </c>
      <c r="E100" s="2">
        <v>4.79</v>
      </c>
      <c r="F100" s="2" t="s">
        <v>1016</v>
      </c>
      <c r="G100" s="3">
        <v>45390</v>
      </c>
      <c r="H100" s="5">
        <v>19.16</v>
      </c>
      <c r="I100" s="2">
        <f>_xlfn.XLOOKUP(Sales78[[#This Row],[Customer_ID]],Customer[Customer_ID],Customer[Age])</f>
        <v>42</v>
      </c>
      <c r="J100" s="2" t="str">
        <f>_xlfn.XLOOKUP(Sales78[[#This Row],[Customer_ID]],Customer[Customer_ID],Customer[Age Range])</f>
        <v>[31-43]</v>
      </c>
      <c r="K100" s="2" t="str">
        <f>_xlfn.XLOOKUP(Sales78[[#This Row],[Customer_ID]],Customer[Customer_ID],Customer[Gender])</f>
        <v>Male</v>
      </c>
      <c r="L100" s="26" t="str">
        <f>_xlfn.XLOOKUP(Sales78[[#This Row],[Customer_ID]],Feedback[Customer_ID],Feedback[Feedback_ID])</f>
        <v>F1714</v>
      </c>
      <c r="M100" s="26" t="str">
        <f>_xlfn.XLOOKUP(Sales78[[#This Row],[Customer_ID]],Feedback[Customer_ID],Feedback[Sentiment])</f>
        <v>Negative</v>
      </c>
      <c r="N100" s="26" t="str">
        <f>_xlfn.XLOOKUP(Sales78[[#This Row],[Customer_ID]],Feedback[Customer_ID],Feedback[Comment])</f>
        <v>Could be better</v>
      </c>
      <c r="O100" s="26"/>
    </row>
    <row r="101" spans="1:15" x14ac:dyDescent="0.3">
      <c r="A101" s="4" t="s">
        <v>106</v>
      </c>
      <c r="B101" s="2" t="s">
        <v>1627</v>
      </c>
      <c r="C101" s="2" t="s">
        <v>1010</v>
      </c>
      <c r="D101" s="2">
        <v>5</v>
      </c>
      <c r="E101" s="2">
        <v>3.78</v>
      </c>
      <c r="F101" s="2" t="s">
        <v>1014</v>
      </c>
      <c r="G101" s="3">
        <v>45391</v>
      </c>
      <c r="H101" s="5">
        <v>18.899999999999999</v>
      </c>
      <c r="I101" s="2">
        <f>_xlfn.XLOOKUP(Sales78[[#This Row],[Customer_ID]],Customer[Customer_ID],Customer[Age])</f>
        <v>50</v>
      </c>
      <c r="J101" s="2" t="str">
        <f>_xlfn.XLOOKUP(Sales78[[#This Row],[Customer_ID]],Customer[Customer_ID],Customer[Age Range])</f>
        <v>[44-56]</v>
      </c>
      <c r="K101" s="2" t="str">
        <f>_xlfn.XLOOKUP(Sales78[[#This Row],[Customer_ID]],Customer[Customer_ID],Customer[Gender])</f>
        <v>Female</v>
      </c>
      <c r="L101" s="26" t="e">
        <f>_xlfn.XLOOKUP(Sales78[[#This Row],[Customer_ID]],Feedback[Customer_ID],Feedback[Feedback_ID])</f>
        <v>#N/A</v>
      </c>
      <c r="M101" s="26" t="e">
        <f>_xlfn.XLOOKUP(Sales78[[#This Row],[Customer_ID]],Feedback[Customer_ID],Feedback[Sentiment])</f>
        <v>#N/A</v>
      </c>
      <c r="N101" s="26" t="e">
        <f>_xlfn.XLOOKUP(Sales78[[#This Row],[Customer_ID]],Feedback[Customer_ID],Feedback[Comment])</f>
        <v>#N/A</v>
      </c>
      <c r="O101" s="26"/>
    </row>
    <row r="102" spans="1:15" x14ac:dyDescent="0.3">
      <c r="A102" s="4" t="s">
        <v>107</v>
      </c>
      <c r="B102" s="2" t="s">
        <v>1435</v>
      </c>
      <c r="C102" s="2" t="s">
        <v>1007</v>
      </c>
      <c r="D102" s="2">
        <v>2</v>
      </c>
      <c r="E102" s="2">
        <v>4.79</v>
      </c>
      <c r="F102" s="2" t="s">
        <v>1015</v>
      </c>
      <c r="G102" s="3">
        <v>45392</v>
      </c>
      <c r="H102" s="5">
        <v>9.58</v>
      </c>
      <c r="I102" s="2">
        <f>_xlfn.XLOOKUP(Sales78[[#This Row],[Customer_ID]],Customer[Customer_ID],Customer[Age])</f>
        <v>53</v>
      </c>
      <c r="J102" s="2" t="str">
        <f>_xlfn.XLOOKUP(Sales78[[#This Row],[Customer_ID]],Customer[Customer_ID],Customer[Age Range])</f>
        <v>[44-56]</v>
      </c>
      <c r="K102" s="2" t="str">
        <f>_xlfn.XLOOKUP(Sales78[[#This Row],[Customer_ID]],Customer[Customer_ID],Customer[Gender])</f>
        <v>Female</v>
      </c>
      <c r="L102" s="26" t="str">
        <f>_xlfn.XLOOKUP(Sales78[[#This Row],[Customer_ID]],Feedback[Customer_ID],Feedback[Feedback_ID])</f>
        <v>F1120</v>
      </c>
      <c r="M102" s="26" t="str">
        <f>_xlfn.XLOOKUP(Sales78[[#This Row],[Customer_ID]],Feedback[Customer_ID],Feedback[Sentiment])</f>
        <v>Negative</v>
      </c>
      <c r="N102" s="26" t="str">
        <f>_xlfn.XLOOKUP(Sales78[[#This Row],[Customer_ID]],Feedback[Customer_ID],Feedback[Comment])</f>
        <v>Could be better</v>
      </c>
      <c r="O102" s="26"/>
    </row>
    <row r="103" spans="1:15" x14ac:dyDescent="0.3">
      <c r="A103" s="4" t="s">
        <v>108</v>
      </c>
      <c r="B103" s="2" t="s">
        <v>1735</v>
      </c>
      <c r="C103" s="2" t="s">
        <v>1009</v>
      </c>
      <c r="D103" s="2">
        <v>5</v>
      </c>
      <c r="E103" s="2">
        <v>5.42</v>
      </c>
      <c r="F103" s="2" t="s">
        <v>1013</v>
      </c>
      <c r="G103" s="3">
        <v>45393</v>
      </c>
      <c r="H103" s="5">
        <v>27.1</v>
      </c>
      <c r="I103" s="2">
        <f>_xlfn.XLOOKUP(Sales78[[#This Row],[Customer_ID]],Customer[Customer_ID],Customer[Age])</f>
        <v>55</v>
      </c>
      <c r="J103" s="2" t="str">
        <f>_xlfn.XLOOKUP(Sales78[[#This Row],[Customer_ID]],Customer[Customer_ID],Customer[Age Range])</f>
        <v>[44-56]</v>
      </c>
      <c r="K103" s="2" t="str">
        <f>_xlfn.XLOOKUP(Sales78[[#This Row],[Customer_ID]],Customer[Customer_ID],Customer[Gender])</f>
        <v>Female</v>
      </c>
      <c r="L103" s="26" t="e">
        <f>_xlfn.XLOOKUP(Sales78[[#This Row],[Customer_ID]],Feedback[Customer_ID],Feedback[Feedback_ID])</f>
        <v>#N/A</v>
      </c>
      <c r="M103" s="26" t="e">
        <f>_xlfn.XLOOKUP(Sales78[[#This Row],[Customer_ID]],Feedback[Customer_ID],Feedback[Sentiment])</f>
        <v>#N/A</v>
      </c>
      <c r="N103" s="26" t="e">
        <f>_xlfn.XLOOKUP(Sales78[[#This Row],[Customer_ID]],Feedback[Customer_ID],Feedback[Comment])</f>
        <v>#N/A</v>
      </c>
      <c r="O103" s="26"/>
    </row>
    <row r="104" spans="1:15" x14ac:dyDescent="0.3">
      <c r="A104" s="4" t="s">
        <v>109</v>
      </c>
      <c r="B104" s="2" t="s">
        <v>1525</v>
      </c>
      <c r="C104" s="2" t="s">
        <v>1012</v>
      </c>
      <c r="D104" s="2">
        <v>1</v>
      </c>
      <c r="E104" s="2">
        <v>4.3099999999999996</v>
      </c>
      <c r="F104" s="2" t="s">
        <v>1015</v>
      </c>
      <c r="G104" s="3">
        <v>45394</v>
      </c>
      <c r="H104" s="5">
        <v>4.3099999999999996</v>
      </c>
      <c r="I104" s="2">
        <f>_xlfn.XLOOKUP(Sales78[[#This Row],[Customer_ID]],Customer[Customer_ID],Customer[Age])</f>
        <v>32</v>
      </c>
      <c r="J104" s="2" t="str">
        <f>_xlfn.XLOOKUP(Sales78[[#This Row],[Customer_ID]],Customer[Customer_ID],Customer[Age Range])</f>
        <v>[31-43]</v>
      </c>
      <c r="K104" s="2" t="str">
        <f>_xlfn.XLOOKUP(Sales78[[#This Row],[Customer_ID]],Customer[Customer_ID],Customer[Gender])</f>
        <v>Female</v>
      </c>
      <c r="L104" s="26" t="str">
        <f>_xlfn.XLOOKUP(Sales78[[#This Row],[Customer_ID]],Feedback[Customer_ID],Feedback[Feedback_ID])</f>
        <v>F1531</v>
      </c>
      <c r="M104" s="26" t="str">
        <f>_xlfn.XLOOKUP(Sales78[[#This Row],[Customer_ID]],Feedback[Customer_ID],Feedback[Sentiment])</f>
        <v>Negative</v>
      </c>
      <c r="N104" s="26" t="str">
        <f>_xlfn.XLOOKUP(Sales78[[#This Row],[Customer_ID]],Feedback[Customer_ID],Feedback[Comment])</f>
        <v>Could be better</v>
      </c>
      <c r="O104" s="26"/>
    </row>
    <row r="105" spans="1:15" x14ac:dyDescent="0.3">
      <c r="A105" s="4" t="s">
        <v>110</v>
      </c>
      <c r="B105" s="2" t="s">
        <v>1159</v>
      </c>
      <c r="C105" s="2" t="s">
        <v>1010</v>
      </c>
      <c r="D105" s="2">
        <v>4</v>
      </c>
      <c r="E105" s="2">
        <v>3.82</v>
      </c>
      <c r="F105" s="2" t="s">
        <v>1015</v>
      </c>
      <c r="G105" s="3">
        <v>45395</v>
      </c>
      <c r="H105" s="5">
        <v>15.28</v>
      </c>
      <c r="I105" s="2">
        <f>_xlfn.XLOOKUP(Sales78[[#This Row],[Customer_ID]],Customer[Customer_ID],Customer[Age])</f>
        <v>26</v>
      </c>
      <c r="J105" s="2" t="str">
        <f>_xlfn.XLOOKUP(Sales78[[#This Row],[Customer_ID]],Customer[Customer_ID],Customer[Age Range])</f>
        <v>[18-30]</v>
      </c>
      <c r="K105" s="2" t="str">
        <f>_xlfn.XLOOKUP(Sales78[[#This Row],[Customer_ID]],Customer[Customer_ID],Customer[Gender])</f>
        <v>Female</v>
      </c>
      <c r="L105" s="26" t="e">
        <f>_xlfn.XLOOKUP(Sales78[[#This Row],[Customer_ID]],Feedback[Customer_ID],Feedback[Feedback_ID])</f>
        <v>#N/A</v>
      </c>
      <c r="M105" s="26" t="e">
        <f>_xlfn.XLOOKUP(Sales78[[#This Row],[Customer_ID]],Feedback[Customer_ID],Feedback[Sentiment])</f>
        <v>#N/A</v>
      </c>
      <c r="N105" s="26" t="e">
        <f>_xlfn.XLOOKUP(Sales78[[#This Row],[Customer_ID]],Feedback[Customer_ID],Feedback[Comment])</f>
        <v>#N/A</v>
      </c>
      <c r="O105" s="26"/>
    </row>
    <row r="106" spans="1:15" x14ac:dyDescent="0.3">
      <c r="A106" s="4" t="s">
        <v>111</v>
      </c>
      <c r="B106" s="2" t="s">
        <v>1461</v>
      </c>
      <c r="C106" s="2" t="s">
        <v>1011</v>
      </c>
      <c r="D106" s="2">
        <v>5</v>
      </c>
      <c r="E106" s="2">
        <v>5.68</v>
      </c>
      <c r="F106" s="2" t="s">
        <v>1013</v>
      </c>
      <c r="G106" s="3">
        <v>45396</v>
      </c>
      <c r="H106" s="5">
        <v>28.4</v>
      </c>
      <c r="I106" s="2">
        <f>_xlfn.XLOOKUP(Sales78[[#This Row],[Customer_ID]],Customer[Customer_ID],Customer[Age])</f>
        <v>58</v>
      </c>
      <c r="J106" s="2" t="str">
        <f>_xlfn.XLOOKUP(Sales78[[#This Row],[Customer_ID]],Customer[Customer_ID],Customer[Age Range])</f>
        <v>[57 Above]</v>
      </c>
      <c r="K106" s="2" t="str">
        <f>_xlfn.XLOOKUP(Sales78[[#This Row],[Customer_ID]],Customer[Customer_ID],Customer[Gender])</f>
        <v>Male</v>
      </c>
      <c r="L106" s="26" t="str">
        <f>_xlfn.XLOOKUP(Sales78[[#This Row],[Customer_ID]],Feedback[Customer_ID],Feedback[Feedback_ID])</f>
        <v>F1183</v>
      </c>
      <c r="M106" s="26" t="str">
        <f>_xlfn.XLOOKUP(Sales78[[#This Row],[Customer_ID]],Feedback[Customer_ID],Feedback[Sentiment])</f>
        <v>Positive</v>
      </c>
      <c r="N106" s="26" t="str">
        <f>_xlfn.XLOOKUP(Sales78[[#This Row],[Customer_ID]],Feedback[Customer_ID],Feedback[Comment])</f>
        <v>Great product!</v>
      </c>
      <c r="O106" s="26"/>
    </row>
    <row r="107" spans="1:15" x14ac:dyDescent="0.3">
      <c r="A107" s="4" t="s">
        <v>112</v>
      </c>
      <c r="B107" s="2" t="s">
        <v>1126</v>
      </c>
      <c r="C107" s="2" t="s">
        <v>1012</v>
      </c>
      <c r="D107" s="2">
        <v>4</v>
      </c>
      <c r="E107" s="2">
        <v>4.3099999999999996</v>
      </c>
      <c r="F107" s="2" t="s">
        <v>1014</v>
      </c>
      <c r="G107" s="3">
        <v>45397</v>
      </c>
      <c r="H107" s="5">
        <v>17.239999999999998</v>
      </c>
      <c r="I107" s="2">
        <f>_xlfn.XLOOKUP(Sales78[[#This Row],[Customer_ID]],Customer[Customer_ID],Customer[Age])</f>
        <v>38</v>
      </c>
      <c r="J107" s="2" t="str">
        <f>_xlfn.XLOOKUP(Sales78[[#This Row],[Customer_ID]],Customer[Customer_ID],Customer[Age Range])</f>
        <v>[31-43]</v>
      </c>
      <c r="K107" s="2" t="str">
        <f>_xlfn.XLOOKUP(Sales78[[#This Row],[Customer_ID]],Customer[Customer_ID],Customer[Gender])</f>
        <v>Female</v>
      </c>
      <c r="L107" s="26" t="e">
        <f>_xlfn.XLOOKUP(Sales78[[#This Row],[Customer_ID]],Feedback[Customer_ID],Feedback[Feedback_ID])</f>
        <v>#N/A</v>
      </c>
      <c r="M107" s="26" t="e">
        <f>_xlfn.XLOOKUP(Sales78[[#This Row],[Customer_ID]],Feedback[Customer_ID],Feedback[Sentiment])</f>
        <v>#N/A</v>
      </c>
      <c r="N107" s="26" t="e">
        <f>_xlfn.XLOOKUP(Sales78[[#This Row],[Customer_ID]],Feedback[Customer_ID],Feedback[Comment])</f>
        <v>#N/A</v>
      </c>
      <c r="O107" s="26"/>
    </row>
    <row r="108" spans="1:15" x14ac:dyDescent="0.3">
      <c r="A108" s="4" t="s">
        <v>113</v>
      </c>
      <c r="B108" s="2" t="s">
        <v>1954</v>
      </c>
      <c r="C108" s="2" t="s">
        <v>1009</v>
      </c>
      <c r="D108" s="2">
        <v>5</v>
      </c>
      <c r="E108" s="2">
        <v>3.74</v>
      </c>
      <c r="F108" s="2" t="s">
        <v>1013</v>
      </c>
      <c r="G108" s="3">
        <v>45398</v>
      </c>
      <c r="H108" s="5">
        <v>18.7</v>
      </c>
      <c r="I108" s="2">
        <f>_xlfn.XLOOKUP(Sales78[[#This Row],[Customer_ID]],Customer[Customer_ID],Customer[Age])</f>
        <v>25</v>
      </c>
      <c r="J108" s="2" t="str">
        <f>_xlfn.XLOOKUP(Sales78[[#This Row],[Customer_ID]],Customer[Customer_ID],Customer[Age Range])</f>
        <v>[18-30]</v>
      </c>
      <c r="K108" s="2" t="str">
        <f>_xlfn.XLOOKUP(Sales78[[#This Row],[Customer_ID]],Customer[Customer_ID],Customer[Gender])</f>
        <v>Male</v>
      </c>
      <c r="L108" s="26" t="str">
        <f>_xlfn.XLOOKUP(Sales78[[#This Row],[Customer_ID]],Feedback[Customer_ID],Feedback[Feedback_ID])</f>
        <v>F1436</v>
      </c>
      <c r="M108" s="26" t="str">
        <f>_xlfn.XLOOKUP(Sales78[[#This Row],[Customer_ID]],Feedback[Customer_ID],Feedback[Sentiment])</f>
        <v>Positive</v>
      </c>
      <c r="N108" s="26" t="str">
        <f>_xlfn.XLOOKUP(Sales78[[#This Row],[Customer_ID]],Feedback[Customer_ID],Feedback[Comment])</f>
        <v>Could be better</v>
      </c>
      <c r="O108" s="26"/>
    </row>
    <row r="109" spans="1:15" x14ac:dyDescent="0.3">
      <c r="A109" s="4" t="s">
        <v>114</v>
      </c>
      <c r="B109" s="2" t="s">
        <v>1937</v>
      </c>
      <c r="C109" s="2" t="s">
        <v>1011</v>
      </c>
      <c r="D109" s="2">
        <v>4</v>
      </c>
      <c r="E109" s="2">
        <v>5.54</v>
      </c>
      <c r="F109" s="2" t="s">
        <v>1016</v>
      </c>
      <c r="G109" s="3">
        <v>45399</v>
      </c>
      <c r="H109" s="5">
        <v>22.16</v>
      </c>
      <c r="I109" s="2">
        <f>_xlfn.XLOOKUP(Sales78[[#This Row],[Customer_ID]],Customer[Customer_ID],Customer[Age])</f>
        <v>55</v>
      </c>
      <c r="J109" s="2" t="str">
        <f>_xlfn.XLOOKUP(Sales78[[#This Row],[Customer_ID]],Customer[Customer_ID],Customer[Age Range])</f>
        <v>[44-56]</v>
      </c>
      <c r="K109" s="2" t="str">
        <f>_xlfn.XLOOKUP(Sales78[[#This Row],[Customer_ID]],Customer[Customer_ID],Customer[Gender])</f>
        <v>Male</v>
      </c>
      <c r="L109" s="26" t="e">
        <f>_xlfn.XLOOKUP(Sales78[[#This Row],[Customer_ID]],Feedback[Customer_ID],Feedback[Feedback_ID])</f>
        <v>#N/A</v>
      </c>
      <c r="M109" s="26" t="e">
        <f>_xlfn.XLOOKUP(Sales78[[#This Row],[Customer_ID]],Feedback[Customer_ID],Feedback[Sentiment])</f>
        <v>#N/A</v>
      </c>
      <c r="N109" s="26" t="e">
        <f>_xlfn.XLOOKUP(Sales78[[#This Row],[Customer_ID]],Feedback[Customer_ID],Feedback[Comment])</f>
        <v>#N/A</v>
      </c>
      <c r="O109" s="26"/>
    </row>
    <row r="110" spans="1:15" x14ac:dyDescent="0.3">
      <c r="A110" s="4" t="s">
        <v>115</v>
      </c>
      <c r="B110" s="2" t="s">
        <v>1328</v>
      </c>
      <c r="C110" s="2" t="s">
        <v>1010</v>
      </c>
      <c r="D110" s="2">
        <v>5</v>
      </c>
      <c r="E110" s="2">
        <v>4.2</v>
      </c>
      <c r="F110" s="2" t="s">
        <v>1016</v>
      </c>
      <c r="G110" s="3">
        <v>45400</v>
      </c>
      <c r="H110" s="5">
        <v>21</v>
      </c>
      <c r="I110" s="2">
        <f>_xlfn.XLOOKUP(Sales78[[#This Row],[Customer_ID]],Customer[Customer_ID],Customer[Age])</f>
        <v>18</v>
      </c>
      <c r="J110" s="2" t="str">
        <f>_xlfn.XLOOKUP(Sales78[[#This Row],[Customer_ID]],Customer[Customer_ID],Customer[Age Range])</f>
        <v>[18-30]</v>
      </c>
      <c r="K110" s="2" t="str">
        <f>_xlfn.XLOOKUP(Sales78[[#This Row],[Customer_ID]],Customer[Customer_ID],Customer[Gender])</f>
        <v>Male</v>
      </c>
      <c r="L110" s="26" t="str">
        <f>_xlfn.XLOOKUP(Sales78[[#This Row],[Customer_ID]],Feedback[Customer_ID],Feedback[Feedback_ID])</f>
        <v>F1209</v>
      </c>
      <c r="M110" s="26" t="str">
        <f>_xlfn.XLOOKUP(Sales78[[#This Row],[Customer_ID]],Feedback[Customer_ID],Feedback[Sentiment])</f>
        <v>Negative</v>
      </c>
      <c r="N110" s="26" t="str">
        <f>_xlfn.XLOOKUP(Sales78[[#This Row],[Customer_ID]],Feedback[Customer_ID],Feedback[Comment])</f>
        <v>Could be better</v>
      </c>
      <c r="O110" s="26"/>
    </row>
    <row r="111" spans="1:15" x14ac:dyDescent="0.3">
      <c r="A111" s="4" t="s">
        <v>116</v>
      </c>
      <c r="B111" s="2" t="s">
        <v>1835</v>
      </c>
      <c r="C111" s="2" t="s">
        <v>1011</v>
      </c>
      <c r="D111" s="2">
        <v>2</v>
      </c>
      <c r="E111" s="2">
        <v>4.1900000000000004</v>
      </c>
      <c r="F111" s="2" t="s">
        <v>1016</v>
      </c>
      <c r="G111" s="3">
        <v>45401</v>
      </c>
      <c r="H111" s="5">
        <v>8.3800000000000008</v>
      </c>
      <c r="I111" s="2">
        <f>_xlfn.XLOOKUP(Sales78[[#This Row],[Customer_ID]],Customer[Customer_ID],Customer[Age])</f>
        <v>61</v>
      </c>
      <c r="J111" s="2" t="str">
        <f>_xlfn.XLOOKUP(Sales78[[#This Row],[Customer_ID]],Customer[Customer_ID],Customer[Age Range])</f>
        <v>[57 Above]</v>
      </c>
      <c r="K111" s="2" t="str">
        <f>_xlfn.XLOOKUP(Sales78[[#This Row],[Customer_ID]],Customer[Customer_ID],Customer[Gender])</f>
        <v>Female</v>
      </c>
      <c r="L111" s="26" t="e">
        <f>_xlfn.XLOOKUP(Sales78[[#This Row],[Customer_ID]],Feedback[Customer_ID],Feedback[Feedback_ID])</f>
        <v>#N/A</v>
      </c>
      <c r="M111" s="26" t="e">
        <f>_xlfn.XLOOKUP(Sales78[[#This Row],[Customer_ID]],Feedback[Customer_ID],Feedback[Sentiment])</f>
        <v>#N/A</v>
      </c>
      <c r="N111" s="26" t="e">
        <f>_xlfn.XLOOKUP(Sales78[[#This Row],[Customer_ID]],Feedback[Customer_ID],Feedback[Comment])</f>
        <v>#N/A</v>
      </c>
      <c r="O111" s="26"/>
    </row>
    <row r="112" spans="1:15" x14ac:dyDescent="0.3">
      <c r="A112" s="4" t="s">
        <v>117</v>
      </c>
      <c r="B112" s="2" t="s">
        <v>1826</v>
      </c>
      <c r="C112" s="2" t="s">
        <v>1010</v>
      </c>
      <c r="D112" s="2">
        <v>4</v>
      </c>
      <c r="E112" s="2">
        <v>4.6100000000000003</v>
      </c>
      <c r="F112" s="2" t="s">
        <v>1013</v>
      </c>
      <c r="G112" s="3">
        <v>45402</v>
      </c>
      <c r="H112" s="5">
        <v>18.440000000000001</v>
      </c>
      <c r="I112" s="2">
        <f>_xlfn.XLOOKUP(Sales78[[#This Row],[Customer_ID]],Customer[Customer_ID],Customer[Age])</f>
        <v>63</v>
      </c>
      <c r="J112" s="2" t="str">
        <f>_xlfn.XLOOKUP(Sales78[[#This Row],[Customer_ID]],Customer[Customer_ID],Customer[Age Range])</f>
        <v>[57 Above]</v>
      </c>
      <c r="K112" s="2" t="str">
        <f>_xlfn.XLOOKUP(Sales78[[#This Row],[Customer_ID]],Customer[Customer_ID],Customer[Gender])</f>
        <v>Male</v>
      </c>
      <c r="L112" s="26" t="str">
        <f>_xlfn.XLOOKUP(Sales78[[#This Row],[Customer_ID]],Feedback[Customer_ID],Feedback[Feedback_ID])</f>
        <v>F1498</v>
      </c>
      <c r="M112" s="26" t="str">
        <f>_xlfn.XLOOKUP(Sales78[[#This Row],[Customer_ID]],Feedback[Customer_ID],Feedback[Sentiment])</f>
        <v>Neutral</v>
      </c>
      <c r="N112" s="26" t="str">
        <f>_xlfn.XLOOKUP(Sales78[[#This Row],[Customer_ID]],Feedback[Customer_ID],Feedback[Comment])</f>
        <v>Could be better</v>
      </c>
      <c r="O112" s="26"/>
    </row>
    <row r="113" spans="1:15" x14ac:dyDescent="0.3">
      <c r="A113" s="4" t="s">
        <v>118</v>
      </c>
      <c r="B113" s="2" t="s">
        <v>1307</v>
      </c>
      <c r="C113" s="2" t="s">
        <v>1011</v>
      </c>
      <c r="D113" s="2">
        <v>3</v>
      </c>
      <c r="E113" s="2">
        <v>4.26</v>
      </c>
      <c r="F113" s="2" t="s">
        <v>1016</v>
      </c>
      <c r="G113" s="3">
        <v>45403</v>
      </c>
      <c r="H113" s="5">
        <v>12.78</v>
      </c>
      <c r="I113" s="2">
        <f>_xlfn.XLOOKUP(Sales78[[#This Row],[Customer_ID]],Customer[Customer_ID],Customer[Age])</f>
        <v>64</v>
      </c>
      <c r="J113" s="2" t="str">
        <f>_xlfn.XLOOKUP(Sales78[[#This Row],[Customer_ID]],Customer[Customer_ID],Customer[Age Range])</f>
        <v>[57 Above]</v>
      </c>
      <c r="K113" s="2" t="str">
        <f>_xlfn.XLOOKUP(Sales78[[#This Row],[Customer_ID]],Customer[Customer_ID],Customer[Gender])</f>
        <v>Female</v>
      </c>
      <c r="L113" s="26" t="e">
        <f>_xlfn.XLOOKUP(Sales78[[#This Row],[Customer_ID]],Feedback[Customer_ID],Feedback[Feedback_ID])</f>
        <v>#N/A</v>
      </c>
      <c r="M113" s="26" t="e">
        <f>_xlfn.XLOOKUP(Sales78[[#This Row],[Customer_ID]],Feedback[Customer_ID],Feedback[Sentiment])</f>
        <v>#N/A</v>
      </c>
      <c r="N113" s="26" t="e">
        <f>_xlfn.XLOOKUP(Sales78[[#This Row],[Customer_ID]],Feedback[Customer_ID],Feedback[Comment])</f>
        <v>#N/A</v>
      </c>
      <c r="O113" s="26"/>
    </row>
    <row r="114" spans="1:15" x14ac:dyDescent="0.3">
      <c r="A114" s="4" t="s">
        <v>119</v>
      </c>
      <c r="B114" s="2" t="s">
        <v>1510</v>
      </c>
      <c r="C114" s="2" t="s">
        <v>1007</v>
      </c>
      <c r="D114" s="2">
        <v>1</v>
      </c>
      <c r="E114" s="2">
        <v>2.99</v>
      </c>
      <c r="F114" s="2" t="s">
        <v>1015</v>
      </c>
      <c r="G114" s="3">
        <v>45404</v>
      </c>
      <c r="H114" s="5">
        <v>2.99</v>
      </c>
      <c r="I114" s="2">
        <f>_xlfn.XLOOKUP(Sales78[[#This Row],[Customer_ID]],Customer[Customer_ID],Customer[Age])</f>
        <v>19</v>
      </c>
      <c r="J114" s="2" t="str">
        <f>_xlfn.XLOOKUP(Sales78[[#This Row],[Customer_ID]],Customer[Customer_ID],Customer[Age Range])</f>
        <v>[18-30]</v>
      </c>
      <c r="K114" s="2" t="str">
        <f>_xlfn.XLOOKUP(Sales78[[#This Row],[Customer_ID]],Customer[Customer_ID],Customer[Gender])</f>
        <v>Female</v>
      </c>
      <c r="L114" s="26" t="e">
        <f>_xlfn.XLOOKUP(Sales78[[#This Row],[Customer_ID]],Feedback[Customer_ID],Feedback[Feedback_ID])</f>
        <v>#N/A</v>
      </c>
      <c r="M114" s="26" t="e">
        <f>_xlfn.XLOOKUP(Sales78[[#This Row],[Customer_ID]],Feedback[Customer_ID],Feedback[Sentiment])</f>
        <v>#N/A</v>
      </c>
      <c r="N114" s="26" t="e">
        <f>_xlfn.XLOOKUP(Sales78[[#This Row],[Customer_ID]],Feedback[Customer_ID],Feedback[Comment])</f>
        <v>#N/A</v>
      </c>
      <c r="O114" s="26"/>
    </row>
    <row r="115" spans="1:15" x14ac:dyDescent="0.3">
      <c r="A115" s="4" t="s">
        <v>120</v>
      </c>
      <c r="B115" s="2" t="s">
        <v>1295</v>
      </c>
      <c r="C115" s="2" t="s">
        <v>1009</v>
      </c>
      <c r="D115" s="2">
        <v>4</v>
      </c>
      <c r="E115" s="2">
        <v>3.08</v>
      </c>
      <c r="F115" s="2" t="s">
        <v>1015</v>
      </c>
      <c r="G115" s="3">
        <v>45405</v>
      </c>
      <c r="H115" s="5">
        <v>12.32</v>
      </c>
      <c r="I115" s="2">
        <f>_xlfn.XLOOKUP(Sales78[[#This Row],[Customer_ID]],Customer[Customer_ID],Customer[Age])</f>
        <v>40</v>
      </c>
      <c r="J115" s="2" t="str">
        <f>_xlfn.XLOOKUP(Sales78[[#This Row],[Customer_ID]],Customer[Customer_ID],Customer[Age Range])</f>
        <v>[31-43]</v>
      </c>
      <c r="K115" s="2" t="str">
        <f>_xlfn.XLOOKUP(Sales78[[#This Row],[Customer_ID]],Customer[Customer_ID],Customer[Gender])</f>
        <v>Male</v>
      </c>
      <c r="L115" s="26" t="e">
        <f>_xlfn.XLOOKUP(Sales78[[#This Row],[Customer_ID]],Feedback[Customer_ID],Feedback[Feedback_ID])</f>
        <v>#N/A</v>
      </c>
      <c r="M115" s="26" t="e">
        <f>_xlfn.XLOOKUP(Sales78[[#This Row],[Customer_ID]],Feedback[Customer_ID],Feedback[Sentiment])</f>
        <v>#N/A</v>
      </c>
      <c r="N115" s="26" t="e">
        <f>_xlfn.XLOOKUP(Sales78[[#This Row],[Customer_ID]],Feedback[Customer_ID],Feedback[Comment])</f>
        <v>#N/A</v>
      </c>
      <c r="O115" s="26"/>
    </row>
    <row r="116" spans="1:15" x14ac:dyDescent="0.3">
      <c r="A116" s="4" t="s">
        <v>121</v>
      </c>
      <c r="B116" s="2" t="s">
        <v>1045</v>
      </c>
      <c r="C116" s="2" t="s">
        <v>1009</v>
      </c>
      <c r="D116" s="2">
        <v>1</v>
      </c>
      <c r="E116" s="2">
        <v>2.77</v>
      </c>
      <c r="F116" s="2" t="s">
        <v>1016</v>
      </c>
      <c r="G116" s="3">
        <v>45406</v>
      </c>
      <c r="H116" s="5">
        <v>2.77</v>
      </c>
      <c r="I116" s="2">
        <f>_xlfn.XLOOKUP(Sales78[[#This Row],[Customer_ID]],Customer[Customer_ID],Customer[Age])</f>
        <v>53</v>
      </c>
      <c r="J116" s="2" t="str">
        <f>_xlfn.XLOOKUP(Sales78[[#This Row],[Customer_ID]],Customer[Customer_ID],Customer[Age Range])</f>
        <v>[44-56]</v>
      </c>
      <c r="K116" s="2" t="str">
        <f>_xlfn.XLOOKUP(Sales78[[#This Row],[Customer_ID]],Customer[Customer_ID],Customer[Gender])</f>
        <v>Male</v>
      </c>
      <c r="L116" s="26" t="str">
        <f>_xlfn.XLOOKUP(Sales78[[#This Row],[Customer_ID]],Feedback[Customer_ID],Feedback[Feedback_ID])</f>
        <v>F1830</v>
      </c>
      <c r="M116" s="26" t="str">
        <f>_xlfn.XLOOKUP(Sales78[[#This Row],[Customer_ID]],Feedback[Customer_ID],Feedback[Sentiment])</f>
        <v>Positive</v>
      </c>
      <c r="N116" s="26" t="str">
        <f>_xlfn.XLOOKUP(Sales78[[#This Row],[Customer_ID]],Feedback[Customer_ID],Feedback[Comment])</f>
        <v>Could be better</v>
      </c>
      <c r="O116" s="26"/>
    </row>
    <row r="117" spans="1:15" x14ac:dyDescent="0.3">
      <c r="A117" s="4" t="s">
        <v>122</v>
      </c>
      <c r="B117" s="2" t="s">
        <v>1145</v>
      </c>
      <c r="C117" s="2" t="s">
        <v>1010</v>
      </c>
      <c r="D117" s="2">
        <v>5</v>
      </c>
      <c r="E117" s="2">
        <v>4.75</v>
      </c>
      <c r="F117" s="2" t="s">
        <v>1016</v>
      </c>
      <c r="G117" s="3">
        <v>45407</v>
      </c>
      <c r="H117" s="5">
        <v>23.75</v>
      </c>
      <c r="I117" s="2">
        <f>_xlfn.XLOOKUP(Sales78[[#This Row],[Customer_ID]],Customer[Customer_ID],Customer[Age])</f>
        <v>34</v>
      </c>
      <c r="J117" s="2" t="str">
        <f>_xlfn.XLOOKUP(Sales78[[#This Row],[Customer_ID]],Customer[Customer_ID],Customer[Age Range])</f>
        <v>[31-43]</v>
      </c>
      <c r="K117" s="2" t="str">
        <f>_xlfn.XLOOKUP(Sales78[[#This Row],[Customer_ID]],Customer[Customer_ID],Customer[Gender])</f>
        <v>Female</v>
      </c>
      <c r="L117" s="26" t="str">
        <f>_xlfn.XLOOKUP(Sales78[[#This Row],[Customer_ID]],Feedback[Customer_ID],Feedback[Feedback_ID])</f>
        <v>F1595</v>
      </c>
      <c r="M117" s="26" t="str">
        <f>_xlfn.XLOOKUP(Sales78[[#This Row],[Customer_ID]],Feedback[Customer_ID],Feedback[Sentiment])</f>
        <v>Neutral</v>
      </c>
      <c r="N117" s="26" t="str">
        <f>_xlfn.XLOOKUP(Sales78[[#This Row],[Customer_ID]],Feedback[Customer_ID],Feedback[Comment])</f>
        <v>Great product!</v>
      </c>
      <c r="O117" s="26"/>
    </row>
    <row r="118" spans="1:15" x14ac:dyDescent="0.3">
      <c r="A118" s="4" t="s">
        <v>123</v>
      </c>
      <c r="B118" s="2" t="s">
        <v>1774</v>
      </c>
      <c r="C118" s="2" t="s">
        <v>1011</v>
      </c>
      <c r="D118" s="2">
        <v>5</v>
      </c>
      <c r="E118" s="2">
        <v>3.24</v>
      </c>
      <c r="F118" s="2" t="s">
        <v>1016</v>
      </c>
      <c r="G118" s="3">
        <v>45408</v>
      </c>
      <c r="H118" s="5">
        <v>16.2</v>
      </c>
      <c r="I118" s="2">
        <f>_xlfn.XLOOKUP(Sales78[[#This Row],[Customer_ID]],Customer[Customer_ID],Customer[Age])</f>
        <v>19</v>
      </c>
      <c r="J118" s="2" t="str">
        <f>_xlfn.XLOOKUP(Sales78[[#This Row],[Customer_ID]],Customer[Customer_ID],Customer[Age Range])</f>
        <v>[18-30]</v>
      </c>
      <c r="K118" s="2" t="str">
        <f>_xlfn.XLOOKUP(Sales78[[#This Row],[Customer_ID]],Customer[Customer_ID],Customer[Gender])</f>
        <v>Male</v>
      </c>
      <c r="L118" s="26" t="str">
        <f>_xlfn.XLOOKUP(Sales78[[#This Row],[Customer_ID]],Feedback[Customer_ID],Feedback[Feedback_ID])</f>
        <v>F1423</v>
      </c>
      <c r="M118" s="26" t="str">
        <f>_xlfn.XLOOKUP(Sales78[[#This Row],[Customer_ID]],Feedback[Customer_ID],Feedback[Sentiment])</f>
        <v>Positive</v>
      </c>
      <c r="N118" s="26" t="str">
        <f>_xlfn.XLOOKUP(Sales78[[#This Row],[Customer_ID]],Feedback[Customer_ID],Feedback[Comment])</f>
        <v>Great product!</v>
      </c>
      <c r="O118" s="26"/>
    </row>
    <row r="119" spans="1:15" x14ac:dyDescent="0.3">
      <c r="A119" s="4" t="s">
        <v>124</v>
      </c>
      <c r="B119" s="2" t="s">
        <v>1695</v>
      </c>
      <c r="C119" s="2" t="s">
        <v>1008</v>
      </c>
      <c r="D119" s="2">
        <v>5</v>
      </c>
      <c r="E119" s="2">
        <v>3.15</v>
      </c>
      <c r="F119" s="2" t="s">
        <v>1016</v>
      </c>
      <c r="G119" s="3">
        <v>45409</v>
      </c>
      <c r="H119" s="5">
        <v>15.75</v>
      </c>
      <c r="I119" s="2">
        <f>_xlfn.XLOOKUP(Sales78[[#This Row],[Customer_ID]],Customer[Customer_ID],Customer[Age])</f>
        <v>48</v>
      </c>
      <c r="J119" s="2" t="str">
        <f>_xlfn.XLOOKUP(Sales78[[#This Row],[Customer_ID]],Customer[Customer_ID],Customer[Age Range])</f>
        <v>[44-56]</v>
      </c>
      <c r="K119" s="2" t="str">
        <f>_xlfn.XLOOKUP(Sales78[[#This Row],[Customer_ID]],Customer[Customer_ID],Customer[Gender])</f>
        <v>Female</v>
      </c>
      <c r="L119" s="26" t="str">
        <f>_xlfn.XLOOKUP(Sales78[[#This Row],[Customer_ID]],Feedback[Customer_ID],Feedback[Feedback_ID])</f>
        <v>F1540</v>
      </c>
      <c r="M119" s="26" t="str">
        <f>_xlfn.XLOOKUP(Sales78[[#This Row],[Customer_ID]],Feedback[Customer_ID],Feedback[Sentiment])</f>
        <v>Positive</v>
      </c>
      <c r="N119" s="26" t="str">
        <f>_xlfn.XLOOKUP(Sales78[[#This Row],[Customer_ID]],Feedback[Customer_ID],Feedback[Comment])</f>
        <v>Could be better</v>
      </c>
      <c r="O119" s="26"/>
    </row>
    <row r="120" spans="1:15" x14ac:dyDescent="0.3">
      <c r="A120" s="4" t="s">
        <v>125</v>
      </c>
      <c r="B120" s="2" t="s">
        <v>2008</v>
      </c>
      <c r="C120" s="2" t="s">
        <v>1012</v>
      </c>
      <c r="D120" s="2">
        <v>5</v>
      </c>
      <c r="E120" s="2">
        <v>3.77</v>
      </c>
      <c r="F120" s="2" t="s">
        <v>1013</v>
      </c>
      <c r="G120" s="3">
        <v>45410</v>
      </c>
      <c r="H120" s="5">
        <v>18.850000000000001</v>
      </c>
      <c r="I120" s="2">
        <f>_xlfn.XLOOKUP(Sales78[[#This Row],[Customer_ID]],Customer[Customer_ID],Customer[Age])</f>
        <v>49</v>
      </c>
      <c r="J120" s="2" t="str">
        <f>_xlfn.XLOOKUP(Sales78[[#This Row],[Customer_ID]],Customer[Customer_ID],Customer[Age Range])</f>
        <v>[44-56]</v>
      </c>
      <c r="K120" s="2" t="str">
        <f>_xlfn.XLOOKUP(Sales78[[#This Row],[Customer_ID]],Customer[Customer_ID],Customer[Gender])</f>
        <v>Female</v>
      </c>
      <c r="L120" s="26" t="str">
        <f>_xlfn.XLOOKUP(Sales78[[#This Row],[Customer_ID]],Feedback[Customer_ID],Feedback[Feedback_ID])</f>
        <v>F1655</v>
      </c>
      <c r="M120" s="26" t="str">
        <f>_xlfn.XLOOKUP(Sales78[[#This Row],[Customer_ID]],Feedback[Customer_ID],Feedback[Sentiment])</f>
        <v>Negative</v>
      </c>
      <c r="N120" s="26" t="str">
        <f>_xlfn.XLOOKUP(Sales78[[#This Row],[Customer_ID]],Feedback[Customer_ID],Feedback[Comment])</f>
        <v>Could be better</v>
      </c>
      <c r="O120" s="26"/>
    </row>
    <row r="121" spans="1:15" x14ac:dyDescent="0.3">
      <c r="A121" s="4" t="s">
        <v>126</v>
      </c>
      <c r="B121" s="2" t="s">
        <v>2003</v>
      </c>
      <c r="C121" s="2" t="s">
        <v>1012</v>
      </c>
      <c r="D121" s="2">
        <v>5</v>
      </c>
      <c r="E121" s="2">
        <v>5.01</v>
      </c>
      <c r="F121" s="2" t="s">
        <v>1013</v>
      </c>
      <c r="G121" s="3">
        <v>45411</v>
      </c>
      <c r="H121" s="5">
        <v>25.05</v>
      </c>
      <c r="I121" s="2">
        <f>_xlfn.XLOOKUP(Sales78[[#This Row],[Customer_ID]],Customer[Customer_ID],Customer[Age])</f>
        <v>34</v>
      </c>
      <c r="J121" s="2" t="str">
        <f>_xlfn.XLOOKUP(Sales78[[#This Row],[Customer_ID]],Customer[Customer_ID],Customer[Age Range])</f>
        <v>[31-43]</v>
      </c>
      <c r="K121" s="2" t="str">
        <f>_xlfn.XLOOKUP(Sales78[[#This Row],[Customer_ID]],Customer[Customer_ID],Customer[Gender])</f>
        <v>Female</v>
      </c>
      <c r="L121" s="26" t="str">
        <f>_xlfn.XLOOKUP(Sales78[[#This Row],[Customer_ID]],Feedback[Customer_ID],Feedback[Feedback_ID])</f>
        <v>F1226</v>
      </c>
      <c r="M121" s="26" t="str">
        <f>_xlfn.XLOOKUP(Sales78[[#This Row],[Customer_ID]],Feedback[Customer_ID],Feedback[Sentiment])</f>
        <v>Negative</v>
      </c>
      <c r="N121" s="26" t="str">
        <f>_xlfn.XLOOKUP(Sales78[[#This Row],[Customer_ID]],Feedback[Customer_ID],Feedback[Comment])</f>
        <v>Could be better</v>
      </c>
      <c r="O121" s="26"/>
    </row>
    <row r="122" spans="1:15" x14ac:dyDescent="0.3">
      <c r="A122" s="4" t="s">
        <v>127</v>
      </c>
      <c r="B122" s="2" t="s">
        <v>1162</v>
      </c>
      <c r="C122" s="2" t="s">
        <v>1009</v>
      </c>
      <c r="D122" s="2">
        <v>2</v>
      </c>
      <c r="E122" s="2">
        <v>2.91</v>
      </c>
      <c r="F122" s="2" t="s">
        <v>1015</v>
      </c>
      <c r="G122" s="3">
        <v>45412</v>
      </c>
      <c r="H122" s="5">
        <v>5.82</v>
      </c>
      <c r="I122" s="2">
        <f>_xlfn.XLOOKUP(Sales78[[#This Row],[Customer_ID]],Customer[Customer_ID],Customer[Age])</f>
        <v>23</v>
      </c>
      <c r="J122" s="2" t="str">
        <f>_xlfn.XLOOKUP(Sales78[[#This Row],[Customer_ID]],Customer[Customer_ID],Customer[Age Range])</f>
        <v>[18-30]</v>
      </c>
      <c r="K122" s="2" t="str">
        <f>_xlfn.XLOOKUP(Sales78[[#This Row],[Customer_ID]],Customer[Customer_ID],Customer[Gender])</f>
        <v>Female</v>
      </c>
      <c r="L122" s="26" t="e">
        <f>_xlfn.XLOOKUP(Sales78[[#This Row],[Customer_ID]],Feedback[Customer_ID],Feedback[Feedback_ID])</f>
        <v>#N/A</v>
      </c>
      <c r="M122" s="26" t="e">
        <f>_xlfn.XLOOKUP(Sales78[[#This Row],[Customer_ID]],Feedback[Customer_ID],Feedback[Sentiment])</f>
        <v>#N/A</v>
      </c>
      <c r="N122" s="26" t="e">
        <f>_xlfn.XLOOKUP(Sales78[[#This Row],[Customer_ID]],Feedback[Customer_ID],Feedback[Comment])</f>
        <v>#N/A</v>
      </c>
      <c r="O122" s="26"/>
    </row>
    <row r="123" spans="1:15" x14ac:dyDescent="0.3">
      <c r="A123" s="4" t="s">
        <v>128</v>
      </c>
      <c r="B123" s="2" t="s">
        <v>1731</v>
      </c>
      <c r="C123" s="2" t="s">
        <v>1011</v>
      </c>
      <c r="D123" s="2">
        <v>1</v>
      </c>
      <c r="E123" s="2">
        <v>3.31</v>
      </c>
      <c r="F123" s="2" t="s">
        <v>1014</v>
      </c>
      <c r="G123" s="3">
        <v>45413</v>
      </c>
      <c r="H123" s="5">
        <v>3.31</v>
      </c>
      <c r="I123" s="2">
        <f>_xlfn.XLOOKUP(Sales78[[#This Row],[Customer_ID]],Customer[Customer_ID],Customer[Age])</f>
        <v>21</v>
      </c>
      <c r="J123" s="2" t="str">
        <f>_xlfn.XLOOKUP(Sales78[[#This Row],[Customer_ID]],Customer[Customer_ID],Customer[Age Range])</f>
        <v>[18-30]</v>
      </c>
      <c r="K123" s="2" t="str">
        <f>_xlfn.XLOOKUP(Sales78[[#This Row],[Customer_ID]],Customer[Customer_ID],Customer[Gender])</f>
        <v>Male</v>
      </c>
      <c r="L123" s="26" t="e">
        <f>_xlfn.XLOOKUP(Sales78[[#This Row],[Customer_ID]],Feedback[Customer_ID],Feedback[Feedback_ID])</f>
        <v>#N/A</v>
      </c>
      <c r="M123" s="26" t="e">
        <f>_xlfn.XLOOKUP(Sales78[[#This Row],[Customer_ID]],Feedback[Customer_ID],Feedback[Sentiment])</f>
        <v>#N/A</v>
      </c>
      <c r="N123" s="26" t="e">
        <f>_xlfn.XLOOKUP(Sales78[[#This Row],[Customer_ID]],Feedback[Customer_ID],Feedback[Comment])</f>
        <v>#N/A</v>
      </c>
      <c r="O123" s="26"/>
    </row>
    <row r="124" spans="1:15" x14ac:dyDescent="0.3">
      <c r="A124" s="4" t="s">
        <v>129</v>
      </c>
      <c r="B124" s="2" t="s">
        <v>1555</v>
      </c>
      <c r="C124" s="2" t="s">
        <v>1011</v>
      </c>
      <c r="D124" s="2">
        <v>4</v>
      </c>
      <c r="E124" s="2">
        <v>5.34</v>
      </c>
      <c r="F124" s="2" t="s">
        <v>1015</v>
      </c>
      <c r="G124" s="3">
        <v>45414</v>
      </c>
      <c r="H124" s="5">
        <v>21.36</v>
      </c>
      <c r="I124" s="2">
        <f>_xlfn.XLOOKUP(Sales78[[#This Row],[Customer_ID]],Customer[Customer_ID],Customer[Age])</f>
        <v>56</v>
      </c>
      <c r="J124" s="2" t="str">
        <f>_xlfn.XLOOKUP(Sales78[[#This Row],[Customer_ID]],Customer[Customer_ID],Customer[Age Range])</f>
        <v>[44-56]</v>
      </c>
      <c r="K124" s="2" t="str">
        <f>_xlfn.XLOOKUP(Sales78[[#This Row],[Customer_ID]],Customer[Customer_ID],Customer[Gender])</f>
        <v>Male</v>
      </c>
      <c r="L124" s="26" t="str">
        <f>_xlfn.XLOOKUP(Sales78[[#This Row],[Customer_ID]],Feedback[Customer_ID],Feedback[Feedback_ID])</f>
        <v>F1810</v>
      </c>
      <c r="M124" s="26" t="str">
        <f>_xlfn.XLOOKUP(Sales78[[#This Row],[Customer_ID]],Feedback[Customer_ID],Feedback[Sentiment])</f>
        <v>Neutral</v>
      </c>
      <c r="N124" s="26" t="str">
        <f>_xlfn.XLOOKUP(Sales78[[#This Row],[Customer_ID]],Feedback[Customer_ID],Feedback[Comment])</f>
        <v>Could be better</v>
      </c>
      <c r="O124" s="26"/>
    </row>
    <row r="125" spans="1:15" x14ac:dyDescent="0.3">
      <c r="A125" s="4" t="s">
        <v>130</v>
      </c>
      <c r="B125" s="2" t="s">
        <v>1408</v>
      </c>
      <c r="C125" s="2" t="s">
        <v>1007</v>
      </c>
      <c r="D125" s="2">
        <v>2</v>
      </c>
      <c r="E125" s="2">
        <v>5.0199999999999996</v>
      </c>
      <c r="F125" s="2" t="s">
        <v>1013</v>
      </c>
      <c r="G125" s="3">
        <v>45415</v>
      </c>
      <c r="H125" s="5">
        <v>10.039999999999999</v>
      </c>
      <c r="I125" s="2">
        <f>_xlfn.XLOOKUP(Sales78[[#This Row],[Customer_ID]],Customer[Customer_ID],Customer[Age])</f>
        <v>22</v>
      </c>
      <c r="J125" s="2" t="str">
        <f>_xlfn.XLOOKUP(Sales78[[#This Row],[Customer_ID]],Customer[Customer_ID],Customer[Age Range])</f>
        <v>[18-30]</v>
      </c>
      <c r="K125" s="2" t="str">
        <f>_xlfn.XLOOKUP(Sales78[[#This Row],[Customer_ID]],Customer[Customer_ID],Customer[Gender])</f>
        <v>Male</v>
      </c>
      <c r="L125" s="26" t="e">
        <f>_xlfn.XLOOKUP(Sales78[[#This Row],[Customer_ID]],Feedback[Customer_ID],Feedback[Feedback_ID])</f>
        <v>#N/A</v>
      </c>
      <c r="M125" s="26" t="e">
        <f>_xlfn.XLOOKUP(Sales78[[#This Row],[Customer_ID]],Feedback[Customer_ID],Feedback[Sentiment])</f>
        <v>#N/A</v>
      </c>
      <c r="N125" s="26" t="e">
        <f>_xlfn.XLOOKUP(Sales78[[#This Row],[Customer_ID]],Feedback[Customer_ID],Feedback[Comment])</f>
        <v>#N/A</v>
      </c>
      <c r="O125" s="26"/>
    </row>
    <row r="126" spans="1:15" x14ac:dyDescent="0.3">
      <c r="A126" s="4" t="s">
        <v>131</v>
      </c>
      <c r="B126" s="2" t="s">
        <v>1705</v>
      </c>
      <c r="C126" s="2" t="s">
        <v>1012</v>
      </c>
      <c r="D126" s="2">
        <v>2</v>
      </c>
      <c r="E126" s="2">
        <v>4.1900000000000004</v>
      </c>
      <c r="F126" s="2" t="s">
        <v>1015</v>
      </c>
      <c r="G126" s="3">
        <v>45416</v>
      </c>
      <c r="H126" s="5">
        <v>8.3800000000000008</v>
      </c>
      <c r="I126" s="2">
        <f>_xlfn.XLOOKUP(Sales78[[#This Row],[Customer_ID]],Customer[Customer_ID],Customer[Age])</f>
        <v>35</v>
      </c>
      <c r="J126" s="2" t="str">
        <f>_xlfn.XLOOKUP(Sales78[[#This Row],[Customer_ID]],Customer[Customer_ID],Customer[Age Range])</f>
        <v>[31-43]</v>
      </c>
      <c r="K126" s="2" t="str">
        <f>_xlfn.XLOOKUP(Sales78[[#This Row],[Customer_ID]],Customer[Customer_ID],Customer[Gender])</f>
        <v>Male</v>
      </c>
      <c r="L126" s="26" t="str">
        <f>_xlfn.XLOOKUP(Sales78[[#This Row],[Customer_ID]],Feedback[Customer_ID],Feedback[Feedback_ID])</f>
        <v>F1514</v>
      </c>
      <c r="M126" s="26" t="str">
        <f>_xlfn.XLOOKUP(Sales78[[#This Row],[Customer_ID]],Feedback[Customer_ID],Feedback[Sentiment])</f>
        <v>Positive</v>
      </c>
      <c r="N126" s="26" t="str">
        <f>_xlfn.XLOOKUP(Sales78[[#This Row],[Customer_ID]],Feedback[Customer_ID],Feedback[Comment])</f>
        <v>Great product!</v>
      </c>
      <c r="O126" s="26"/>
    </row>
    <row r="127" spans="1:15" x14ac:dyDescent="0.3">
      <c r="A127" s="4" t="s">
        <v>132</v>
      </c>
      <c r="B127" s="2" t="s">
        <v>1527</v>
      </c>
      <c r="C127" s="2" t="s">
        <v>1008</v>
      </c>
      <c r="D127" s="2">
        <v>2</v>
      </c>
      <c r="E127" s="2">
        <v>4.18</v>
      </c>
      <c r="F127" s="2" t="s">
        <v>1015</v>
      </c>
      <c r="G127" s="3">
        <v>45417</v>
      </c>
      <c r="H127" s="5">
        <v>8.36</v>
      </c>
      <c r="I127" s="2">
        <f>_xlfn.XLOOKUP(Sales78[[#This Row],[Customer_ID]],Customer[Customer_ID],Customer[Age])</f>
        <v>47</v>
      </c>
      <c r="J127" s="2" t="str">
        <f>_xlfn.XLOOKUP(Sales78[[#This Row],[Customer_ID]],Customer[Customer_ID],Customer[Age Range])</f>
        <v>[44-56]</v>
      </c>
      <c r="K127" s="2" t="str">
        <f>_xlfn.XLOOKUP(Sales78[[#This Row],[Customer_ID]],Customer[Customer_ID],Customer[Gender])</f>
        <v>Male</v>
      </c>
      <c r="L127" s="26" t="str">
        <f>_xlfn.XLOOKUP(Sales78[[#This Row],[Customer_ID]],Feedback[Customer_ID],Feedback[Feedback_ID])</f>
        <v>F1022</v>
      </c>
      <c r="M127" s="26" t="str">
        <f>_xlfn.XLOOKUP(Sales78[[#This Row],[Customer_ID]],Feedback[Customer_ID],Feedback[Sentiment])</f>
        <v>Neutral</v>
      </c>
      <c r="N127" s="26" t="str">
        <f>_xlfn.XLOOKUP(Sales78[[#This Row],[Customer_ID]],Feedback[Customer_ID],Feedback[Comment])</f>
        <v>Great product!</v>
      </c>
      <c r="O127" s="26"/>
    </row>
    <row r="128" spans="1:15" x14ac:dyDescent="0.3">
      <c r="A128" s="4" t="s">
        <v>133</v>
      </c>
      <c r="B128" s="2" t="s">
        <v>1952</v>
      </c>
      <c r="C128" s="2" t="s">
        <v>1009</v>
      </c>
      <c r="D128" s="2">
        <v>2</v>
      </c>
      <c r="E128" s="2">
        <v>3.24</v>
      </c>
      <c r="F128" s="2" t="s">
        <v>1013</v>
      </c>
      <c r="G128" s="3">
        <v>45418</v>
      </c>
      <c r="H128" s="5">
        <v>6.48</v>
      </c>
      <c r="I128" s="2">
        <f>_xlfn.XLOOKUP(Sales78[[#This Row],[Customer_ID]],Customer[Customer_ID],Customer[Age])</f>
        <v>34</v>
      </c>
      <c r="J128" s="2" t="str">
        <f>_xlfn.XLOOKUP(Sales78[[#This Row],[Customer_ID]],Customer[Customer_ID],Customer[Age Range])</f>
        <v>[31-43]</v>
      </c>
      <c r="K128" s="2" t="str">
        <f>_xlfn.XLOOKUP(Sales78[[#This Row],[Customer_ID]],Customer[Customer_ID],Customer[Gender])</f>
        <v>Male</v>
      </c>
      <c r="L128" s="26" t="str">
        <f>_xlfn.XLOOKUP(Sales78[[#This Row],[Customer_ID]],Feedback[Customer_ID],Feedback[Feedback_ID])</f>
        <v>F1490</v>
      </c>
      <c r="M128" s="26" t="str">
        <f>_xlfn.XLOOKUP(Sales78[[#This Row],[Customer_ID]],Feedback[Customer_ID],Feedback[Sentiment])</f>
        <v>Negative</v>
      </c>
      <c r="N128" s="26" t="str">
        <f>_xlfn.XLOOKUP(Sales78[[#This Row],[Customer_ID]],Feedback[Customer_ID],Feedback[Comment])</f>
        <v>Great product!</v>
      </c>
      <c r="O128" s="26"/>
    </row>
    <row r="129" spans="1:15" x14ac:dyDescent="0.3">
      <c r="A129" s="4" t="s">
        <v>134</v>
      </c>
      <c r="B129" s="2" t="s">
        <v>1877</v>
      </c>
      <c r="C129" s="2" t="s">
        <v>1007</v>
      </c>
      <c r="D129" s="2">
        <v>2</v>
      </c>
      <c r="E129" s="2">
        <v>3.06</v>
      </c>
      <c r="F129" s="2" t="s">
        <v>1014</v>
      </c>
      <c r="G129" s="3">
        <v>45419</v>
      </c>
      <c r="H129" s="5">
        <v>6.12</v>
      </c>
      <c r="I129" s="2">
        <f>_xlfn.XLOOKUP(Sales78[[#This Row],[Customer_ID]],Customer[Customer_ID],Customer[Age])</f>
        <v>35</v>
      </c>
      <c r="J129" s="2" t="str">
        <f>_xlfn.XLOOKUP(Sales78[[#This Row],[Customer_ID]],Customer[Customer_ID],Customer[Age Range])</f>
        <v>[31-43]</v>
      </c>
      <c r="K129" s="2" t="str">
        <f>_xlfn.XLOOKUP(Sales78[[#This Row],[Customer_ID]],Customer[Customer_ID],Customer[Gender])</f>
        <v>Male</v>
      </c>
      <c r="L129" s="26" t="str">
        <f>_xlfn.XLOOKUP(Sales78[[#This Row],[Customer_ID]],Feedback[Customer_ID],Feedback[Feedback_ID])</f>
        <v>F1952</v>
      </c>
      <c r="M129" s="26" t="str">
        <f>_xlfn.XLOOKUP(Sales78[[#This Row],[Customer_ID]],Feedback[Customer_ID],Feedback[Sentiment])</f>
        <v>Neutral</v>
      </c>
      <c r="N129" s="26" t="str">
        <f>_xlfn.XLOOKUP(Sales78[[#This Row],[Customer_ID]],Feedback[Customer_ID],Feedback[Comment])</f>
        <v>Could be better</v>
      </c>
      <c r="O129" s="26"/>
    </row>
    <row r="130" spans="1:15" x14ac:dyDescent="0.3">
      <c r="A130" s="4" t="s">
        <v>135</v>
      </c>
      <c r="B130" s="2" t="s">
        <v>1141</v>
      </c>
      <c r="C130" s="2" t="s">
        <v>1008</v>
      </c>
      <c r="D130" s="2">
        <v>1</v>
      </c>
      <c r="E130" s="2">
        <v>5.42</v>
      </c>
      <c r="F130" s="2" t="s">
        <v>1013</v>
      </c>
      <c r="G130" s="3">
        <v>45420</v>
      </c>
      <c r="H130" s="5">
        <v>5.42</v>
      </c>
      <c r="I130" s="2">
        <f>_xlfn.XLOOKUP(Sales78[[#This Row],[Customer_ID]],Customer[Customer_ID],Customer[Age])</f>
        <v>43</v>
      </c>
      <c r="J130" s="2" t="str">
        <f>_xlfn.XLOOKUP(Sales78[[#This Row],[Customer_ID]],Customer[Customer_ID],Customer[Age Range])</f>
        <v>[31-43]</v>
      </c>
      <c r="K130" s="2" t="str">
        <f>_xlfn.XLOOKUP(Sales78[[#This Row],[Customer_ID]],Customer[Customer_ID],Customer[Gender])</f>
        <v>Female</v>
      </c>
      <c r="L130" s="26" t="e">
        <f>_xlfn.XLOOKUP(Sales78[[#This Row],[Customer_ID]],Feedback[Customer_ID],Feedback[Feedback_ID])</f>
        <v>#N/A</v>
      </c>
      <c r="M130" s="26" t="e">
        <f>_xlfn.XLOOKUP(Sales78[[#This Row],[Customer_ID]],Feedback[Customer_ID],Feedback[Sentiment])</f>
        <v>#N/A</v>
      </c>
      <c r="N130" s="26" t="e">
        <f>_xlfn.XLOOKUP(Sales78[[#This Row],[Customer_ID]],Feedback[Customer_ID],Feedback[Comment])</f>
        <v>#N/A</v>
      </c>
      <c r="O130" s="26"/>
    </row>
    <row r="131" spans="1:15" x14ac:dyDescent="0.3">
      <c r="A131" s="4" t="s">
        <v>136</v>
      </c>
      <c r="B131" s="2" t="s">
        <v>1599</v>
      </c>
      <c r="C131" s="2" t="s">
        <v>1009</v>
      </c>
      <c r="D131" s="2">
        <v>4</v>
      </c>
      <c r="E131" s="2">
        <v>2.58</v>
      </c>
      <c r="F131" s="2" t="s">
        <v>1015</v>
      </c>
      <c r="G131" s="3">
        <v>45421</v>
      </c>
      <c r="H131" s="5">
        <v>10.32</v>
      </c>
      <c r="I131" s="2">
        <f>_xlfn.XLOOKUP(Sales78[[#This Row],[Customer_ID]],Customer[Customer_ID],Customer[Age])</f>
        <v>53</v>
      </c>
      <c r="J131" s="2" t="str">
        <f>_xlfn.XLOOKUP(Sales78[[#This Row],[Customer_ID]],Customer[Customer_ID],Customer[Age Range])</f>
        <v>[44-56]</v>
      </c>
      <c r="K131" s="2" t="str">
        <f>_xlfn.XLOOKUP(Sales78[[#This Row],[Customer_ID]],Customer[Customer_ID],Customer[Gender])</f>
        <v>Female</v>
      </c>
      <c r="L131" s="26" t="str">
        <f>_xlfn.XLOOKUP(Sales78[[#This Row],[Customer_ID]],Feedback[Customer_ID],Feedback[Feedback_ID])</f>
        <v>F1578</v>
      </c>
      <c r="M131" s="26" t="str">
        <f>_xlfn.XLOOKUP(Sales78[[#This Row],[Customer_ID]],Feedback[Customer_ID],Feedback[Sentiment])</f>
        <v>Negative</v>
      </c>
      <c r="N131" s="26" t="str">
        <f>_xlfn.XLOOKUP(Sales78[[#This Row],[Customer_ID]],Feedback[Customer_ID],Feedback[Comment])</f>
        <v>Could be better</v>
      </c>
      <c r="O131" s="26"/>
    </row>
    <row r="132" spans="1:15" x14ac:dyDescent="0.3">
      <c r="A132" s="4" t="s">
        <v>137</v>
      </c>
      <c r="B132" s="2" t="s">
        <v>1747</v>
      </c>
      <c r="C132" s="2" t="s">
        <v>1007</v>
      </c>
      <c r="D132" s="2">
        <v>1</v>
      </c>
      <c r="E132" s="2">
        <v>2.65</v>
      </c>
      <c r="F132" s="2" t="s">
        <v>1013</v>
      </c>
      <c r="G132" s="3">
        <v>45422</v>
      </c>
      <c r="H132" s="5">
        <v>2.65</v>
      </c>
      <c r="I132" s="2">
        <f>_xlfn.XLOOKUP(Sales78[[#This Row],[Customer_ID]],Customer[Customer_ID],Customer[Age])</f>
        <v>65</v>
      </c>
      <c r="J132" s="2" t="str">
        <f>_xlfn.XLOOKUP(Sales78[[#This Row],[Customer_ID]],Customer[Customer_ID],Customer[Age Range])</f>
        <v>[57 Above]</v>
      </c>
      <c r="K132" s="2" t="str">
        <f>_xlfn.XLOOKUP(Sales78[[#This Row],[Customer_ID]],Customer[Customer_ID],Customer[Gender])</f>
        <v>Female</v>
      </c>
      <c r="L132" s="26" t="str">
        <f>_xlfn.XLOOKUP(Sales78[[#This Row],[Customer_ID]],Feedback[Customer_ID],Feedback[Feedback_ID])</f>
        <v>F1051</v>
      </c>
      <c r="M132" s="26" t="str">
        <f>_xlfn.XLOOKUP(Sales78[[#This Row],[Customer_ID]],Feedback[Customer_ID],Feedback[Sentiment])</f>
        <v>Negative</v>
      </c>
      <c r="N132" s="26" t="str">
        <f>_xlfn.XLOOKUP(Sales78[[#This Row],[Customer_ID]],Feedback[Customer_ID],Feedback[Comment])</f>
        <v>Great product!</v>
      </c>
      <c r="O132" s="26"/>
    </row>
    <row r="133" spans="1:15" x14ac:dyDescent="0.3">
      <c r="A133" s="4" t="s">
        <v>138</v>
      </c>
      <c r="B133" s="2" t="s">
        <v>1273</v>
      </c>
      <c r="C133" s="2" t="s">
        <v>1008</v>
      </c>
      <c r="D133" s="2">
        <v>4</v>
      </c>
      <c r="E133" s="2">
        <v>4.51</v>
      </c>
      <c r="F133" s="2" t="s">
        <v>1014</v>
      </c>
      <c r="G133" s="3">
        <v>45423</v>
      </c>
      <c r="H133" s="5">
        <v>18.04</v>
      </c>
      <c r="I133" s="2">
        <f>_xlfn.XLOOKUP(Sales78[[#This Row],[Customer_ID]],Customer[Customer_ID],Customer[Age])</f>
        <v>39</v>
      </c>
      <c r="J133" s="2" t="str">
        <f>_xlfn.XLOOKUP(Sales78[[#This Row],[Customer_ID]],Customer[Customer_ID],Customer[Age Range])</f>
        <v>[31-43]</v>
      </c>
      <c r="K133" s="2" t="str">
        <f>_xlfn.XLOOKUP(Sales78[[#This Row],[Customer_ID]],Customer[Customer_ID],Customer[Gender])</f>
        <v>Male</v>
      </c>
      <c r="L133" s="26" t="e">
        <f>_xlfn.XLOOKUP(Sales78[[#This Row],[Customer_ID]],Feedback[Customer_ID],Feedback[Feedback_ID])</f>
        <v>#N/A</v>
      </c>
      <c r="M133" s="26" t="e">
        <f>_xlfn.XLOOKUP(Sales78[[#This Row],[Customer_ID]],Feedback[Customer_ID],Feedback[Sentiment])</f>
        <v>#N/A</v>
      </c>
      <c r="N133" s="26" t="e">
        <f>_xlfn.XLOOKUP(Sales78[[#This Row],[Customer_ID]],Feedback[Customer_ID],Feedback[Comment])</f>
        <v>#N/A</v>
      </c>
      <c r="O133" s="26"/>
    </row>
    <row r="134" spans="1:15" x14ac:dyDescent="0.3">
      <c r="A134" s="4" t="s">
        <v>139</v>
      </c>
      <c r="B134" s="2" t="s">
        <v>1698</v>
      </c>
      <c r="C134" s="2" t="s">
        <v>1009</v>
      </c>
      <c r="D134" s="2">
        <v>2</v>
      </c>
      <c r="E134" s="2">
        <v>3.06</v>
      </c>
      <c r="F134" s="2" t="s">
        <v>1014</v>
      </c>
      <c r="G134" s="3">
        <v>45424</v>
      </c>
      <c r="H134" s="5">
        <v>6.12</v>
      </c>
      <c r="I134" s="2">
        <f>_xlfn.XLOOKUP(Sales78[[#This Row],[Customer_ID]],Customer[Customer_ID],Customer[Age])</f>
        <v>33</v>
      </c>
      <c r="J134" s="2" t="str">
        <f>_xlfn.XLOOKUP(Sales78[[#This Row],[Customer_ID]],Customer[Customer_ID],Customer[Age Range])</f>
        <v>[31-43]</v>
      </c>
      <c r="K134" s="2" t="str">
        <f>_xlfn.XLOOKUP(Sales78[[#This Row],[Customer_ID]],Customer[Customer_ID],Customer[Gender])</f>
        <v>Male</v>
      </c>
      <c r="L134" s="26" t="e">
        <f>_xlfn.XLOOKUP(Sales78[[#This Row],[Customer_ID]],Feedback[Customer_ID],Feedback[Feedback_ID])</f>
        <v>#N/A</v>
      </c>
      <c r="M134" s="26" t="e">
        <f>_xlfn.XLOOKUP(Sales78[[#This Row],[Customer_ID]],Feedback[Customer_ID],Feedback[Sentiment])</f>
        <v>#N/A</v>
      </c>
      <c r="N134" s="26" t="e">
        <f>_xlfn.XLOOKUP(Sales78[[#This Row],[Customer_ID]],Feedback[Customer_ID],Feedback[Comment])</f>
        <v>#N/A</v>
      </c>
      <c r="O134" s="26"/>
    </row>
    <row r="135" spans="1:15" x14ac:dyDescent="0.3">
      <c r="A135" s="4" t="s">
        <v>140</v>
      </c>
      <c r="B135" s="2" t="s">
        <v>1537</v>
      </c>
      <c r="C135" s="2" t="s">
        <v>1012</v>
      </c>
      <c r="D135" s="2">
        <v>2</v>
      </c>
      <c r="E135" s="2">
        <v>4.7</v>
      </c>
      <c r="F135" s="2" t="s">
        <v>1013</v>
      </c>
      <c r="G135" s="3">
        <v>45425</v>
      </c>
      <c r="H135" s="5">
        <v>9.4</v>
      </c>
      <c r="I135" s="2">
        <f>_xlfn.XLOOKUP(Sales78[[#This Row],[Customer_ID]],Customer[Customer_ID],Customer[Age])</f>
        <v>35</v>
      </c>
      <c r="J135" s="2" t="str">
        <f>_xlfn.XLOOKUP(Sales78[[#This Row],[Customer_ID]],Customer[Customer_ID],Customer[Age Range])</f>
        <v>[31-43]</v>
      </c>
      <c r="K135" s="2" t="str">
        <f>_xlfn.XLOOKUP(Sales78[[#This Row],[Customer_ID]],Customer[Customer_ID],Customer[Gender])</f>
        <v>Female</v>
      </c>
      <c r="L135" s="26" t="str">
        <f>_xlfn.XLOOKUP(Sales78[[#This Row],[Customer_ID]],Feedback[Customer_ID],Feedback[Feedback_ID])</f>
        <v>F1640</v>
      </c>
      <c r="M135" s="26" t="str">
        <f>_xlfn.XLOOKUP(Sales78[[#This Row],[Customer_ID]],Feedback[Customer_ID],Feedback[Sentiment])</f>
        <v>Positive</v>
      </c>
      <c r="N135" s="26" t="str">
        <f>_xlfn.XLOOKUP(Sales78[[#This Row],[Customer_ID]],Feedback[Customer_ID],Feedback[Comment])</f>
        <v>Could be better</v>
      </c>
      <c r="O135" s="26"/>
    </row>
    <row r="136" spans="1:15" x14ac:dyDescent="0.3">
      <c r="A136" s="4" t="s">
        <v>141</v>
      </c>
      <c r="B136" s="2" t="s">
        <v>1612</v>
      </c>
      <c r="C136" s="2" t="s">
        <v>1008</v>
      </c>
      <c r="D136" s="2">
        <v>5</v>
      </c>
      <c r="E136" s="2">
        <v>2.64</v>
      </c>
      <c r="F136" s="2" t="s">
        <v>1013</v>
      </c>
      <c r="G136" s="3">
        <v>45426</v>
      </c>
      <c r="H136" s="5">
        <v>13.2</v>
      </c>
      <c r="I136" s="2">
        <f>_xlfn.XLOOKUP(Sales78[[#This Row],[Customer_ID]],Customer[Customer_ID],Customer[Age])</f>
        <v>53</v>
      </c>
      <c r="J136" s="2" t="str">
        <f>_xlfn.XLOOKUP(Sales78[[#This Row],[Customer_ID]],Customer[Customer_ID],Customer[Age Range])</f>
        <v>[44-56]</v>
      </c>
      <c r="K136" s="2" t="str">
        <f>_xlfn.XLOOKUP(Sales78[[#This Row],[Customer_ID]],Customer[Customer_ID],Customer[Gender])</f>
        <v>Female</v>
      </c>
      <c r="L136" s="26" t="str">
        <f>_xlfn.XLOOKUP(Sales78[[#This Row],[Customer_ID]],Feedback[Customer_ID],Feedback[Feedback_ID])</f>
        <v>F1787</v>
      </c>
      <c r="M136" s="26" t="str">
        <f>_xlfn.XLOOKUP(Sales78[[#This Row],[Customer_ID]],Feedback[Customer_ID],Feedback[Sentiment])</f>
        <v>Positive</v>
      </c>
      <c r="N136" s="26" t="str">
        <f>_xlfn.XLOOKUP(Sales78[[#This Row],[Customer_ID]],Feedback[Customer_ID],Feedback[Comment])</f>
        <v>Could be better</v>
      </c>
      <c r="O136" s="26"/>
    </row>
    <row r="137" spans="1:15" x14ac:dyDescent="0.3">
      <c r="A137" s="4" t="s">
        <v>142</v>
      </c>
      <c r="B137" s="2" t="s">
        <v>1526</v>
      </c>
      <c r="C137" s="2" t="s">
        <v>1011</v>
      </c>
      <c r="D137" s="2">
        <v>3</v>
      </c>
      <c r="E137" s="2">
        <v>4.5</v>
      </c>
      <c r="F137" s="2" t="s">
        <v>1013</v>
      </c>
      <c r="G137" s="3">
        <v>45427</v>
      </c>
      <c r="H137" s="5">
        <v>13.5</v>
      </c>
      <c r="I137" s="2">
        <f>_xlfn.XLOOKUP(Sales78[[#This Row],[Customer_ID]],Customer[Customer_ID],Customer[Age])</f>
        <v>30</v>
      </c>
      <c r="J137" s="2" t="str">
        <f>_xlfn.XLOOKUP(Sales78[[#This Row],[Customer_ID]],Customer[Customer_ID],Customer[Age Range])</f>
        <v>[18-30]</v>
      </c>
      <c r="K137" s="2" t="str">
        <f>_xlfn.XLOOKUP(Sales78[[#This Row],[Customer_ID]],Customer[Customer_ID],Customer[Gender])</f>
        <v>Female</v>
      </c>
      <c r="L137" s="26" t="e">
        <f>_xlfn.XLOOKUP(Sales78[[#This Row],[Customer_ID]],Feedback[Customer_ID],Feedback[Feedback_ID])</f>
        <v>#N/A</v>
      </c>
      <c r="M137" s="26" t="e">
        <f>_xlfn.XLOOKUP(Sales78[[#This Row],[Customer_ID]],Feedback[Customer_ID],Feedback[Sentiment])</f>
        <v>#N/A</v>
      </c>
      <c r="N137" s="26" t="e">
        <f>_xlfn.XLOOKUP(Sales78[[#This Row],[Customer_ID]],Feedback[Customer_ID],Feedback[Comment])</f>
        <v>#N/A</v>
      </c>
      <c r="O137" s="26"/>
    </row>
    <row r="138" spans="1:15" x14ac:dyDescent="0.3">
      <c r="A138" s="4" t="s">
        <v>143</v>
      </c>
      <c r="B138" s="2" t="s">
        <v>1035</v>
      </c>
      <c r="C138" s="2" t="s">
        <v>1010</v>
      </c>
      <c r="D138" s="2">
        <v>3</v>
      </c>
      <c r="E138" s="2">
        <v>2.7</v>
      </c>
      <c r="F138" s="2" t="s">
        <v>1016</v>
      </c>
      <c r="G138" s="3">
        <v>45428</v>
      </c>
      <c r="H138" s="5">
        <v>8.1000000000000014</v>
      </c>
      <c r="I138" s="2">
        <f>_xlfn.XLOOKUP(Sales78[[#This Row],[Customer_ID]],Customer[Customer_ID],Customer[Age])</f>
        <v>55</v>
      </c>
      <c r="J138" s="2" t="str">
        <f>_xlfn.XLOOKUP(Sales78[[#This Row],[Customer_ID]],Customer[Customer_ID],Customer[Age Range])</f>
        <v>[44-56]</v>
      </c>
      <c r="K138" s="2" t="str">
        <f>_xlfn.XLOOKUP(Sales78[[#This Row],[Customer_ID]],Customer[Customer_ID],Customer[Gender])</f>
        <v>Male</v>
      </c>
      <c r="L138" s="26" t="str">
        <f>_xlfn.XLOOKUP(Sales78[[#This Row],[Customer_ID]],Feedback[Customer_ID],Feedback[Feedback_ID])</f>
        <v>F1855</v>
      </c>
      <c r="M138" s="26" t="str">
        <f>_xlfn.XLOOKUP(Sales78[[#This Row],[Customer_ID]],Feedback[Customer_ID],Feedback[Sentiment])</f>
        <v>Positive</v>
      </c>
      <c r="N138" s="26" t="str">
        <f>_xlfn.XLOOKUP(Sales78[[#This Row],[Customer_ID]],Feedback[Customer_ID],Feedback[Comment])</f>
        <v>Could be better</v>
      </c>
      <c r="O138" s="26"/>
    </row>
    <row r="139" spans="1:15" x14ac:dyDescent="0.3">
      <c r="A139" s="4" t="s">
        <v>144</v>
      </c>
      <c r="B139" s="2" t="s">
        <v>1450</v>
      </c>
      <c r="C139" s="2" t="s">
        <v>1010</v>
      </c>
      <c r="D139" s="2">
        <v>1</v>
      </c>
      <c r="E139" s="2">
        <v>3.4</v>
      </c>
      <c r="F139" s="2" t="s">
        <v>1015</v>
      </c>
      <c r="G139" s="3">
        <v>45429</v>
      </c>
      <c r="H139" s="5">
        <v>3.4</v>
      </c>
      <c r="I139" s="2">
        <f>_xlfn.XLOOKUP(Sales78[[#This Row],[Customer_ID]],Customer[Customer_ID],Customer[Age])</f>
        <v>63</v>
      </c>
      <c r="J139" s="2" t="str">
        <f>_xlfn.XLOOKUP(Sales78[[#This Row],[Customer_ID]],Customer[Customer_ID],Customer[Age Range])</f>
        <v>[57 Above]</v>
      </c>
      <c r="K139" s="2" t="str">
        <f>_xlfn.XLOOKUP(Sales78[[#This Row],[Customer_ID]],Customer[Customer_ID],Customer[Gender])</f>
        <v>Female</v>
      </c>
      <c r="L139" s="26" t="str">
        <f>_xlfn.XLOOKUP(Sales78[[#This Row],[Customer_ID]],Feedback[Customer_ID],Feedback[Feedback_ID])</f>
        <v>F1185</v>
      </c>
      <c r="M139" s="26" t="str">
        <f>_xlfn.XLOOKUP(Sales78[[#This Row],[Customer_ID]],Feedback[Customer_ID],Feedback[Sentiment])</f>
        <v>Positive</v>
      </c>
      <c r="N139" s="26" t="str">
        <f>_xlfn.XLOOKUP(Sales78[[#This Row],[Customer_ID]],Feedback[Customer_ID],Feedback[Comment])</f>
        <v>Could be better</v>
      </c>
      <c r="O139" s="26"/>
    </row>
    <row r="140" spans="1:15" x14ac:dyDescent="0.3">
      <c r="A140" s="4" t="s">
        <v>145</v>
      </c>
      <c r="B140" s="2" t="s">
        <v>1495</v>
      </c>
      <c r="C140" s="2" t="s">
        <v>1011</v>
      </c>
      <c r="D140" s="2">
        <v>1</v>
      </c>
      <c r="E140" s="2">
        <v>3.13</v>
      </c>
      <c r="F140" s="2" t="s">
        <v>1015</v>
      </c>
      <c r="G140" s="3">
        <v>45430</v>
      </c>
      <c r="H140" s="5">
        <v>3.13</v>
      </c>
      <c r="I140" s="2">
        <f>_xlfn.XLOOKUP(Sales78[[#This Row],[Customer_ID]],Customer[Customer_ID],Customer[Age])</f>
        <v>31</v>
      </c>
      <c r="J140" s="2" t="str">
        <f>_xlfn.XLOOKUP(Sales78[[#This Row],[Customer_ID]],Customer[Customer_ID],Customer[Age Range])</f>
        <v>[31-43]</v>
      </c>
      <c r="K140" s="2" t="str">
        <f>_xlfn.XLOOKUP(Sales78[[#This Row],[Customer_ID]],Customer[Customer_ID],Customer[Gender])</f>
        <v>Male</v>
      </c>
      <c r="L140" s="26" t="str">
        <f>_xlfn.XLOOKUP(Sales78[[#This Row],[Customer_ID]],Feedback[Customer_ID],Feedback[Feedback_ID])</f>
        <v>F1804</v>
      </c>
      <c r="M140" s="26" t="str">
        <f>_xlfn.XLOOKUP(Sales78[[#This Row],[Customer_ID]],Feedback[Customer_ID],Feedback[Sentiment])</f>
        <v>Neutral</v>
      </c>
      <c r="N140" s="26" t="str">
        <f>_xlfn.XLOOKUP(Sales78[[#This Row],[Customer_ID]],Feedback[Customer_ID],Feedback[Comment])</f>
        <v>Could be better</v>
      </c>
      <c r="O140" s="26"/>
    </row>
    <row r="141" spans="1:15" x14ac:dyDescent="0.3">
      <c r="A141" s="4" t="s">
        <v>146</v>
      </c>
      <c r="B141" s="2" t="s">
        <v>1571</v>
      </c>
      <c r="C141" s="2" t="s">
        <v>1008</v>
      </c>
      <c r="D141" s="2">
        <v>4</v>
      </c>
      <c r="E141" s="2">
        <v>5.85</v>
      </c>
      <c r="F141" s="2" t="s">
        <v>1014</v>
      </c>
      <c r="G141" s="3">
        <v>45431</v>
      </c>
      <c r="H141" s="5">
        <v>23.4</v>
      </c>
      <c r="I141" s="2">
        <f>_xlfn.XLOOKUP(Sales78[[#This Row],[Customer_ID]],Customer[Customer_ID],Customer[Age])</f>
        <v>18</v>
      </c>
      <c r="J141" s="2" t="str">
        <f>_xlfn.XLOOKUP(Sales78[[#This Row],[Customer_ID]],Customer[Customer_ID],Customer[Age Range])</f>
        <v>[18-30]</v>
      </c>
      <c r="K141" s="2" t="str">
        <f>_xlfn.XLOOKUP(Sales78[[#This Row],[Customer_ID]],Customer[Customer_ID],Customer[Gender])</f>
        <v>Female</v>
      </c>
      <c r="L141" s="26" t="str">
        <f>_xlfn.XLOOKUP(Sales78[[#This Row],[Customer_ID]],Feedback[Customer_ID],Feedback[Feedback_ID])</f>
        <v>F1275</v>
      </c>
      <c r="M141" s="26" t="str">
        <f>_xlfn.XLOOKUP(Sales78[[#This Row],[Customer_ID]],Feedback[Customer_ID],Feedback[Sentiment])</f>
        <v>Positive</v>
      </c>
      <c r="N141" s="26" t="str">
        <f>_xlfn.XLOOKUP(Sales78[[#This Row],[Customer_ID]],Feedback[Customer_ID],Feedback[Comment])</f>
        <v>Could be better</v>
      </c>
      <c r="O141" s="26"/>
    </row>
    <row r="142" spans="1:15" x14ac:dyDescent="0.3">
      <c r="A142" s="4" t="s">
        <v>147</v>
      </c>
      <c r="B142" s="2" t="s">
        <v>1414</v>
      </c>
      <c r="C142" s="2" t="s">
        <v>1011</v>
      </c>
      <c r="D142" s="2">
        <v>5</v>
      </c>
      <c r="E142" s="2">
        <v>4.5999999999999996</v>
      </c>
      <c r="F142" s="2" t="s">
        <v>1015</v>
      </c>
      <c r="G142" s="3">
        <v>45432</v>
      </c>
      <c r="H142" s="5">
        <v>23</v>
      </c>
      <c r="I142" s="2">
        <f>_xlfn.XLOOKUP(Sales78[[#This Row],[Customer_ID]],Customer[Customer_ID],Customer[Age])</f>
        <v>22</v>
      </c>
      <c r="J142" s="2" t="str">
        <f>_xlfn.XLOOKUP(Sales78[[#This Row],[Customer_ID]],Customer[Customer_ID],Customer[Age Range])</f>
        <v>[18-30]</v>
      </c>
      <c r="K142" s="2" t="str">
        <f>_xlfn.XLOOKUP(Sales78[[#This Row],[Customer_ID]],Customer[Customer_ID],Customer[Gender])</f>
        <v>Female</v>
      </c>
      <c r="L142" s="26" t="str">
        <f>_xlfn.XLOOKUP(Sales78[[#This Row],[Customer_ID]],Feedback[Customer_ID],Feedback[Feedback_ID])</f>
        <v>F1138</v>
      </c>
      <c r="M142" s="26" t="str">
        <f>_xlfn.XLOOKUP(Sales78[[#This Row],[Customer_ID]],Feedback[Customer_ID],Feedback[Sentiment])</f>
        <v>Negative</v>
      </c>
      <c r="N142" s="26" t="str">
        <f>_xlfn.XLOOKUP(Sales78[[#This Row],[Customer_ID]],Feedback[Customer_ID],Feedback[Comment])</f>
        <v>Could be better</v>
      </c>
      <c r="O142" s="26"/>
    </row>
    <row r="143" spans="1:15" x14ac:dyDescent="0.3">
      <c r="A143" s="4" t="s">
        <v>148</v>
      </c>
      <c r="B143" s="2" t="s">
        <v>1697</v>
      </c>
      <c r="C143" s="2" t="s">
        <v>1010</v>
      </c>
      <c r="D143" s="2">
        <v>4</v>
      </c>
      <c r="E143" s="2">
        <v>4.47</v>
      </c>
      <c r="F143" s="2" t="s">
        <v>1016</v>
      </c>
      <c r="G143" s="3">
        <v>45433</v>
      </c>
      <c r="H143" s="5">
        <v>17.88</v>
      </c>
      <c r="I143" s="2">
        <f>_xlfn.XLOOKUP(Sales78[[#This Row],[Customer_ID]],Customer[Customer_ID],Customer[Age])</f>
        <v>34</v>
      </c>
      <c r="J143" s="2" t="str">
        <f>_xlfn.XLOOKUP(Sales78[[#This Row],[Customer_ID]],Customer[Customer_ID],Customer[Age Range])</f>
        <v>[31-43]</v>
      </c>
      <c r="K143" s="2" t="str">
        <f>_xlfn.XLOOKUP(Sales78[[#This Row],[Customer_ID]],Customer[Customer_ID],Customer[Gender])</f>
        <v>Male</v>
      </c>
      <c r="L143" s="26" t="str">
        <f>_xlfn.XLOOKUP(Sales78[[#This Row],[Customer_ID]],Feedback[Customer_ID],Feedback[Feedback_ID])</f>
        <v>F1776</v>
      </c>
      <c r="M143" s="26" t="str">
        <f>_xlfn.XLOOKUP(Sales78[[#This Row],[Customer_ID]],Feedback[Customer_ID],Feedback[Sentiment])</f>
        <v>Positive</v>
      </c>
      <c r="N143" s="26" t="str">
        <f>_xlfn.XLOOKUP(Sales78[[#This Row],[Customer_ID]],Feedback[Customer_ID],Feedback[Comment])</f>
        <v>Great product!</v>
      </c>
      <c r="O143" s="26"/>
    </row>
    <row r="144" spans="1:15" x14ac:dyDescent="0.3">
      <c r="A144" s="4" t="s">
        <v>149</v>
      </c>
      <c r="B144" s="2" t="s">
        <v>1867</v>
      </c>
      <c r="C144" s="2" t="s">
        <v>1010</v>
      </c>
      <c r="D144" s="2">
        <v>5</v>
      </c>
      <c r="E144" s="2">
        <v>2.57</v>
      </c>
      <c r="F144" s="2" t="s">
        <v>1014</v>
      </c>
      <c r="G144" s="3">
        <v>45434</v>
      </c>
      <c r="H144" s="5">
        <v>12.85</v>
      </c>
      <c r="I144" s="2">
        <f>_xlfn.XLOOKUP(Sales78[[#This Row],[Customer_ID]],Customer[Customer_ID],Customer[Age])</f>
        <v>41</v>
      </c>
      <c r="J144" s="2" t="str">
        <f>_xlfn.XLOOKUP(Sales78[[#This Row],[Customer_ID]],Customer[Customer_ID],Customer[Age Range])</f>
        <v>[31-43]</v>
      </c>
      <c r="K144" s="2" t="str">
        <f>_xlfn.XLOOKUP(Sales78[[#This Row],[Customer_ID]],Customer[Customer_ID],Customer[Gender])</f>
        <v>Female</v>
      </c>
      <c r="L144" s="26" t="e">
        <f>_xlfn.XLOOKUP(Sales78[[#This Row],[Customer_ID]],Feedback[Customer_ID],Feedback[Feedback_ID])</f>
        <v>#N/A</v>
      </c>
      <c r="M144" s="26" t="e">
        <f>_xlfn.XLOOKUP(Sales78[[#This Row],[Customer_ID]],Feedback[Customer_ID],Feedback[Sentiment])</f>
        <v>#N/A</v>
      </c>
      <c r="N144" s="26" t="e">
        <f>_xlfn.XLOOKUP(Sales78[[#This Row],[Customer_ID]],Feedback[Customer_ID],Feedback[Comment])</f>
        <v>#N/A</v>
      </c>
      <c r="O144" s="26"/>
    </row>
    <row r="145" spans="1:15" x14ac:dyDescent="0.3">
      <c r="A145" s="4" t="s">
        <v>150</v>
      </c>
      <c r="B145" s="2" t="s">
        <v>1186</v>
      </c>
      <c r="C145" s="2" t="s">
        <v>1008</v>
      </c>
      <c r="D145" s="2">
        <v>3</v>
      </c>
      <c r="E145" s="2">
        <v>5.0199999999999996</v>
      </c>
      <c r="F145" s="2" t="s">
        <v>1013</v>
      </c>
      <c r="G145" s="3">
        <v>45435</v>
      </c>
      <c r="H145" s="5">
        <v>15.06</v>
      </c>
      <c r="I145" s="2">
        <f>_xlfn.XLOOKUP(Sales78[[#This Row],[Customer_ID]],Customer[Customer_ID],Customer[Age])</f>
        <v>59</v>
      </c>
      <c r="J145" s="2" t="str">
        <f>_xlfn.XLOOKUP(Sales78[[#This Row],[Customer_ID]],Customer[Customer_ID],Customer[Age Range])</f>
        <v>[57 Above]</v>
      </c>
      <c r="K145" s="2" t="str">
        <f>_xlfn.XLOOKUP(Sales78[[#This Row],[Customer_ID]],Customer[Customer_ID],Customer[Gender])</f>
        <v>Male</v>
      </c>
      <c r="L145" s="26" t="e">
        <f>_xlfn.XLOOKUP(Sales78[[#This Row],[Customer_ID]],Feedback[Customer_ID],Feedback[Feedback_ID])</f>
        <v>#N/A</v>
      </c>
      <c r="M145" s="26" t="e">
        <f>_xlfn.XLOOKUP(Sales78[[#This Row],[Customer_ID]],Feedback[Customer_ID],Feedback[Sentiment])</f>
        <v>#N/A</v>
      </c>
      <c r="N145" s="26" t="e">
        <f>_xlfn.XLOOKUP(Sales78[[#This Row],[Customer_ID]],Feedback[Customer_ID],Feedback[Comment])</f>
        <v>#N/A</v>
      </c>
      <c r="O145" s="26"/>
    </row>
    <row r="146" spans="1:15" x14ac:dyDescent="0.3">
      <c r="A146" s="4" t="s">
        <v>151</v>
      </c>
      <c r="B146" s="2" t="s">
        <v>1369</v>
      </c>
      <c r="C146" s="2" t="s">
        <v>1010</v>
      </c>
      <c r="D146" s="2">
        <v>3</v>
      </c>
      <c r="E146" s="2">
        <v>4.82</v>
      </c>
      <c r="F146" s="2" t="s">
        <v>1013</v>
      </c>
      <c r="G146" s="3">
        <v>45436</v>
      </c>
      <c r="H146" s="5">
        <v>14.46</v>
      </c>
      <c r="I146" s="2">
        <f>_xlfn.XLOOKUP(Sales78[[#This Row],[Customer_ID]],Customer[Customer_ID],Customer[Age])</f>
        <v>28</v>
      </c>
      <c r="J146" s="2" t="str">
        <f>_xlfn.XLOOKUP(Sales78[[#This Row],[Customer_ID]],Customer[Customer_ID],Customer[Age Range])</f>
        <v>[18-30]</v>
      </c>
      <c r="K146" s="2" t="str">
        <f>_xlfn.XLOOKUP(Sales78[[#This Row],[Customer_ID]],Customer[Customer_ID],Customer[Gender])</f>
        <v>Male</v>
      </c>
      <c r="L146" s="26" t="str">
        <f>_xlfn.XLOOKUP(Sales78[[#This Row],[Customer_ID]],Feedback[Customer_ID],Feedback[Feedback_ID])</f>
        <v>F1890</v>
      </c>
      <c r="M146" s="26" t="str">
        <f>_xlfn.XLOOKUP(Sales78[[#This Row],[Customer_ID]],Feedback[Customer_ID],Feedback[Sentiment])</f>
        <v>Negative</v>
      </c>
      <c r="N146" s="26" t="str">
        <f>_xlfn.XLOOKUP(Sales78[[#This Row],[Customer_ID]],Feedback[Customer_ID],Feedback[Comment])</f>
        <v>Great product!</v>
      </c>
      <c r="O146" s="26"/>
    </row>
    <row r="147" spans="1:15" x14ac:dyDescent="0.3">
      <c r="A147" s="4" t="s">
        <v>152</v>
      </c>
      <c r="B147" s="2" t="s">
        <v>1660</v>
      </c>
      <c r="C147" s="2" t="s">
        <v>1012</v>
      </c>
      <c r="D147" s="2">
        <v>5</v>
      </c>
      <c r="E147" s="2">
        <v>3.49</v>
      </c>
      <c r="F147" s="2" t="s">
        <v>1014</v>
      </c>
      <c r="G147" s="3">
        <v>45437</v>
      </c>
      <c r="H147" s="5">
        <v>17.45</v>
      </c>
      <c r="I147" s="2">
        <f>_xlfn.XLOOKUP(Sales78[[#This Row],[Customer_ID]],Customer[Customer_ID],Customer[Age])</f>
        <v>49</v>
      </c>
      <c r="J147" s="2" t="str">
        <f>_xlfn.XLOOKUP(Sales78[[#This Row],[Customer_ID]],Customer[Customer_ID],Customer[Age Range])</f>
        <v>[44-56]</v>
      </c>
      <c r="K147" s="2" t="str">
        <f>_xlfn.XLOOKUP(Sales78[[#This Row],[Customer_ID]],Customer[Customer_ID],Customer[Gender])</f>
        <v>Male</v>
      </c>
      <c r="L147" s="26" t="str">
        <f>_xlfn.XLOOKUP(Sales78[[#This Row],[Customer_ID]],Feedback[Customer_ID],Feedback[Feedback_ID])</f>
        <v>F1166</v>
      </c>
      <c r="M147" s="26" t="str">
        <f>_xlfn.XLOOKUP(Sales78[[#This Row],[Customer_ID]],Feedback[Customer_ID],Feedback[Sentiment])</f>
        <v>Neutral</v>
      </c>
      <c r="N147" s="26" t="str">
        <f>_xlfn.XLOOKUP(Sales78[[#This Row],[Customer_ID]],Feedback[Customer_ID],Feedback[Comment])</f>
        <v>Could be better</v>
      </c>
      <c r="O147" s="26"/>
    </row>
    <row r="148" spans="1:15" x14ac:dyDescent="0.3">
      <c r="A148" s="4" t="s">
        <v>153</v>
      </c>
      <c r="B148" s="2" t="s">
        <v>1588</v>
      </c>
      <c r="C148" s="2" t="s">
        <v>1011</v>
      </c>
      <c r="D148" s="2">
        <v>4</v>
      </c>
      <c r="E148" s="2">
        <v>2.8</v>
      </c>
      <c r="F148" s="2" t="s">
        <v>1014</v>
      </c>
      <c r="G148" s="3">
        <v>45438</v>
      </c>
      <c r="H148" s="5">
        <v>11.2</v>
      </c>
      <c r="I148" s="2">
        <f>_xlfn.XLOOKUP(Sales78[[#This Row],[Customer_ID]],Customer[Customer_ID],Customer[Age])</f>
        <v>25</v>
      </c>
      <c r="J148" s="2" t="str">
        <f>_xlfn.XLOOKUP(Sales78[[#This Row],[Customer_ID]],Customer[Customer_ID],Customer[Age Range])</f>
        <v>[18-30]</v>
      </c>
      <c r="K148" s="2" t="str">
        <f>_xlfn.XLOOKUP(Sales78[[#This Row],[Customer_ID]],Customer[Customer_ID],Customer[Gender])</f>
        <v>Male</v>
      </c>
      <c r="L148" s="26" t="str">
        <f>_xlfn.XLOOKUP(Sales78[[#This Row],[Customer_ID]],Feedback[Customer_ID],Feedback[Feedback_ID])</f>
        <v>F1205</v>
      </c>
      <c r="M148" s="26" t="str">
        <f>_xlfn.XLOOKUP(Sales78[[#This Row],[Customer_ID]],Feedback[Customer_ID],Feedback[Sentiment])</f>
        <v>Positive</v>
      </c>
      <c r="N148" s="26" t="str">
        <f>_xlfn.XLOOKUP(Sales78[[#This Row],[Customer_ID]],Feedback[Customer_ID],Feedback[Comment])</f>
        <v>Great product!</v>
      </c>
      <c r="O148" s="26"/>
    </row>
    <row r="149" spans="1:15" x14ac:dyDescent="0.3">
      <c r="A149" s="4" t="s">
        <v>154</v>
      </c>
      <c r="B149" s="2" t="s">
        <v>1660</v>
      </c>
      <c r="C149" s="2" t="s">
        <v>1012</v>
      </c>
      <c r="D149" s="2">
        <v>1</v>
      </c>
      <c r="E149" s="2">
        <v>4.07</v>
      </c>
      <c r="F149" s="2" t="s">
        <v>1014</v>
      </c>
      <c r="G149" s="3">
        <v>45439</v>
      </c>
      <c r="H149" s="5">
        <v>4.07</v>
      </c>
      <c r="I149" s="2">
        <f>_xlfn.XLOOKUP(Sales78[[#This Row],[Customer_ID]],Customer[Customer_ID],Customer[Age])</f>
        <v>49</v>
      </c>
      <c r="J149" s="2" t="str">
        <f>_xlfn.XLOOKUP(Sales78[[#This Row],[Customer_ID]],Customer[Customer_ID],Customer[Age Range])</f>
        <v>[44-56]</v>
      </c>
      <c r="K149" s="2" t="str">
        <f>_xlfn.XLOOKUP(Sales78[[#This Row],[Customer_ID]],Customer[Customer_ID],Customer[Gender])</f>
        <v>Male</v>
      </c>
      <c r="L149" s="26" t="str">
        <f>_xlfn.XLOOKUP(Sales78[[#This Row],[Customer_ID]],Feedback[Customer_ID],Feedback[Feedback_ID])</f>
        <v>F1166</v>
      </c>
      <c r="M149" s="26" t="str">
        <f>_xlfn.XLOOKUP(Sales78[[#This Row],[Customer_ID]],Feedback[Customer_ID],Feedback[Sentiment])</f>
        <v>Neutral</v>
      </c>
      <c r="N149" s="26" t="str">
        <f>_xlfn.XLOOKUP(Sales78[[#This Row],[Customer_ID]],Feedback[Customer_ID],Feedback[Comment])</f>
        <v>Could be better</v>
      </c>
      <c r="O149" s="26"/>
    </row>
    <row r="150" spans="1:15" x14ac:dyDescent="0.3">
      <c r="A150" s="4" t="s">
        <v>155</v>
      </c>
      <c r="B150" s="2" t="s">
        <v>1425</v>
      </c>
      <c r="C150" s="2" t="s">
        <v>1012</v>
      </c>
      <c r="D150" s="2">
        <v>5</v>
      </c>
      <c r="E150" s="2">
        <v>5.97</v>
      </c>
      <c r="F150" s="2" t="s">
        <v>1016</v>
      </c>
      <c r="G150" s="3">
        <v>45440</v>
      </c>
      <c r="H150" s="5">
        <v>29.85</v>
      </c>
      <c r="I150" s="2">
        <f>_xlfn.XLOOKUP(Sales78[[#This Row],[Customer_ID]],Customer[Customer_ID],Customer[Age])</f>
        <v>28</v>
      </c>
      <c r="J150" s="2" t="str">
        <f>_xlfn.XLOOKUP(Sales78[[#This Row],[Customer_ID]],Customer[Customer_ID],Customer[Age Range])</f>
        <v>[18-30]</v>
      </c>
      <c r="K150" s="2" t="str">
        <f>_xlfn.XLOOKUP(Sales78[[#This Row],[Customer_ID]],Customer[Customer_ID],Customer[Gender])</f>
        <v>Male</v>
      </c>
      <c r="L150" s="26" t="str">
        <f>_xlfn.XLOOKUP(Sales78[[#This Row],[Customer_ID]],Feedback[Customer_ID],Feedback[Feedback_ID])</f>
        <v>F1780</v>
      </c>
      <c r="M150" s="26" t="str">
        <f>_xlfn.XLOOKUP(Sales78[[#This Row],[Customer_ID]],Feedback[Customer_ID],Feedback[Sentiment])</f>
        <v>Negative</v>
      </c>
      <c r="N150" s="26" t="str">
        <f>_xlfn.XLOOKUP(Sales78[[#This Row],[Customer_ID]],Feedback[Customer_ID],Feedback[Comment])</f>
        <v>Could be better</v>
      </c>
      <c r="O150" s="26"/>
    </row>
    <row r="151" spans="1:15" x14ac:dyDescent="0.3">
      <c r="A151" s="4" t="s">
        <v>156</v>
      </c>
      <c r="B151" s="2" t="s">
        <v>1302</v>
      </c>
      <c r="C151" s="2" t="s">
        <v>1008</v>
      </c>
      <c r="D151" s="2">
        <v>5</v>
      </c>
      <c r="E151" s="2">
        <v>5.54</v>
      </c>
      <c r="F151" s="2" t="s">
        <v>1013</v>
      </c>
      <c r="G151" s="3">
        <v>45441</v>
      </c>
      <c r="H151" s="5">
        <v>27.7</v>
      </c>
      <c r="I151" s="2">
        <f>_xlfn.XLOOKUP(Sales78[[#This Row],[Customer_ID]],Customer[Customer_ID],Customer[Age])</f>
        <v>59</v>
      </c>
      <c r="J151" s="2" t="str">
        <f>_xlfn.XLOOKUP(Sales78[[#This Row],[Customer_ID]],Customer[Customer_ID],Customer[Age Range])</f>
        <v>[57 Above]</v>
      </c>
      <c r="K151" s="2" t="str">
        <f>_xlfn.XLOOKUP(Sales78[[#This Row],[Customer_ID]],Customer[Customer_ID],Customer[Gender])</f>
        <v>Male</v>
      </c>
      <c r="L151" s="26" t="str">
        <f>_xlfn.XLOOKUP(Sales78[[#This Row],[Customer_ID]],Feedback[Customer_ID],Feedback[Feedback_ID])</f>
        <v>F1754</v>
      </c>
      <c r="M151" s="26" t="str">
        <f>_xlfn.XLOOKUP(Sales78[[#This Row],[Customer_ID]],Feedback[Customer_ID],Feedback[Sentiment])</f>
        <v>Negative</v>
      </c>
      <c r="N151" s="26" t="str">
        <f>_xlfn.XLOOKUP(Sales78[[#This Row],[Customer_ID]],Feedback[Customer_ID],Feedback[Comment])</f>
        <v>Could be better</v>
      </c>
      <c r="O151" s="26"/>
    </row>
    <row r="152" spans="1:15" x14ac:dyDescent="0.3">
      <c r="A152" s="4" t="s">
        <v>157</v>
      </c>
      <c r="B152" s="2" t="s">
        <v>1595</v>
      </c>
      <c r="C152" s="2" t="s">
        <v>1011</v>
      </c>
      <c r="D152" s="2">
        <v>5</v>
      </c>
      <c r="E152" s="2">
        <v>3.1</v>
      </c>
      <c r="F152" s="2" t="s">
        <v>1016</v>
      </c>
      <c r="G152" s="3">
        <v>45442</v>
      </c>
      <c r="H152" s="5">
        <v>15.5</v>
      </c>
      <c r="I152" s="2">
        <f>_xlfn.XLOOKUP(Sales78[[#This Row],[Customer_ID]],Customer[Customer_ID],Customer[Age])</f>
        <v>38</v>
      </c>
      <c r="J152" s="2" t="str">
        <f>_xlfn.XLOOKUP(Sales78[[#This Row],[Customer_ID]],Customer[Customer_ID],Customer[Age Range])</f>
        <v>[31-43]</v>
      </c>
      <c r="K152" s="2" t="str">
        <f>_xlfn.XLOOKUP(Sales78[[#This Row],[Customer_ID]],Customer[Customer_ID],Customer[Gender])</f>
        <v>Male</v>
      </c>
      <c r="L152" s="26" t="str">
        <f>_xlfn.XLOOKUP(Sales78[[#This Row],[Customer_ID]],Feedback[Customer_ID],Feedback[Feedback_ID])</f>
        <v>F1317</v>
      </c>
      <c r="M152" s="26" t="str">
        <f>_xlfn.XLOOKUP(Sales78[[#This Row],[Customer_ID]],Feedback[Customer_ID],Feedback[Sentiment])</f>
        <v>Neutral</v>
      </c>
      <c r="N152" s="26" t="str">
        <f>_xlfn.XLOOKUP(Sales78[[#This Row],[Customer_ID]],Feedback[Customer_ID],Feedback[Comment])</f>
        <v>Great product!</v>
      </c>
      <c r="O152" s="26"/>
    </row>
    <row r="153" spans="1:15" x14ac:dyDescent="0.3">
      <c r="A153" s="4" t="s">
        <v>158</v>
      </c>
      <c r="B153" s="2" t="s">
        <v>1656</v>
      </c>
      <c r="C153" s="2" t="s">
        <v>1008</v>
      </c>
      <c r="D153" s="2">
        <v>4</v>
      </c>
      <c r="E153" s="2">
        <v>5.41</v>
      </c>
      <c r="F153" s="2" t="s">
        <v>1013</v>
      </c>
      <c r="G153" s="3">
        <v>45443</v>
      </c>
      <c r="H153" s="5">
        <v>21.64</v>
      </c>
      <c r="I153" s="2">
        <f>_xlfn.XLOOKUP(Sales78[[#This Row],[Customer_ID]],Customer[Customer_ID],Customer[Age])</f>
        <v>30</v>
      </c>
      <c r="J153" s="2" t="str">
        <f>_xlfn.XLOOKUP(Sales78[[#This Row],[Customer_ID]],Customer[Customer_ID],Customer[Age Range])</f>
        <v>[18-30]</v>
      </c>
      <c r="K153" s="2" t="str">
        <f>_xlfn.XLOOKUP(Sales78[[#This Row],[Customer_ID]],Customer[Customer_ID],Customer[Gender])</f>
        <v>Male</v>
      </c>
      <c r="L153" s="26" t="str">
        <f>_xlfn.XLOOKUP(Sales78[[#This Row],[Customer_ID]],Feedback[Customer_ID],Feedback[Feedback_ID])</f>
        <v>F1163</v>
      </c>
      <c r="M153" s="26" t="str">
        <f>_xlfn.XLOOKUP(Sales78[[#This Row],[Customer_ID]],Feedback[Customer_ID],Feedback[Sentiment])</f>
        <v>Neutral</v>
      </c>
      <c r="N153" s="26" t="str">
        <f>_xlfn.XLOOKUP(Sales78[[#This Row],[Customer_ID]],Feedback[Customer_ID],Feedback[Comment])</f>
        <v>Could be better</v>
      </c>
      <c r="O153" s="26"/>
    </row>
    <row r="154" spans="1:15" x14ac:dyDescent="0.3">
      <c r="A154" s="4" t="s">
        <v>159</v>
      </c>
      <c r="B154" s="2" t="s">
        <v>1248</v>
      </c>
      <c r="C154" s="2" t="s">
        <v>1010</v>
      </c>
      <c r="D154" s="2">
        <v>1</v>
      </c>
      <c r="E154" s="2">
        <v>4.5999999999999996</v>
      </c>
      <c r="F154" s="2" t="s">
        <v>1014</v>
      </c>
      <c r="G154" s="3">
        <v>45444</v>
      </c>
      <c r="H154" s="5">
        <v>4.5999999999999996</v>
      </c>
      <c r="I154" s="2">
        <f>_xlfn.XLOOKUP(Sales78[[#This Row],[Customer_ID]],Customer[Customer_ID],Customer[Age])</f>
        <v>60</v>
      </c>
      <c r="J154" s="2" t="str">
        <f>_xlfn.XLOOKUP(Sales78[[#This Row],[Customer_ID]],Customer[Customer_ID],Customer[Age Range])</f>
        <v>[57 Above]</v>
      </c>
      <c r="K154" s="2" t="str">
        <f>_xlfn.XLOOKUP(Sales78[[#This Row],[Customer_ID]],Customer[Customer_ID],Customer[Gender])</f>
        <v>Female</v>
      </c>
      <c r="L154" s="26" t="str">
        <f>_xlfn.XLOOKUP(Sales78[[#This Row],[Customer_ID]],Feedback[Customer_ID],Feedback[Feedback_ID])</f>
        <v>F1036</v>
      </c>
      <c r="M154" s="26" t="str">
        <f>_xlfn.XLOOKUP(Sales78[[#This Row],[Customer_ID]],Feedback[Customer_ID],Feedback[Sentiment])</f>
        <v>Positive</v>
      </c>
      <c r="N154" s="26" t="str">
        <f>_xlfn.XLOOKUP(Sales78[[#This Row],[Customer_ID]],Feedback[Customer_ID],Feedback[Comment])</f>
        <v>Great product!</v>
      </c>
      <c r="O154" s="26"/>
    </row>
    <row r="155" spans="1:15" x14ac:dyDescent="0.3">
      <c r="A155" s="4" t="s">
        <v>160</v>
      </c>
      <c r="B155" s="2" t="s">
        <v>1936</v>
      </c>
      <c r="C155" s="2" t="s">
        <v>1009</v>
      </c>
      <c r="D155" s="2">
        <v>4</v>
      </c>
      <c r="E155" s="2">
        <v>5.28</v>
      </c>
      <c r="F155" s="2" t="s">
        <v>1016</v>
      </c>
      <c r="G155" s="3">
        <v>45445</v>
      </c>
      <c r="H155" s="5">
        <v>21.12</v>
      </c>
      <c r="I155" s="2">
        <f>_xlfn.XLOOKUP(Sales78[[#This Row],[Customer_ID]],Customer[Customer_ID],Customer[Age])</f>
        <v>60</v>
      </c>
      <c r="J155" s="2" t="str">
        <f>_xlfn.XLOOKUP(Sales78[[#This Row],[Customer_ID]],Customer[Customer_ID],Customer[Age Range])</f>
        <v>[57 Above]</v>
      </c>
      <c r="K155" s="2" t="str">
        <f>_xlfn.XLOOKUP(Sales78[[#This Row],[Customer_ID]],Customer[Customer_ID],Customer[Gender])</f>
        <v>Female</v>
      </c>
      <c r="L155" s="26" t="str">
        <f>_xlfn.XLOOKUP(Sales78[[#This Row],[Customer_ID]],Feedback[Customer_ID],Feedback[Feedback_ID])</f>
        <v>F1248</v>
      </c>
      <c r="M155" s="26" t="str">
        <f>_xlfn.XLOOKUP(Sales78[[#This Row],[Customer_ID]],Feedback[Customer_ID],Feedback[Sentiment])</f>
        <v>Positive</v>
      </c>
      <c r="N155" s="26" t="str">
        <f>_xlfn.XLOOKUP(Sales78[[#This Row],[Customer_ID]],Feedback[Customer_ID],Feedback[Comment])</f>
        <v>Great product!</v>
      </c>
      <c r="O155" s="26"/>
    </row>
    <row r="156" spans="1:15" x14ac:dyDescent="0.3">
      <c r="A156" s="4" t="s">
        <v>161</v>
      </c>
      <c r="B156" s="2" t="s">
        <v>1969</v>
      </c>
      <c r="C156" s="2" t="s">
        <v>1008</v>
      </c>
      <c r="D156" s="2">
        <v>2</v>
      </c>
      <c r="E156" s="2">
        <v>5.37</v>
      </c>
      <c r="F156" s="2" t="s">
        <v>1015</v>
      </c>
      <c r="G156" s="3">
        <v>45446</v>
      </c>
      <c r="H156" s="5">
        <v>10.74</v>
      </c>
      <c r="I156" s="2">
        <f>_xlfn.XLOOKUP(Sales78[[#This Row],[Customer_ID]],Customer[Customer_ID],Customer[Age])</f>
        <v>55</v>
      </c>
      <c r="J156" s="2" t="str">
        <f>_xlfn.XLOOKUP(Sales78[[#This Row],[Customer_ID]],Customer[Customer_ID],Customer[Age Range])</f>
        <v>[44-56]</v>
      </c>
      <c r="K156" s="2" t="str">
        <f>_xlfn.XLOOKUP(Sales78[[#This Row],[Customer_ID]],Customer[Customer_ID],Customer[Gender])</f>
        <v>Female</v>
      </c>
      <c r="L156" s="26" t="str">
        <f>_xlfn.XLOOKUP(Sales78[[#This Row],[Customer_ID]],Feedback[Customer_ID],Feedback[Feedback_ID])</f>
        <v>F1497</v>
      </c>
      <c r="M156" s="26" t="str">
        <f>_xlfn.XLOOKUP(Sales78[[#This Row],[Customer_ID]],Feedback[Customer_ID],Feedback[Sentiment])</f>
        <v>Positive</v>
      </c>
      <c r="N156" s="26" t="str">
        <f>_xlfn.XLOOKUP(Sales78[[#This Row],[Customer_ID]],Feedback[Customer_ID],Feedback[Comment])</f>
        <v>Great product!</v>
      </c>
      <c r="O156" s="26"/>
    </row>
    <row r="157" spans="1:15" x14ac:dyDescent="0.3">
      <c r="A157" s="4" t="s">
        <v>162</v>
      </c>
      <c r="B157" s="2" t="s">
        <v>1186</v>
      </c>
      <c r="C157" s="2" t="s">
        <v>1008</v>
      </c>
      <c r="D157" s="2">
        <v>2</v>
      </c>
      <c r="E157" s="2">
        <v>3.14</v>
      </c>
      <c r="F157" s="2" t="s">
        <v>1013</v>
      </c>
      <c r="G157" s="3">
        <v>45447</v>
      </c>
      <c r="H157" s="5">
        <v>6.28</v>
      </c>
      <c r="I157" s="2">
        <f>_xlfn.XLOOKUP(Sales78[[#This Row],[Customer_ID]],Customer[Customer_ID],Customer[Age])</f>
        <v>59</v>
      </c>
      <c r="J157" s="2" t="str">
        <f>_xlfn.XLOOKUP(Sales78[[#This Row],[Customer_ID]],Customer[Customer_ID],Customer[Age Range])</f>
        <v>[57 Above]</v>
      </c>
      <c r="K157" s="2" t="str">
        <f>_xlfn.XLOOKUP(Sales78[[#This Row],[Customer_ID]],Customer[Customer_ID],Customer[Gender])</f>
        <v>Male</v>
      </c>
      <c r="L157" s="26" t="e">
        <f>_xlfn.XLOOKUP(Sales78[[#This Row],[Customer_ID]],Feedback[Customer_ID],Feedback[Feedback_ID])</f>
        <v>#N/A</v>
      </c>
      <c r="M157" s="26" t="e">
        <f>_xlfn.XLOOKUP(Sales78[[#This Row],[Customer_ID]],Feedback[Customer_ID],Feedback[Sentiment])</f>
        <v>#N/A</v>
      </c>
      <c r="N157" s="26" t="e">
        <f>_xlfn.XLOOKUP(Sales78[[#This Row],[Customer_ID]],Feedback[Customer_ID],Feedback[Comment])</f>
        <v>#N/A</v>
      </c>
      <c r="O157" s="26"/>
    </row>
    <row r="158" spans="1:15" x14ac:dyDescent="0.3">
      <c r="A158" s="4" t="s">
        <v>163</v>
      </c>
      <c r="B158" s="2" t="s">
        <v>1207</v>
      </c>
      <c r="C158" s="2" t="s">
        <v>1009</v>
      </c>
      <c r="D158" s="2">
        <v>5</v>
      </c>
      <c r="E158" s="2">
        <v>4.8099999999999996</v>
      </c>
      <c r="F158" s="2" t="s">
        <v>1014</v>
      </c>
      <c r="G158" s="3">
        <v>45448</v>
      </c>
      <c r="H158" s="5">
        <v>24.05</v>
      </c>
      <c r="I158" s="2">
        <f>_xlfn.XLOOKUP(Sales78[[#This Row],[Customer_ID]],Customer[Customer_ID],Customer[Age])</f>
        <v>27</v>
      </c>
      <c r="J158" s="2" t="str">
        <f>_xlfn.XLOOKUP(Sales78[[#This Row],[Customer_ID]],Customer[Customer_ID],Customer[Age Range])</f>
        <v>[18-30]</v>
      </c>
      <c r="K158" s="2" t="str">
        <f>_xlfn.XLOOKUP(Sales78[[#This Row],[Customer_ID]],Customer[Customer_ID],Customer[Gender])</f>
        <v>Male</v>
      </c>
      <c r="L158" s="26" t="e">
        <f>_xlfn.XLOOKUP(Sales78[[#This Row],[Customer_ID]],Feedback[Customer_ID],Feedback[Feedback_ID])</f>
        <v>#N/A</v>
      </c>
      <c r="M158" s="26" t="e">
        <f>_xlfn.XLOOKUP(Sales78[[#This Row],[Customer_ID]],Feedback[Customer_ID],Feedback[Sentiment])</f>
        <v>#N/A</v>
      </c>
      <c r="N158" s="26" t="e">
        <f>_xlfn.XLOOKUP(Sales78[[#This Row],[Customer_ID]],Feedback[Customer_ID],Feedback[Comment])</f>
        <v>#N/A</v>
      </c>
      <c r="O158" s="26"/>
    </row>
    <row r="159" spans="1:15" x14ac:dyDescent="0.3">
      <c r="A159" s="4" t="s">
        <v>164</v>
      </c>
      <c r="B159" s="2" t="s">
        <v>1363</v>
      </c>
      <c r="C159" s="2" t="s">
        <v>1010</v>
      </c>
      <c r="D159" s="2">
        <v>5</v>
      </c>
      <c r="E159" s="2">
        <v>3.43</v>
      </c>
      <c r="F159" s="2" t="s">
        <v>1014</v>
      </c>
      <c r="G159" s="3">
        <v>45449</v>
      </c>
      <c r="H159" s="5">
        <v>17.149999999999999</v>
      </c>
      <c r="I159" s="2">
        <f>_xlfn.XLOOKUP(Sales78[[#This Row],[Customer_ID]],Customer[Customer_ID],Customer[Age])</f>
        <v>21</v>
      </c>
      <c r="J159" s="2" t="str">
        <f>_xlfn.XLOOKUP(Sales78[[#This Row],[Customer_ID]],Customer[Customer_ID],Customer[Age Range])</f>
        <v>[18-30]</v>
      </c>
      <c r="K159" s="2" t="str">
        <f>_xlfn.XLOOKUP(Sales78[[#This Row],[Customer_ID]],Customer[Customer_ID],Customer[Gender])</f>
        <v>Male</v>
      </c>
      <c r="L159" s="26" t="e">
        <f>_xlfn.XLOOKUP(Sales78[[#This Row],[Customer_ID]],Feedback[Customer_ID],Feedback[Feedback_ID])</f>
        <v>#N/A</v>
      </c>
      <c r="M159" s="26" t="e">
        <f>_xlfn.XLOOKUP(Sales78[[#This Row],[Customer_ID]],Feedback[Customer_ID],Feedback[Sentiment])</f>
        <v>#N/A</v>
      </c>
      <c r="N159" s="26" t="e">
        <f>_xlfn.XLOOKUP(Sales78[[#This Row],[Customer_ID]],Feedback[Customer_ID],Feedback[Comment])</f>
        <v>#N/A</v>
      </c>
      <c r="O159" s="26"/>
    </row>
    <row r="160" spans="1:15" x14ac:dyDescent="0.3">
      <c r="A160" s="4" t="s">
        <v>165</v>
      </c>
      <c r="B160" s="2" t="s">
        <v>1411</v>
      </c>
      <c r="C160" s="2" t="s">
        <v>1011</v>
      </c>
      <c r="D160" s="2">
        <v>5</v>
      </c>
      <c r="E160" s="2">
        <v>5.03</v>
      </c>
      <c r="F160" s="2" t="s">
        <v>1016</v>
      </c>
      <c r="G160" s="3">
        <v>45450</v>
      </c>
      <c r="H160" s="5">
        <v>25.15</v>
      </c>
      <c r="I160" s="2">
        <f>_xlfn.XLOOKUP(Sales78[[#This Row],[Customer_ID]],Customer[Customer_ID],Customer[Age])</f>
        <v>57</v>
      </c>
      <c r="J160" s="2" t="str">
        <f>_xlfn.XLOOKUP(Sales78[[#This Row],[Customer_ID]],Customer[Customer_ID],Customer[Age Range])</f>
        <v>[57 Above]</v>
      </c>
      <c r="K160" s="2" t="str">
        <f>_xlfn.XLOOKUP(Sales78[[#This Row],[Customer_ID]],Customer[Customer_ID],Customer[Gender])</f>
        <v>Male</v>
      </c>
      <c r="L160" s="26" t="str">
        <f>_xlfn.XLOOKUP(Sales78[[#This Row],[Customer_ID]],Feedback[Customer_ID],Feedback[Feedback_ID])</f>
        <v>F1985</v>
      </c>
      <c r="M160" s="26" t="str">
        <f>_xlfn.XLOOKUP(Sales78[[#This Row],[Customer_ID]],Feedback[Customer_ID],Feedback[Sentiment])</f>
        <v>Positive</v>
      </c>
      <c r="N160" s="26" t="str">
        <f>_xlfn.XLOOKUP(Sales78[[#This Row],[Customer_ID]],Feedback[Customer_ID],Feedback[Comment])</f>
        <v>Could be better</v>
      </c>
      <c r="O160" s="26"/>
    </row>
    <row r="161" spans="1:15" x14ac:dyDescent="0.3">
      <c r="A161" s="4" t="s">
        <v>166</v>
      </c>
      <c r="B161" s="2" t="s">
        <v>1844</v>
      </c>
      <c r="C161" s="2" t="s">
        <v>1007</v>
      </c>
      <c r="D161" s="2">
        <v>1</v>
      </c>
      <c r="E161" s="2">
        <v>3.7</v>
      </c>
      <c r="F161" s="2" t="s">
        <v>1015</v>
      </c>
      <c r="G161" s="3">
        <v>45451</v>
      </c>
      <c r="H161" s="5">
        <v>3.7</v>
      </c>
      <c r="I161" s="2">
        <f>_xlfn.XLOOKUP(Sales78[[#This Row],[Customer_ID]],Customer[Customer_ID],Customer[Age])</f>
        <v>33</v>
      </c>
      <c r="J161" s="2" t="str">
        <f>_xlfn.XLOOKUP(Sales78[[#This Row],[Customer_ID]],Customer[Customer_ID],Customer[Age Range])</f>
        <v>[31-43]</v>
      </c>
      <c r="K161" s="2" t="str">
        <f>_xlfn.XLOOKUP(Sales78[[#This Row],[Customer_ID]],Customer[Customer_ID],Customer[Gender])</f>
        <v>Male</v>
      </c>
      <c r="L161" s="26" t="str">
        <f>_xlfn.XLOOKUP(Sales78[[#This Row],[Customer_ID]],Feedback[Customer_ID],Feedback[Feedback_ID])</f>
        <v>F1566</v>
      </c>
      <c r="M161" s="26" t="str">
        <f>_xlfn.XLOOKUP(Sales78[[#This Row],[Customer_ID]],Feedback[Customer_ID],Feedback[Sentiment])</f>
        <v>Neutral</v>
      </c>
      <c r="N161" s="26" t="str">
        <f>_xlfn.XLOOKUP(Sales78[[#This Row],[Customer_ID]],Feedback[Customer_ID],Feedback[Comment])</f>
        <v>Could be better</v>
      </c>
      <c r="O161" s="26"/>
    </row>
    <row r="162" spans="1:15" x14ac:dyDescent="0.3">
      <c r="A162" s="4" t="s">
        <v>167</v>
      </c>
      <c r="B162" s="2" t="s">
        <v>1861</v>
      </c>
      <c r="C162" s="2" t="s">
        <v>1009</v>
      </c>
      <c r="D162" s="2">
        <v>1</v>
      </c>
      <c r="E162" s="2">
        <v>4.09</v>
      </c>
      <c r="F162" s="2" t="s">
        <v>1015</v>
      </c>
      <c r="G162" s="3">
        <v>45452</v>
      </c>
      <c r="H162" s="5">
        <v>4.09</v>
      </c>
      <c r="I162" s="2">
        <f>_xlfn.XLOOKUP(Sales78[[#This Row],[Customer_ID]],Customer[Customer_ID],Customer[Age])</f>
        <v>39</v>
      </c>
      <c r="J162" s="2" t="str">
        <f>_xlfn.XLOOKUP(Sales78[[#This Row],[Customer_ID]],Customer[Customer_ID],Customer[Age Range])</f>
        <v>[31-43]</v>
      </c>
      <c r="K162" s="2" t="str">
        <f>_xlfn.XLOOKUP(Sales78[[#This Row],[Customer_ID]],Customer[Customer_ID],Customer[Gender])</f>
        <v>Female</v>
      </c>
      <c r="L162" s="26" t="str">
        <f>_xlfn.XLOOKUP(Sales78[[#This Row],[Customer_ID]],Feedback[Customer_ID],Feedback[Feedback_ID])</f>
        <v>F1117</v>
      </c>
      <c r="M162" s="26" t="str">
        <f>_xlfn.XLOOKUP(Sales78[[#This Row],[Customer_ID]],Feedback[Customer_ID],Feedback[Sentiment])</f>
        <v>Negative</v>
      </c>
      <c r="N162" s="26" t="str">
        <f>_xlfn.XLOOKUP(Sales78[[#This Row],[Customer_ID]],Feedback[Customer_ID],Feedback[Comment])</f>
        <v>Could be better</v>
      </c>
      <c r="O162" s="26"/>
    </row>
    <row r="163" spans="1:15" x14ac:dyDescent="0.3">
      <c r="A163" s="4" t="s">
        <v>168</v>
      </c>
      <c r="B163" s="2" t="s">
        <v>1680</v>
      </c>
      <c r="C163" s="2" t="s">
        <v>1007</v>
      </c>
      <c r="D163" s="2">
        <v>5</v>
      </c>
      <c r="E163" s="2">
        <v>4.57</v>
      </c>
      <c r="F163" s="2" t="s">
        <v>1013</v>
      </c>
      <c r="G163" s="3">
        <v>45453</v>
      </c>
      <c r="H163" s="5">
        <v>22.85</v>
      </c>
      <c r="I163" s="2">
        <f>_xlfn.XLOOKUP(Sales78[[#This Row],[Customer_ID]],Customer[Customer_ID],Customer[Age])</f>
        <v>47</v>
      </c>
      <c r="J163" s="2" t="str">
        <f>_xlfn.XLOOKUP(Sales78[[#This Row],[Customer_ID]],Customer[Customer_ID],Customer[Age Range])</f>
        <v>[44-56]</v>
      </c>
      <c r="K163" s="2" t="str">
        <f>_xlfn.XLOOKUP(Sales78[[#This Row],[Customer_ID]],Customer[Customer_ID],Customer[Gender])</f>
        <v>Female</v>
      </c>
      <c r="L163" s="26" t="e">
        <f>_xlfn.XLOOKUP(Sales78[[#This Row],[Customer_ID]],Feedback[Customer_ID],Feedback[Feedback_ID])</f>
        <v>#N/A</v>
      </c>
      <c r="M163" s="26" t="e">
        <f>_xlfn.XLOOKUP(Sales78[[#This Row],[Customer_ID]],Feedback[Customer_ID],Feedback[Sentiment])</f>
        <v>#N/A</v>
      </c>
      <c r="N163" s="26" t="e">
        <f>_xlfn.XLOOKUP(Sales78[[#This Row],[Customer_ID]],Feedback[Customer_ID],Feedback[Comment])</f>
        <v>#N/A</v>
      </c>
      <c r="O163" s="26"/>
    </row>
    <row r="164" spans="1:15" x14ac:dyDescent="0.3">
      <c r="A164" s="4" t="s">
        <v>169</v>
      </c>
      <c r="B164" s="2" t="s">
        <v>1122</v>
      </c>
      <c r="C164" s="2" t="s">
        <v>1010</v>
      </c>
      <c r="D164" s="2">
        <v>1</v>
      </c>
      <c r="E164" s="2">
        <v>3.3</v>
      </c>
      <c r="F164" s="2" t="s">
        <v>1013</v>
      </c>
      <c r="G164" s="3">
        <v>45454</v>
      </c>
      <c r="H164" s="5">
        <v>3.3</v>
      </c>
      <c r="I164" s="2">
        <f>_xlfn.XLOOKUP(Sales78[[#This Row],[Customer_ID]],Customer[Customer_ID],Customer[Age])</f>
        <v>62</v>
      </c>
      <c r="J164" s="2" t="str">
        <f>_xlfn.XLOOKUP(Sales78[[#This Row],[Customer_ID]],Customer[Customer_ID],Customer[Age Range])</f>
        <v>[57 Above]</v>
      </c>
      <c r="K164" s="2" t="str">
        <f>_xlfn.XLOOKUP(Sales78[[#This Row],[Customer_ID]],Customer[Customer_ID],Customer[Gender])</f>
        <v>Female</v>
      </c>
      <c r="L164" s="26" t="str">
        <f>_xlfn.XLOOKUP(Sales78[[#This Row],[Customer_ID]],Feedback[Customer_ID],Feedback[Feedback_ID])</f>
        <v>F1679</v>
      </c>
      <c r="M164" s="26" t="str">
        <f>_xlfn.XLOOKUP(Sales78[[#This Row],[Customer_ID]],Feedback[Customer_ID],Feedback[Sentiment])</f>
        <v>Positive</v>
      </c>
      <c r="N164" s="26" t="str">
        <f>_xlfn.XLOOKUP(Sales78[[#This Row],[Customer_ID]],Feedback[Customer_ID],Feedback[Comment])</f>
        <v>Great product!</v>
      </c>
      <c r="O164" s="26"/>
    </row>
    <row r="165" spans="1:15" x14ac:dyDescent="0.3">
      <c r="A165" s="4" t="s">
        <v>170</v>
      </c>
      <c r="B165" s="2" t="s">
        <v>1959</v>
      </c>
      <c r="C165" s="2" t="s">
        <v>1008</v>
      </c>
      <c r="D165" s="2">
        <v>3</v>
      </c>
      <c r="E165" s="2">
        <v>3.85</v>
      </c>
      <c r="F165" s="2" t="s">
        <v>1013</v>
      </c>
      <c r="G165" s="3">
        <v>45455</v>
      </c>
      <c r="H165" s="5">
        <v>11.55</v>
      </c>
      <c r="I165" s="2">
        <f>_xlfn.XLOOKUP(Sales78[[#This Row],[Customer_ID]],Customer[Customer_ID],Customer[Age])</f>
        <v>65</v>
      </c>
      <c r="J165" s="2" t="str">
        <f>_xlfn.XLOOKUP(Sales78[[#This Row],[Customer_ID]],Customer[Customer_ID],Customer[Age Range])</f>
        <v>[57 Above]</v>
      </c>
      <c r="K165" s="2" t="str">
        <f>_xlfn.XLOOKUP(Sales78[[#This Row],[Customer_ID]],Customer[Customer_ID],Customer[Gender])</f>
        <v>Male</v>
      </c>
      <c r="L165" s="26" t="e">
        <f>_xlfn.XLOOKUP(Sales78[[#This Row],[Customer_ID]],Feedback[Customer_ID],Feedback[Feedback_ID])</f>
        <v>#N/A</v>
      </c>
      <c r="M165" s="26" t="e">
        <f>_xlfn.XLOOKUP(Sales78[[#This Row],[Customer_ID]],Feedback[Customer_ID],Feedback[Sentiment])</f>
        <v>#N/A</v>
      </c>
      <c r="N165" s="26" t="e">
        <f>_xlfn.XLOOKUP(Sales78[[#This Row],[Customer_ID]],Feedback[Customer_ID],Feedback[Comment])</f>
        <v>#N/A</v>
      </c>
      <c r="O165" s="26"/>
    </row>
    <row r="166" spans="1:15" x14ac:dyDescent="0.3">
      <c r="A166" s="4" t="s">
        <v>171</v>
      </c>
      <c r="B166" s="2" t="s">
        <v>1603</v>
      </c>
      <c r="C166" s="2" t="s">
        <v>1008</v>
      </c>
      <c r="D166" s="2">
        <v>5</v>
      </c>
      <c r="E166" s="2">
        <v>2.88</v>
      </c>
      <c r="F166" s="2" t="s">
        <v>1016</v>
      </c>
      <c r="G166" s="3">
        <v>45456</v>
      </c>
      <c r="H166" s="5">
        <v>14.4</v>
      </c>
      <c r="I166" s="2">
        <f>_xlfn.XLOOKUP(Sales78[[#This Row],[Customer_ID]],Customer[Customer_ID],Customer[Age])</f>
        <v>60</v>
      </c>
      <c r="J166" s="2" t="str">
        <f>_xlfn.XLOOKUP(Sales78[[#This Row],[Customer_ID]],Customer[Customer_ID],Customer[Age Range])</f>
        <v>[57 Above]</v>
      </c>
      <c r="K166" s="2" t="str">
        <f>_xlfn.XLOOKUP(Sales78[[#This Row],[Customer_ID]],Customer[Customer_ID],Customer[Gender])</f>
        <v>Female</v>
      </c>
      <c r="L166" s="26" t="e">
        <f>_xlfn.XLOOKUP(Sales78[[#This Row],[Customer_ID]],Feedback[Customer_ID],Feedback[Feedback_ID])</f>
        <v>#N/A</v>
      </c>
      <c r="M166" s="26" t="e">
        <f>_xlfn.XLOOKUP(Sales78[[#This Row],[Customer_ID]],Feedback[Customer_ID],Feedback[Sentiment])</f>
        <v>#N/A</v>
      </c>
      <c r="N166" s="26" t="e">
        <f>_xlfn.XLOOKUP(Sales78[[#This Row],[Customer_ID]],Feedback[Customer_ID],Feedback[Comment])</f>
        <v>#N/A</v>
      </c>
      <c r="O166" s="26"/>
    </row>
    <row r="167" spans="1:15" x14ac:dyDescent="0.3">
      <c r="A167" s="4" t="s">
        <v>172</v>
      </c>
      <c r="B167" s="2" t="s">
        <v>1148</v>
      </c>
      <c r="C167" s="2" t="s">
        <v>1010</v>
      </c>
      <c r="D167" s="2">
        <v>3</v>
      </c>
      <c r="E167" s="2">
        <v>3.21</v>
      </c>
      <c r="F167" s="2" t="s">
        <v>1014</v>
      </c>
      <c r="G167" s="3">
        <v>45457</v>
      </c>
      <c r="H167" s="5">
        <v>9.629999999999999</v>
      </c>
      <c r="I167" s="2">
        <f>_xlfn.XLOOKUP(Sales78[[#This Row],[Customer_ID]],Customer[Customer_ID],Customer[Age])</f>
        <v>65</v>
      </c>
      <c r="J167" s="2" t="str">
        <f>_xlfn.XLOOKUP(Sales78[[#This Row],[Customer_ID]],Customer[Customer_ID],Customer[Age Range])</f>
        <v>[57 Above]</v>
      </c>
      <c r="K167" s="2" t="str">
        <f>_xlfn.XLOOKUP(Sales78[[#This Row],[Customer_ID]],Customer[Customer_ID],Customer[Gender])</f>
        <v>Male</v>
      </c>
      <c r="L167" s="26" t="e">
        <f>_xlfn.XLOOKUP(Sales78[[#This Row],[Customer_ID]],Feedback[Customer_ID],Feedback[Feedback_ID])</f>
        <v>#N/A</v>
      </c>
      <c r="M167" s="26" t="e">
        <f>_xlfn.XLOOKUP(Sales78[[#This Row],[Customer_ID]],Feedback[Customer_ID],Feedback[Sentiment])</f>
        <v>#N/A</v>
      </c>
      <c r="N167" s="26" t="e">
        <f>_xlfn.XLOOKUP(Sales78[[#This Row],[Customer_ID]],Feedback[Customer_ID],Feedback[Comment])</f>
        <v>#N/A</v>
      </c>
      <c r="O167" s="26"/>
    </row>
    <row r="168" spans="1:15" x14ac:dyDescent="0.3">
      <c r="A168" s="4" t="s">
        <v>173</v>
      </c>
      <c r="B168" s="2" t="s">
        <v>1027</v>
      </c>
      <c r="C168" s="2" t="s">
        <v>1011</v>
      </c>
      <c r="D168" s="2">
        <v>4</v>
      </c>
      <c r="E168" s="2">
        <v>5.51</v>
      </c>
      <c r="F168" s="2" t="s">
        <v>1016</v>
      </c>
      <c r="G168" s="3">
        <v>45458</v>
      </c>
      <c r="H168" s="5">
        <v>22.04</v>
      </c>
      <c r="I168" s="2">
        <f>_xlfn.XLOOKUP(Sales78[[#This Row],[Customer_ID]],Customer[Customer_ID],Customer[Age])</f>
        <v>32</v>
      </c>
      <c r="J168" s="2" t="str">
        <f>_xlfn.XLOOKUP(Sales78[[#This Row],[Customer_ID]],Customer[Customer_ID],Customer[Age Range])</f>
        <v>[31-43]</v>
      </c>
      <c r="K168" s="2" t="str">
        <f>_xlfn.XLOOKUP(Sales78[[#This Row],[Customer_ID]],Customer[Customer_ID],Customer[Gender])</f>
        <v>Female</v>
      </c>
      <c r="L168" s="26" t="str">
        <f>_xlfn.XLOOKUP(Sales78[[#This Row],[Customer_ID]],Feedback[Customer_ID],Feedback[Feedback_ID])</f>
        <v>F1899</v>
      </c>
      <c r="M168" s="26" t="str">
        <f>_xlfn.XLOOKUP(Sales78[[#This Row],[Customer_ID]],Feedback[Customer_ID],Feedback[Sentiment])</f>
        <v>Negative</v>
      </c>
      <c r="N168" s="26" t="str">
        <f>_xlfn.XLOOKUP(Sales78[[#This Row],[Customer_ID]],Feedback[Customer_ID],Feedback[Comment])</f>
        <v>Could be better</v>
      </c>
      <c r="O168" s="26"/>
    </row>
    <row r="169" spans="1:15" x14ac:dyDescent="0.3">
      <c r="A169" s="4" t="s">
        <v>174</v>
      </c>
      <c r="B169" s="2" t="s">
        <v>1580</v>
      </c>
      <c r="C169" s="2" t="s">
        <v>1011</v>
      </c>
      <c r="D169" s="2">
        <v>3</v>
      </c>
      <c r="E169" s="2">
        <v>4.2699999999999996</v>
      </c>
      <c r="F169" s="2" t="s">
        <v>1014</v>
      </c>
      <c r="G169" s="3">
        <v>45459</v>
      </c>
      <c r="H169" s="5">
        <v>12.81</v>
      </c>
      <c r="I169" s="2">
        <f>_xlfn.XLOOKUP(Sales78[[#This Row],[Customer_ID]],Customer[Customer_ID],Customer[Age])</f>
        <v>41</v>
      </c>
      <c r="J169" s="2" t="str">
        <f>_xlfn.XLOOKUP(Sales78[[#This Row],[Customer_ID]],Customer[Customer_ID],Customer[Age Range])</f>
        <v>[31-43]</v>
      </c>
      <c r="K169" s="2" t="str">
        <f>_xlfn.XLOOKUP(Sales78[[#This Row],[Customer_ID]],Customer[Customer_ID],Customer[Gender])</f>
        <v>Male</v>
      </c>
      <c r="L169" s="26" t="e">
        <f>_xlfn.XLOOKUP(Sales78[[#This Row],[Customer_ID]],Feedback[Customer_ID],Feedback[Feedback_ID])</f>
        <v>#N/A</v>
      </c>
      <c r="M169" s="26" t="e">
        <f>_xlfn.XLOOKUP(Sales78[[#This Row],[Customer_ID]],Feedback[Customer_ID],Feedback[Sentiment])</f>
        <v>#N/A</v>
      </c>
      <c r="N169" s="26" t="e">
        <f>_xlfn.XLOOKUP(Sales78[[#This Row],[Customer_ID]],Feedback[Customer_ID],Feedback[Comment])</f>
        <v>#N/A</v>
      </c>
      <c r="O169" s="26"/>
    </row>
    <row r="170" spans="1:15" x14ac:dyDescent="0.3">
      <c r="A170" s="4" t="s">
        <v>175</v>
      </c>
      <c r="B170" s="2" t="s">
        <v>1968</v>
      </c>
      <c r="C170" s="2" t="s">
        <v>1012</v>
      </c>
      <c r="D170" s="2">
        <v>4</v>
      </c>
      <c r="E170" s="2">
        <v>3.97</v>
      </c>
      <c r="F170" s="2" t="s">
        <v>1014</v>
      </c>
      <c r="G170" s="3">
        <v>45460</v>
      </c>
      <c r="H170" s="5">
        <v>15.88</v>
      </c>
      <c r="I170" s="2">
        <f>_xlfn.XLOOKUP(Sales78[[#This Row],[Customer_ID]],Customer[Customer_ID],Customer[Age])</f>
        <v>64</v>
      </c>
      <c r="J170" s="2" t="str">
        <f>_xlfn.XLOOKUP(Sales78[[#This Row],[Customer_ID]],Customer[Customer_ID],Customer[Age Range])</f>
        <v>[57 Above]</v>
      </c>
      <c r="K170" s="2" t="str">
        <f>_xlfn.XLOOKUP(Sales78[[#This Row],[Customer_ID]],Customer[Customer_ID],Customer[Gender])</f>
        <v>Female</v>
      </c>
      <c r="L170" s="26" t="e">
        <f>_xlfn.XLOOKUP(Sales78[[#This Row],[Customer_ID]],Feedback[Customer_ID],Feedback[Feedback_ID])</f>
        <v>#N/A</v>
      </c>
      <c r="M170" s="26" t="e">
        <f>_xlfn.XLOOKUP(Sales78[[#This Row],[Customer_ID]],Feedback[Customer_ID],Feedback[Sentiment])</f>
        <v>#N/A</v>
      </c>
      <c r="N170" s="26" t="e">
        <f>_xlfn.XLOOKUP(Sales78[[#This Row],[Customer_ID]],Feedback[Customer_ID],Feedback[Comment])</f>
        <v>#N/A</v>
      </c>
      <c r="O170" s="26"/>
    </row>
    <row r="171" spans="1:15" x14ac:dyDescent="0.3">
      <c r="A171" s="4" t="s">
        <v>176</v>
      </c>
      <c r="B171" s="2" t="s">
        <v>1446</v>
      </c>
      <c r="C171" s="2" t="s">
        <v>1010</v>
      </c>
      <c r="D171" s="2">
        <v>4</v>
      </c>
      <c r="E171" s="2">
        <v>3.02</v>
      </c>
      <c r="F171" s="2" t="s">
        <v>1014</v>
      </c>
      <c r="G171" s="3">
        <v>45461</v>
      </c>
      <c r="H171" s="5">
        <v>12.08</v>
      </c>
      <c r="I171" s="2">
        <f>_xlfn.XLOOKUP(Sales78[[#This Row],[Customer_ID]],Customer[Customer_ID],Customer[Age])</f>
        <v>35</v>
      </c>
      <c r="J171" s="2" t="str">
        <f>_xlfn.XLOOKUP(Sales78[[#This Row],[Customer_ID]],Customer[Customer_ID],Customer[Age Range])</f>
        <v>[31-43]</v>
      </c>
      <c r="K171" s="2" t="str">
        <f>_xlfn.XLOOKUP(Sales78[[#This Row],[Customer_ID]],Customer[Customer_ID],Customer[Gender])</f>
        <v>Male</v>
      </c>
      <c r="L171" s="26" t="str">
        <f>_xlfn.XLOOKUP(Sales78[[#This Row],[Customer_ID]],Feedback[Customer_ID],Feedback[Feedback_ID])</f>
        <v>F1554</v>
      </c>
      <c r="M171" s="26" t="str">
        <f>_xlfn.XLOOKUP(Sales78[[#This Row],[Customer_ID]],Feedback[Customer_ID],Feedback[Sentiment])</f>
        <v>Neutral</v>
      </c>
      <c r="N171" s="26" t="str">
        <f>_xlfn.XLOOKUP(Sales78[[#This Row],[Customer_ID]],Feedback[Customer_ID],Feedback[Comment])</f>
        <v>Could be better</v>
      </c>
      <c r="O171" s="26"/>
    </row>
    <row r="172" spans="1:15" x14ac:dyDescent="0.3">
      <c r="A172" s="4" t="s">
        <v>177</v>
      </c>
      <c r="B172" s="2" t="s">
        <v>1648</v>
      </c>
      <c r="C172" s="2" t="s">
        <v>1010</v>
      </c>
      <c r="D172" s="2">
        <v>5</v>
      </c>
      <c r="E172" s="2">
        <v>2.84</v>
      </c>
      <c r="F172" s="2" t="s">
        <v>1015</v>
      </c>
      <c r="G172" s="3">
        <v>45462</v>
      </c>
      <c r="H172" s="5">
        <v>14.2</v>
      </c>
      <c r="I172" s="2">
        <f>_xlfn.XLOOKUP(Sales78[[#This Row],[Customer_ID]],Customer[Customer_ID],Customer[Age])</f>
        <v>33</v>
      </c>
      <c r="J172" s="2" t="str">
        <f>_xlfn.XLOOKUP(Sales78[[#This Row],[Customer_ID]],Customer[Customer_ID],Customer[Age Range])</f>
        <v>[31-43]</v>
      </c>
      <c r="K172" s="2" t="str">
        <f>_xlfn.XLOOKUP(Sales78[[#This Row],[Customer_ID]],Customer[Customer_ID],Customer[Gender])</f>
        <v>Male</v>
      </c>
      <c r="L172" s="26" t="str">
        <f>_xlfn.XLOOKUP(Sales78[[#This Row],[Customer_ID]],Feedback[Customer_ID],Feedback[Feedback_ID])</f>
        <v>F1314</v>
      </c>
      <c r="M172" s="26" t="str">
        <f>_xlfn.XLOOKUP(Sales78[[#This Row],[Customer_ID]],Feedback[Customer_ID],Feedback[Sentiment])</f>
        <v>Neutral</v>
      </c>
      <c r="N172" s="26" t="str">
        <f>_xlfn.XLOOKUP(Sales78[[#This Row],[Customer_ID]],Feedback[Customer_ID],Feedback[Comment])</f>
        <v>Could be better</v>
      </c>
      <c r="O172" s="26"/>
    </row>
    <row r="173" spans="1:15" x14ac:dyDescent="0.3">
      <c r="A173" s="4" t="s">
        <v>178</v>
      </c>
      <c r="B173" s="2" t="s">
        <v>1260</v>
      </c>
      <c r="C173" s="2" t="s">
        <v>1012</v>
      </c>
      <c r="D173" s="2">
        <v>5</v>
      </c>
      <c r="E173" s="2">
        <v>4.17</v>
      </c>
      <c r="F173" s="2" t="s">
        <v>1016</v>
      </c>
      <c r="G173" s="3">
        <v>45463</v>
      </c>
      <c r="H173" s="5">
        <v>20.85</v>
      </c>
      <c r="I173" s="2">
        <f>_xlfn.XLOOKUP(Sales78[[#This Row],[Customer_ID]],Customer[Customer_ID],Customer[Age])</f>
        <v>55</v>
      </c>
      <c r="J173" s="2" t="str">
        <f>_xlfn.XLOOKUP(Sales78[[#This Row],[Customer_ID]],Customer[Customer_ID],Customer[Age Range])</f>
        <v>[44-56]</v>
      </c>
      <c r="K173" s="2" t="str">
        <f>_xlfn.XLOOKUP(Sales78[[#This Row],[Customer_ID]],Customer[Customer_ID],Customer[Gender])</f>
        <v>Female</v>
      </c>
      <c r="L173" s="26" t="str">
        <f>_xlfn.XLOOKUP(Sales78[[#This Row],[Customer_ID]],Feedback[Customer_ID],Feedback[Feedback_ID])</f>
        <v>F1404</v>
      </c>
      <c r="M173" s="26" t="str">
        <f>_xlfn.XLOOKUP(Sales78[[#This Row],[Customer_ID]],Feedback[Customer_ID],Feedback[Sentiment])</f>
        <v>Positive</v>
      </c>
      <c r="N173" s="26" t="str">
        <f>_xlfn.XLOOKUP(Sales78[[#This Row],[Customer_ID]],Feedback[Customer_ID],Feedback[Comment])</f>
        <v>Great product!</v>
      </c>
      <c r="O173" s="26"/>
    </row>
    <row r="174" spans="1:15" x14ac:dyDescent="0.3">
      <c r="A174" s="4" t="s">
        <v>179</v>
      </c>
      <c r="B174" s="2" t="s">
        <v>1866</v>
      </c>
      <c r="C174" s="2" t="s">
        <v>1010</v>
      </c>
      <c r="D174" s="2">
        <v>4</v>
      </c>
      <c r="E174" s="2">
        <v>4.6500000000000004</v>
      </c>
      <c r="F174" s="2" t="s">
        <v>1016</v>
      </c>
      <c r="G174" s="3">
        <v>45464</v>
      </c>
      <c r="H174" s="5">
        <v>18.600000000000001</v>
      </c>
      <c r="I174" s="2">
        <f>_xlfn.XLOOKUP(Sales78[[#This Row],[Customer_ID]],Customer[Customer_ID],Customer[Age])</f>
        <v>45</v>
      </c>
      <c r="J174" s="2" t="str">
        <f>_xlfn.XLOOKUP(Sales78[[#This Row],[Customer_ID]],Customer[Customer_ID],Customer[Age Range])</f>
        <v>[44-56]</v>
      </c>
      <c r="K174" s="2" t="str">
        <f>_xlfn.XLOOKUP(Sales78[[#This Row],[Customer_ID]],Customer[Customer_ID],Customer[Gender])</f>
        <v>Female</v>
      </c>
      <c r="L174" s="26" t="str">
        <f>_xlfn.XLOOKUP(Sales78[[#This Row],[Customer_ID]],Feedback[Customer_ID],Feedback[Feedback_ID])</f>
        <v>F1249</v>
      </c>
      <c r="M174" s="26" t="str">
        <f>_xlfn.XLOOKUP(Sales78[[#This Row],[Customer_ID]],Feedback[Customer_ID],Feedback[Sentiment])</f>
        <v>Negative</v>
      </c>
      <c r="N174" s="26" t="str">
        <f>_xlfn.XLOOKUP(Sales78[[#This Row],[Customer_ID]],Feedback[Customer_ID],Feedback[Comment])</f>
        <v>Could be better</v>
      </c>
      <c r="O174" s="26"/>
    </row>
    <row r="175" spans="1:15" x14ac:dyDescent="0.3">
      <c r="A175" s="4" t="s">
        <v>180</v>
      </c>
      <c r="B175" s="2" t="s">
        <v>1723</v>
      </c>
      <c r="C175" s="2" t="s">
        <v>1010</v>
      </c>
      <c r="D175" s="2">
        <v>1</v>
      </c>
      <c r="E175" s="2">
        <v>2.64</v>
      </c>
      <c r="F175" s="2" t="s">
        <v>1016</v>
      </c>
      <c r="G175" s="3">
        <v>45465</v>
      </c>
      <c r="H175" s="5">
        <v>2.64</v>
      </c>
      <c r="I175" s="2">
        <f>_xlfn.XLOOKUP(Sales78[[#This Row],[Customer_ID]],Customer[Customer_ID],Customer[Age])</f>
        <v>31</v>
      </c>
      <c r="J175" s="2" t="str">
        <f>_xlfn.XLOOKUP(Sales78[[#This Row],[Customer_ID]],Customer[Customer_ID],Customer[Age Range])</f>
        <v>[31-43]</v>
      </c>
      <c r="K175" s="2" t="str">
        <f>_xlfn.XLOOKUP(Sales78[[#This Row],[Customer_ID]],Customer[Customer_ID],Customer[Gender])</f>
        <v>Female</v>
      </c>
      <c r="L175" s="26" t="e">
        <f>_xlfn.XLOOKUP(Sales78[[#This Row],[Customer_ID]],Feedback[Customer_ID],Feedback[Feedback_ID])</f>
        <v>#N/A</v>
      </c>
      <c r="M175" s="26" t="e">
        <f>_xlfn.XLOOKUP(Sales78[[#This Row],[Customer_ID]],Feedback[Customer_ID],Feedback[Sentiment])</f>
        <v>#N/A</v>
      </c>
      <c r="N175" s="26" t="e">
        <f>_xlfn.XLOOKUP(Sales78[[#This Row],[Customer_ID]],Feedback[Customer_ID],Feedback[Comment])</f>
        <v>#N/A</v>
      </c>
      <c r="O175" s="26"/>
    </row>
    <row r="176" spans="1:15" x14ac:dyDescent="0.3">
      <c r="A176" s="4" t="s">
        <v>181</v>
      </c>
      <c r="B176" s="2" t="s">
        <v>1824</v>
      </c>
      <c r="C176" s="2" t="s">
        <v>1012</v>
      </c>
      <c r="D176" s="2">
        <v>2</v>
      </c>
      <c r="E176" s="2">
        <v>5.24</v>
      </c>
      <c r="F176" s="2" t="s">
        <v>1015</v>
      </c>
      <c r="G176" s="3">
        <v>45466</v>
      </c>
      <c r="H176" s="5">
        <v>10.48</v>
      </c>
      <c r="I176" s="2">
        <f>_xlfn.XLOOKUP(Sales78[[#This Row],[Customer_ID]],Customer[Customer_ID],Customer[Age])</f>
        <v>56</v>
      </c>
      <c r="J176" s="2" t="str">
        <f>_xlfn.XLOOKUP(Sales78[[#This Row],[Customer_ID]],Customer[Customer_ID],Customer[Age Range])</f>
        <v>[44-56]</v>
      </c>
      <c r="K176" s="2" t="str">
        <f>_xlfn.XLOOKUP(Sales78[[#This Row],[Customer_ID]],Customer[Customer_ID],Customer[Gender])</f>
        <v>Female</v>
      </c>
      <c r="L176" s="26" t="str">
        <f>_xlfn.XLOOKUP(Sales78[[#This Row],[Customer_ID]],Feedback[Customer_ID],Feedback[Feedback_ID])</f>
        <v>F1635</v>
      </c>
      <c r="M176" s="26" t="str">
        <f>_xlfn.XLOOKUP(Sales78[[#This Row],[Customer_ID]],Feedback[Customer_ID],Feedback[Sentiment])</f>
        <v>Negative</v>
      </c>
      <c r="N176" s="26" t="str">
        <f>_xlfn.XLOOKUP(Sales78[[#This Row],[Customer_ID]],Feedback[Customer_ID],Feedback[Comment])</f>
        <v>Great product!</v>
      </c>
      <c r="O176" s="26"/>
    </row>
    <row r="177" spans="1:15" x14ac:dyDescent="0.3">
      <c r="A177" s="4" t="s">
        <v>182</v>
      </c>
      <c r="B177" s="2" t="s">
        <v>1248</v>
      </c>
      <c r="C177" s="2" t="s">
        <v>1010</v>
      </c>
      <c r="D177" s="2">
        <v>3</v>
      </c>
      <c r="E177" s="2">
        <v>4.26</v>
      </c>
      <c r="F177" s="2" t="s">
        <v>1015</v>
      </c>
      <c r="G177" s="3">
        <v>45467</v>
      </c>
      <c r="H177" s="5">
        <v>12.78</v>
      </c>
      <c r="I177" s="2">
        <f>_xlfn.XLOOKUP(Sales78[[#This Row],[Customer_ID]],Customer[Customer_ID],Customer[Age])</f>
        <v>60</v>
      </c>
      <c r="J177" s="2" t="str">
        <f>_xlfn.XLOOKUP(Sales78[[#This Row],[Customer_ID]],Customer[Customer_ID],Customer[Age Range])</f>
        <v>[57 Above]</v>
      </c>
      <c r="K177" s="2" t="str">
        <f>_xlfn.XLOOKUP(Sales78[[#This Row],[Customer_ID]],Customer[Customer_ID],Customer[Gender])</f>
        <v>Female</v>
      </c>
      <c r="L177" s="26" t="str">
        <f>_xlfn.XLOOKUP(Sales78[[#This Row],[Customer_ID]],Feedback[Customer_ID],Feedback[Feedback_ID])</f>
        <v>F1036</v>
      </c>
      <c r="M177" s="26" t="str">
        <f>_xlfn.XLOOKUP(Sales78[[#This Row],[Customer_ID]],Feedback[Customer_ID],Feedback[Sentiment])</f>
        <v>Positive</v>
      </c>
      <c r="N177" s="26" t="str">
        <f>_xlfn.XLOOKUP(Sales78[[#This Row],[Customer_ID]],Feedback[Customer_ID],Feedback[Comment])</f>
        <v>Great product!</v>
      </c>
      <c r="O177" s="26"/>
    </row>
    <row r="178" spans="1:15" x14ac:dyDescent="0.3">
      <c r="A178" s="4" t="s">
        <v>183</v>
      </c>
      <c r="B178" s="2" t="s">
        <v>1346</v>
      </c>
      <c r="C178" s="2" t="s">
        <v>1010</v>
      </c>
      <c r="D178" s="2">
        <v>4</v>
      </c>
      <c r="E178" s="2">
        <v>2.91</v>
      </c>
      <c r="F178" s="2" t="s">
        <v>1014</v>
      </c>
      <c r="G178" s="3">
        <v>45468</v>
      </c>
      <c r="H178" s="5">
        <v>11.64</v>
      </c>
      <c r="I178" s="2">
        <f>_xlfn.XLOOKUP(Sales78[[#This Row],[Customer_ID]],Customer[Customer_ID],Customer[Age])</f>
        <v>62</v>
      </c>
      <c r="J178" s="2" t="str">
        <f>_xlfn.XLOOKUP(Sales78[[#This Row],[Customer_ID]],Customer[Customer_ID],Customer[Age Range])</f>
        <v>[57 Above]</v>
      </c>
      <c r="K178" s="2" t="str">
        <f>_xlfn.XLOOKUP(Sales78[[#This Row],[Customer_ID]],Customer[Customer_ID],Customer[Gender])</f>
        <v>Female</v>
      </c>
      <c r="L178" s="26" t="str">
        <f>_xlfn.XLOOKUP(Sales78[[#This Row],[Customer_ID]],Feedback[Customer_ID],Feedback[Feedback_ID])</f>
        <v>F1112</v>
      </c>
      <c r="M178" s="26" t="str">
        <f>_xlfn.XLOOKUP(Sales78[[#This Row],[Customer_ID]],Feedback[Customer_ID],Feedback[Sentiment])</f>
        <v>Neutral</v>
      </c>
      <c r="N178" s="26" t="str">
        <f>_xlfn.XLOOKUP(Sales78[[#This Row],[Customer_ID]],Feedback[Customer_ID],Feedback[Comment])</f>
        <v>Could be better</v>
      </c>
      <c r="O178" s="26"/>
    </row>
    <row r="179" spans="1:15" x14ac:dyDescent="0.3">
      <c r="A179" s="4" t="s">
        <v>184</v>
      </c>
      <c r="B179" s="2" t="s">
        <v>1329</v>
      </c>
      <c r="C179" s="2" t="s">
        <v>1008</v>
      </c>
      <c r="D179" s="2">
        <v>2</v>
      </c>
      <c r="E179" s="2">
        <v>4.1900000000000004</v>
      </c>
      <c r="F179" s="2" t="s">
        <v>1015</v>
      </c>
      <c r="G179" s="3">
        <v>45469</v>
      </c>
      <c r="H179" s="5">
        <v>8.3800000000000008</v>
      </c>
      <c r="I179" s="2">
        <f>_xlfn.XLOOKUP(Sales78[[#This Row],[Customer_ID]],Customer[Customer_ID],Customer[Age])</f>
        <v>23</v>
      </c>
      <c r="J179" s="2" t="str">
        <f>_xlfn.XLOOKUP(Sales78[[#This Row],[Customer_ID]],Customer[Customer_ID],Customer[Age Range])</f>
        <v>[18-30]</v>
      </c>
      <c r="K179" s="2" t="str">
        <f>_xlfn.XLOOKUP(Sales78[[#This Row],[Customer_ID]],Customer[Customer_ID],Customer[Gender])</f>
        <v>Male</v>
      </c>
      <c r="L179" s="26" t="str">
        <f>_xlfn.XLOOKUP(Sales78[[#This Row],[Customer_ID]],Feedback[Customer_ID],Feedback[Feedback_ID])</f>
        <v>F1099</v>
      </c>
      <c r="M179" s="26" t="str">
        <f>_xlfn.XLOOKUP(Sales78[[#This Row],[Customer_ID]],Feedback[Customer_ID],Feedback[Sentiment])</f>
        <v>Positive</v>
      </c>
      <c r="N179" s="26" t="str">
        <f>_xlfn.XLOOKUP(Sales78[[#This Row],[Customer_ID]],Feedback[Customer_ID],Feedback[Comment])</f>
        <v>Great product!</v>
      </c>
      <c r="O179" s="26"/>
    </row>
    <row r="180" spans="1:15" x14ac:dyDescent="0.3">
      <c r="A180" s="4" t="s">
        <v>185</v>
      </c>
      <c r="B180" s="2" t="s">
        <v>1719</v>
      </c>
      <c r="C180" s="2" t="s">
        <v>1007</v>
      </c>
      <c r="D180" s="2">
        <v>5</v>
      </c>
      <c r="E180" s="2">
        <v>2.96</v>
      </c>
      <c r="F180" s="2" t="s">
        <v>1013</v>
      </c>
      <c r="G180" s="3">
        <v>45470</v>
      </c>
      <c r="H180" s="5">
        <v>14.8</v>
      </c>
      <c r="I180" s="2">
        <f>_xlfn.XLOOKUP(Sales78[[#This Row],[Customer_ID]],Customer[Customer_ID],Customer[Age])</f>
        <v>42</v>
      </c>
      <c r="J180" s="2" t="str">
        <f>_xlfn.XLOOKUP(Sales78[[#This Row],[Customer_ID]],Customer[Customer_ID],Customer[Age Range])</f>
        <v>[31-43]</v>
      </c>
      <c r="K180" s="2" t="str">
        <f>_xlfn.XLOOKUP(Sales78[[#This Row],[Customer_ID]],Customer[Customer_ID],Customer[Gender])</f>
        <v>Male</v>
      </c>
      <c r="L180" s="26" t="str">
        <f>_xlfn.XLOOKUP(Sales78[[#This Row],[Customer_ID]],Feedback[Customer_ID],Feedback[Feedback_ID])</f>
        <v>F1268</v>
      </c>
      <c r="M180" s="26" t="str">
        <f>_xlfn.XLOOKUP(Sales78[[#This Row],[Customer_ID]],Feedback[Customer_ID],Feedback[Sentiment])</f>
        <v>Positive</v>
      </c>
      <c r="N180" s="26" t="str">
        <f>_xlfn.XLOOKUP(Sales78[[#This Row],[Customer_ID]],Feedback[Customer_ID],Feedback[Comment])</f>
        <v>Could be better</v>
      </c>
      <c r="O180" s="26"/>
    </row>
    <row r="181" spans="1:15" x14ac:dyDescent="0.3">
      <c r="A181" s="4" t="s">
        <v>186</v>
      </c>
      <c r="B181" s="2" t="s">
        <v>1397</v>
      </c>
      <c r="C181" s="2" t="s">
        <v>1011</v>
      </c>
      <c r="D181" s="2">
        <v>5</v>
      </c>
      <c r="E181" s="2">
        <v>4.6100000000000003</v>
      </c>
      <c r="F181" s="2" t="s">
        <v>1013</v>
      </c>
      <c r="G181" s="3">
        <v>45471</v>
      </c>
      <c r="H181" s="5">
        <v>23.05</v>
      </c>
      <c r="I181" s="2">
        <f>_xlfn.XLOOKUP(Sales78[[#This Row],[Customer_ID]],Customer[Customer_ID],Customer[Age])</f>
        <v>63</v>
      </c>
      <c r="J181" s="2" t="str">
        <f>_xlfn.XLOOKUP(Sales78[[#This Row],[Customer_ID]],Customer[Customer_ID],Customer[Age Range])</f>
        <v>[57 Above]</v>
      </c>
      <c r="K181" s="2" t="str">
        <f>_xlfn.XLOOKUP(Sales78[[#This Row],[Customer_ID]],Customer[Customer_ID],Customer[Gender])</f>
        <v>Male</v>
      </c>
      <c r="L181" s="26" t="str">
        <f>_xlfn.XLOOKUP(Sales78[[#This Row],[Customer_ID]],Feedback[Customer_ID],Feedback[Feedback_ID])</f>
        <v>F1474</v>
      </c>
      <c r="M181" s="26" t="str">
        <f>_xlfn.XLOOKUP(Sales78[[#This Row],[Customer_ID]],Feedback[Customer_ID],Feedback[Sentiment])</f>
        <v>Negative</v>
      </c>
      <c r="N181" s="26" t="str">
        <f>_xlfn.XLOOKUP(Sales78[[#This Row],[Customer_ID]],Feedback[Customer_ID],Feedback[Comment])</f>
        <v>Great product!</v>
      </c>
      <c r="O181" s="26"/>
    </row>
    <row r="182" spans="1:15" x14ac:dyDescent="0.3">
      <c r="A182" s="4" t="s">
        <v>187</v>
      </c>
      <c r="B182" s="2" t="s">
        <v>1998</v>
      </c>
      <c r="C182" s="2" t="s">
        <v>1007</v>
      </c>
      <c r="D182" s="2">
        <v>4</v>
      </c>
      <c r="E182" s="2">
        <v>5.4</v>
      </c>
      <c r="F182" s="2" t="s">
        <v>1013</v>
      </c>
      <c r="G182" s="3">
        <v>45472</v>
      </c>
      <c r="H182" s="5">
        <v>21.6</v>
      </c>
      <c r="I182" s="2">
        <f>_xlfn.XLOOKUP(Sales78[[#This Row],[Customer_ID]],Customer[Customer_ID],Customer[Age])</f>
        <v>48</v>
      </c>
      <c r="J182" s="2" t="str">
        <f>_xlfn.XLOOKUP(Sales78[[#This Row],[Customer_ID]],Customer[Customer_ID],Customer[Age Range])</f>
        <v>[44-56]</v>
      </c>
      <c r="K182" s="2" t="str">
        <f>_xlfn.XLOOKUP(Sales78[[#This Row],[Customer_ID]],Customer[Customer_ID],Customer[Gender])</f>
        <v>Female</v>
      </c>
      <c r="L182" s="26" t="str">
        <f>_xlfn.XLOOKUP(Sales78[[#This Row],[Customer_ID]],Feedback[Customer_ID],Feedback[Feedback_ID])</f>
        <v>F1134</v>
      </c>
      <c r="M182" s="26" t="str">
        <f>_xlfn.XLOOKUP(Sales78[[#This Row],[Customer_ID]],Feedback[Customer_ID],Feedback[Sentiment])</f>
        <v>Positive</v>
      </c>
      <c r="N182" s="26" t="str">
        <f>_xlfn.XLOOKUP(Sales78[[#This Row],[Customer_ID]],Feedback[Customer_ID],Feedback[Comment])</f>
        <v>Great product!</v>
      </c>
      <c r="O182" s="26"/>
    </row>
    <row r="183" spans="1:15" x14ac:dyDescent="0.3">
      <c r="A183" s="4" t="s">
        <v>188</v>
      </c>
      <c r="B183" s="2" t="s">
        <v>1788</v>
      </c>
      <c r="C183" s="2" t="s">
        <v>1008</v>
      </c>
      <c r="D183" s="2">
        <v>1</v>
      </c>
      <c r="E183" s="2">
        <v>5.64</v>
      </c>
      <c r="F183" s="2" t="s">
        <v>1016</v>
      </c>
      <c r="G183" s="3">
        <v>45473</v>
      </c>
      <c r="H183" s="5">
        <v>5.64</v>
      </c>
      <c r="I183" s="2">
        <f>_xlfn.XLOOKUP(Sales78[[#This Row],[Customer_ID]],Customer[Customer_ID],Customer[Age])</f>
        <v>39</v>
      </c>
      <c r="J183" s="2" t="str">
        <f>_xlfn.XLOOKUP(Sales78[[#This Row],[Customer_ID]],Customer[Customer_ID],Customer[Age Range])</f>
        <v>[31-43]</v>
      </c>
      <c r="K183" s="2" t="str">
        <f>_xlfn.XLOOKUP(Sales78[[#This Row],[Customer_ID]],Customer[Customer_ID],Customer[Gender])</f>
        <v>Female</v>
      </c>
      <c r="L183" s="26" t="e">
        <f>_xlfn.XLOOKUP(Sales78[[#This Row],[Customer_ID]],Feedback[Customer_ID],Feedback[Feedback_ID])</f>
        <v>#N/A</v>
      </c>
      <c r="M183" s="26" t="e">
        <f>_xlfn.XLOOKUP(Sales78[[#This Row],[Customer_ID]],Feedback[Customer_ID],Feedback[Sentiment])</f>
        <v>#N/A</v>
      </c>
      <c r="N183" s="26" t="e">
        <f>_xlfn.XLOOKUP(Sales78[[#This Row],[Customer_ID]],Feedback[Customer_ID],Feedback[Comment])</f>
        <v>#N/A</v>
      </c>
      <c r="O183" s="26"/>
    </row>
    <row r="184" spans="1:15" x14ac:dyDescent="0.3">
      <c r="A184" s="4" t="s">
        <v>189</v>
      </c>
      <c r="B184" s="2" t="s">
        <v>1074</v>
      </c>
      <c r="C184" s="2" t="s">
        <v>1009</v>
      </c>
      <c r="D184" s="2">
        <v>4</v>
      </c>
      <c r="E184" s="2">
        <v>5.21</v>
      </c>
      <c r="F184" s="2" t="s">
        <v>1013</v>
      </c>
      <c r="G184" s="3">
        <v>45474</v>
      </c>
      <c r="H184" s="5">
        <v>20.84</v>
      </c>
      <c r="I184" s="2">
        <f>_xlfn.XLOOKUP(Sales78[[#This Row],[Customer_ID]],Customer[Customer_ID],Customer[Age])</f>
        <v>64</v>
      </c>
      <c r="J184" s="2" t="str">
        <f>_xlfn.XLOOKUP(Sales78[[#This Row],[Customer_ID]],Customer[Customer_ID],Customer[Age Range])</f>
        <v>[57 Above]</v>
      </c>
      <c r="K184" s="2" t="str">
        <f>_xlfn.XLOOKUP(Sales78[[#This Row],[Customer_ID]],Customer[Customer_ID],Customer[Gender])</f>
        <v>Male</v>
      </c>
      <c r="L184" s="26" t="e">
        <f>_xlfn.XLOOKUP(Sales78[[#This Row],[Customer_ID]],Feedback[Customer_ID],Feedback[Feedback_ID])</f>
        <v>#N/A</v>
      </c>
      <c r="M184" s="26" t="e">
        <f>_xlfn.XLOOKUP(Sales78[[#This Row],[Customer_ID]],Feedback[Customer_ID],Feedback[Sentiment])</f>
        <v>#N/A</v>
      </c>
      <c r="N184" s="26" t="e">
        <f>_xlfn.XLOOKUP(Sales78[[#This Row],[Customer_ID]],Feedback[Customer_ID],Feedback[Comment])</f>
        <v>#N/A</v>
      </c>
      <c r="O184" s="26"/>
    </row>
    <row r="185" spans="1:15" x14ac:dyDescent="0.3">
      <c r="A185" s="4" t="s">
        <v>190</v>
      </c>
      <c r="B185" s="2" t="s">
        <v>1583</v>
      </c>
      <c r="C185" s="2" t="s">
        <v>1007</v>
      </c>
      <c r="D185" s="2">
        <v>3</v>
      </c>
      <c r="E185" s="2">
        <v>4.7699999999999996</v>
      </c>
      <c r="F185" s="2" t="s">
        <v>1015</v>
      </c>
      <c r="G185" s="3">
        <v>45475</v>
      </c>
      <c r="H185" s="5">
        <v>14.31</v>
      </c>
      <c r="I185" s="2">
        <f>_xlfn.XLOOKUP(Sales78[[#This Row],[Customer_ID]],Customer[Customer_ID],Customer[Age])</f>
        <v>60</v>
      </c>
      <c r="J185" s="2" t="str">
        <f>_xlfn.XLOOKUP(Sales78[[#This Row],[Customer_ID]],Customer[Customer_ID],Customer[Age Range])</f>
        <v>[57 Above]</v>
      </c>
      <c r="K185" s="2" t="str">
        <f>_xlfn.XLOOKUP(Sales78[[#This Row],[Customer_ID]],Customer[Customer_ID],Customer[Gender])</f>
        <v>Female</v>
      </c>
      <c r="L185" s="26" t="str">
        <f>_xlfn.XLOOKUP(Sales78[[#This Row],[Customer_ID]],Feedback[Customer_ID],Feedback[Feedback_ID])</f>
        <v>F1445</v>
      </c>
      <c r="M185" s="26" t="str">
        <f>_xlfn.XLOOKUP(Sales78[[#This Row],[Customer_ID]],Feedback[Customer_ID],Feedback[Sentiment])</f>
        <v>Positive</v>
      </c>
      <c r="N185" s="26" t="str">
        <f>_xlfn.XLOOKUP(Sales78[[#This Row],[Customer_ID]],Feedback[Customer_ID],Feedback[Comment])</f>
        <v>Great product!</v>
      </c>
      <c r="O185" s="26"/>
    </row>
    <row r="186" spans="1:15" x14ac:dyDescent="0.3">
      <c r="A186" s="4" t="s">
        <v>191</v>
      </c>
      <c r="B186" s="2" t="s">
        <v>1935</v>
      </c>
      <c r="C186" s="2" t="s">
        <v>1009</v>
      </c>
      <c r="D186" s="2">
        <v>2</v>
      </c>
      <c r="E186" s="2">
        <v>4.33</v>
      </c>
      <c r="F186" s="2" t="s">
        <v>1016</v>
      </c>
      <c r="G186" s="3">
        <v>45476</v>
      </c>
      <c r="H186" s="5">
        <v>8.66</v>
      </c>
      <c r="I186" s="2">
        <f>_xlfn.XLOOKUP(Sales78[[#This Row],[Customer_ID]],Customer[Customer_ID],Customer[Age])</f>
        <v>37</v>
      </c>
      <c r="J186" s="2" t="str">
        <f>_xlfn.XLOOKUP(Sales78[[#This Row],[Customer_ID]],Customer[Customer_ID],Customer[Age Range])</f>
        <v>[31-43]</v>
      </c>
      <c r="K186" s="2" t="str">
        <f>_xlfn.XLOOKUP(Sales78[[#This Row],[Customer_ID]],Customer[Customer_ID],Customer[Gender])</f>
        <v>Male</v>
      </c>
      <c r="L186" s="26" t="e">
        <f>_xlfn.XLOOKUP(Sales78[[#This Row],[Customer_ID]],Feedback[Customer_ID],Feedback[Feedback_ID])</f>
        <v>#N/A</v>
      </c>
      <c r="M186" s="26" t="e">
        <f>_xlfn.XLOOKUP(Sales78[[#This Row],[Customer_ID]],Feedback[Customer_ID],Feedback[Sentiment])</f>
        <v>#N/A</v>
      </c>
      <c r="N186" s="26" t="e">
        <f>_xlfn.XLOOKUP(Sales78[[#This Row],[Customer_ID]],Feedback[Customer_ID],Feedback[Comment])</f>
        <v>#N/A</v>
      </c>
      <c r="O186" s="26"/>
    </row>
    <row r="187" spans="1:15" x14ac:dyDescent="0.3">
      <c r="A187" s="4" t="s">
        <v>192</v>
      </c>
      <c r="B187" s="2" t="s">
        <v>1511</v>
      </c>
      <c r="C187" s="2" t="s">
        <v>1008</v>
      </c>
      <c r="D187" s="2">
        <v>1</v>
      </c>
      <c r="E187" s="2">
        <v>3.8</v>
      </c>
      <c r="F187" s="2" t="s">
        <v>1016</v>
      </c>
      <c r="G187" s="3">
        <v>45477</v>
      </c>
      <c r="H187" s="5">
        <v>3.8</v>
      </c>
      <c r="I187" s="2">
        <f>_xlfn.XLOOKUP(Sales78[[#This Row],[Customer_ID]],Customer[Customer_ID],Customer[Age])</f>
        <v>29</v>
      </c>
      <c r="J187" s="2" t="str">
        <f>_xlfn.XLOOKUP(Sales78[[#This Row],[Customer_ID]],Customer[Customer_ID],Customer[Age Range])</f>
        <v>[18-30]</v>
      </c>
      <c r="K187" s="2" t="str">
        <f>_xlfn.XLOOKUP(Sales78[[#This Row],[Customer_ID]],Customer[Customer_ID],Customer[Gender])</f>
        <v>Male</v>
      </c>
      <c r="L187" s="26" t="str">
        <f>_xlfn.XLOOKUP(Sales78[[#This Row],[Customer_ID]],Feedback[Customer_ID],Feedback[Feedback_ID])</f>
        <v>F1695</v>
      </c>
      <c r="M187" s="26" t="str">
        <f>_xlfn.XLOOKUP(Sales78[[#This Row],[Customer_ID]],Feedback[Customer_ID],Feedback[Sentiment])</f>
        <v>Positive</v>
      </c>
      <c r="N187" s="26" t="str">
        <f>_xlfn.XLOOKUP(Sales78[[#This Row],[Customer_ID]],Feedback[Customer_ID],Feedback[Comment])</f>
        <v>Could be better</v>
      </c>
      <c r="O187" s="26"/>
    </row>
    <row r="188" spans="1:15" x14ac:dyDescent="0.3">
      <c r="A188" s="4" t="s">
        <v>193</v>
      </c>
      <c r="B188" s="2" t="s">
        <v>1710</v>
      </c>
      <c r="C188" s="2" t="s">
        <v>1011</v>
      </c>
      <c r="D188" s="2">
        <v>4</v>
      </c>
      <c r="E188" s="2">
        <v>2.65</v>
      </c>
      <c r="F188" s="2" t="s">
        <v>1013</v>
      </c>
      <c r="G188" s="3">
        <v>45478</v>
      </c>
      <c r="H188" s="5">
        <v>10.6</v>
      </c>
      <c r="I188" s="2">
        <f>_xlfn.XLOOKUP(Sales78[[#This Row],[Customer_ID]],Customer[Customer_ID],Customer[Age])</f>
        <v>33</v>
      </c>
      <c r="J188" s="2" t="str">
        <f>_xlfn.XLOOKUP(Sales78[[#This Row],[Customer_ID]],Customer[Customer_ID],Customer[Age Range])</f>
        <v>[31-43]</v>
      </c>
      <c r="K188" s="2" t="str">
        <f>_xlfn.XLOOKUP(Sales78[[#This Row],[Customer_ID]],Customer[Customer_ID],Customer[Gender])</f>
        <v>Female</v>
      </c>
      <c r="L188" s="26" t="e">
        <f>_xlfn.XLOOKUP(Sales78[[#This Row],[Customer_ID]],Feedback[Customer_ID],Feedback[Feedback_ID])</f>
        <v>#N/A</v>
      </c>
      <c r="M188" s="26" t="e">
        <f>_xlfn.XLOOKUP(Sales78[[#This Row],[Customer_ID]],Feedback[Customer_ID],Feedback[Sentiment])</f>
        <v>#N/A</v>
      </c>
      <c r="N188" s="26" t="e">
        <f>_xlfn.XLOOKUP(Sales78[[#This Row],[Customer_ID]],Feedback[Customer_ID],Feedback[Comment])</f>
        <v>#N/A</v>
      </c>
      <c r="O188" s="26"/>
    </row>
    <row r="189" spans="1:15" x14ac:dyDescent="0.3">
      <c r="A189" s="4" t="s">
        <v>194</v>
      </c>
      <c r="B189" s="2" t="s">
        <v>1910</v>
      </c>
      <c r="C189" s="2" t="s">
        <v>1009</v>
      </c>
      <c r="D189" s="2">
        <v>3</v>
      </c>
      <c r="E189" s="2">
        <v>4.3499999999999996</v>
      </c>
      <c r="F189" s="2" t="s">
        <v>1014</v>
      </c>
      <c r="G189" s="3">
        <v>45479</v>
      </c>
      <c r="H189" s="5">
        <v>13.05</v>
      </c>
      <c r="I189" s="2">
        <f>_xlfn.XLOOKUP(Sales78[[#This Row],[Customer_ID]],Customer[Customer_ID],Customer[Age])</f>
        <v>35</v>
      </c>
      <c r="J189" s="2" t="str">
        <f>_xlfn.XLOOKUP(Sales78[[#This Row],[Customer_ID]],Customer[Customer_ID],Customer[Age Range])</f>
        <v>[31-43]</v>
      </c>
      <c r="K189" s="2" t="str">
        <f>_xlfn.XLOOKUP(Sales78[[#This Row],[Customer_ID]],Customer[Customer_ID],Customer[Gender])</f>
        <v>Male</v>
      </c>
      <c r="L189" s="26" t="e">
        <f>_xlfn.XLOOKUP(Sales78[[#This Row],[Customer_ID]],Feedback[Customer_ID],Feedback[Feedback_ID])</f>
        <v>#N/A</v>
      </c>
      <c r="M189" s="26" t="e">
        <f>_xlfn.XLOOKUP(Sales78[[#This Row],[Customer_ID]],Feedback[Customer_ID],Feedback[Sentiment])</f>
        <v>#N/A</v>
      </c>
      <c r="N189" s="26" t="e">
        <f>_xlfn.XLOOKUP(Sales78[[#This Row],[Customer_ID]],Feedback[Customer_ID],Feedback[Comment])</f>
        <v>#N/A</v>
      </c>
      <c r="O189" s="26"/>
    </row>
    <row r="190" spans="1:15" x14ac:dyDescent="0.3">
      <c r="A190" s="4" t="s">
        <v>195</v>
      </c>
      <c r="B190" s="2" t="s">
        <v>1730</v>
      </c>
      <c r="C190" s="2" t="s">
        <v>1008</v>
      </c>
      <c r="D190" s="2">
        <v>3</v>
      </c>
      <c r="E190" s="2">
        <v>3.3</v>
      </c>
      <c r="F190" s="2" t="s">
        <v>1014</v>
      </c>
      <c r="G190" s="3">
        <v>45480</v>
      </c>
      <c r="H190" s="5">
        <v>9.8999999999999986</v>
      </c>
      <c r="I190" s="2">
        <f>_xlfn.XLOOKUP(Sales78[[#This Row],[Customer_ID]],Customer[Customer_ID],Customer[Age])</f>
        <v>44</v>
      </c>
      <c r="J190" s="2" t="str">
        <f>_xlfn.XLOOKUP(Sales78[[#This Row],[Customer_ID]],Customer[Customer_ID],Customer[Age Range])</f>
        <v>[44-56]</v>
      </c>
      <c r="K190" s="2" t="str">
        <f>_xlfn.XLOOKUP(Sales78[[#This Row],[Customer_ID]],Customer[Customer_ID],Customer[Gender])</f>
        <v>Female</v>
      </c>
      <c r="L190" s="26" t="e">
        <f>_xlfn.XLOOKUP(Sales78[[#This Row],[Customer_ID]],Feedback[Customer_ID],Feedback[Feedback_ID])</f>
        <v>#N/A</v>
      </c>
      <c r="M190" s="26" t="e">
        <f>_xlfn.XLOOKUP(Sales78[[#This Row],[Customer_ID]],Feedback[Customer_ID],Feedback[Sentiment])</f>
        <v>#N/A</v>
      </c>
      <c r="N190" s="26" t="e">
        <f>_xlfn.XLOOKUP(Sales78[[#This Row],[Customer_ID]],Feedback[Customer_ID],Feedback[Comment])</f>
        <v>#N/A</v>
      </c>
      <c r="O190" s="26"/>
    </row>
    <row r="191" spans="1:15" x14ac:dyDescent="0.3">
      <c r="A191" s="4" t="s">
        <v>196</v>
      </c>
      <c r="B191" s="2" t="s">
        <v>1381</v>
      </c>
      <c r="C191" s="2" t="s">
        <v>1010</v>
      </c>
      <c r="D191" s="2">
        <v>1</v>
      </c>
      <c r="E191" s="2">
        <v>5.31</v>
      </c>
      <c r="F191" s="2" t="s">
        <v>1015</v>
      </c>
      <c r="G191" s="3">
        <v>45481</v>
      </c>
      <c r="H191" s="5">
        <v>5.31</v>
      </c>
      <c r="I191" s="2">
        <f>_xlfn.XLOOKUP(Sales78[[#This Row],[Customer_ID]],Customer[Customer_ID],Customer[Age])</f>
        <v>54</v>
      </c>
      <c r="J191" s="2" t="str">
        <f>_xlfn.XLOOKUP(Sales78[[#This Row],[Customer_ID]],Customer[Customer_ID],Customer[Age Range])</f>
        <v>[44-56]</v>
      </c>
      <c r="K191" s="2" t="str">
        <f>_xlfn.XLOOKUP(Sales78[[#This Row],[Customer_ID]],Customer[Customer_ID],Customer[Gender])</f>
        <v>Male</v>
      </c>
      <c r="L191" s="26" t="str">
        <f>_xlfn.XLOOKUP(Sales78[[#This Row],[Customer_ID]],Feedback[Customer_ID],Feedback[Feedback_ID])</f>
        <v>F1900</v>
      </c>
      <c r="M191" s="26" t="str">
        <f>_xlfn.XLOOKUP(Sales78[[#This Row],[Customer_ID]],Feedback[Customer_ID],Feedback[Sentiment])</f>
        <v>Neutral</v>
      </c>
      <c r="N191" s="26" t="str">
        <f>_xlfn.XLOOKUP(Sales78[[#This Row],[Customer_ID]],Feedback[Customer_ID],Feedback[Comment])</f>
        <v>Could be better</v>
      </c>
      <c r="O191" s="26"/>
    </row>
    <row r="192" spans="1:15" x14ac:dyDescent="0.3">
      <c r="A192" s="4" t="s">
        <v>197</v>
      </c>
      <c r="B192" s="2" t="s">
        <v>1050</v>
      </c>
      <c r="C192" s="2" t="s">
        <v>1011</v>
      </c>
      <c r="D192" s="2">
        <v>3</v>
      </c>
      <c r="E192" s="2">
        <v>5.26</v>
      </c>
      <c r="F192" s="2" t="s">
        <v>1013</v>
      </c>
      <c r="G192" s="3">
        <v>45482</v>
      </c>
      <c r="H192" s="5">
        <v>15.78</v>
      </c>
      <c r="I192" s="2">
        <f>_xlfn.XLOOKUP(Sales78[[#This Row],[Customer_ID]],Customer[Customer_ID],Customer[Age])</f>
        <v>52</v>
      </c>
      <c r="J192" s="2" t="str">
        <f>_xlfn.XLOOKUP(Sales78[[#This Row],[Customer_ID]],Customer[Customer_ID],Customer[Age Range])</f>
        <v>[44-56]</v>
      </c>
      <c r="K192" s="2" t="str">
        <f>_xlfn.XLOOKUP(Sales78[[#This Row],[Customer_ID]],Customer[Customer_ID],Customer[Gender])</f>
        <v>Male</v>
      </c>
      <c r="L192" s="26" t="str">
        <f>_xlfn.XLOOKUP(Sales78[[#This Row],[Customer_ID]],Feedback[Customer_ID],Feedback[Feedback_ID])</f>
        <v>F1576</v>
      </c>
      <c r="M192" s="26" t="str">
        <f>_xlfn.XLOOKUP(Sales78[[#This Row],[Customer_ID]],Feedback[Customer_ID],Feedback[Sentiment])</f>
        <v>Neutral</v>
      </c>
      <c r="N192" s="26" t="str">
        <f>_xlfn.XLOOKUP(Sales78[[#This Row],[Customer_ID]],Feedback[Customer_ID],Feedback[Comment])</f>
        <v>Could be better</v>
      </c>
      <c r="O192" s="26"/>
    </row>
    <row r="193" spans="1:15" x14ac:dyDescent="0.3">
      <c r="A193" s="4" t="s">
        <v>198</v>
      </c>
      <c r="B193" s="2" t="s">
        <v>1023</v>
      </c>
      <c r="C193" s="2" t="s">
        <v>1012</v>
      </c>
      <c r="D193" s="2">
        <v>3</v>
      </c>
      <c r="E193" s="2">
        <v>3.83</v>
      </c>
      <c r="F193" s="2" t="s">
        <v>1015</v>
      </c>
      <c r="G193" s="3">
        <v>45483</v>
      </c>
      <c r="H193" s="5">
        <v>11.49</v>
      </c>
      <c r="I193" s="2">
        <f>_xlfn.XLOOKUP(Sales78[[#This Row],[Customer_ID]],Customer[Customer_ID],Customer[Age])</f>
        <v>19</v>
      </c>
      <c r="J193" s="2" t="str">
        <f>_xlfn.XLOOKUP(Sales78[[#This Row],[Customer_ID]],Customer[Customer_ID],Customer[Age Range])</f>
        <v>[18-30]</v>
      </c>
      <c r="K193" s="2" t="str">
        <f>_xlfn.XLOOKUP(Sales78[[#This Row],[Customer_ID]],Customer[Customer_ID],Customer[Gender])</f>
        <v>Female</v>
      </c>
      <c r="L193" s="26" t="e">
        <f>_xlfn.XLOOKUP(Sales78[[#This Row],[Customer_ID]],Feedback[Customer_ID],Feedback[Feedback_ID])</f>
        <v>#N/A</v>
      </c>
      <c r="M193" s="26" t="e">
        <f>_xlfn.XLOOKUP(Sales78[[#This Row],[Customer_ID]],Feedback[Customer_ID],Feedback[Sentiment])</f>
        <v>#N/A</v>
      </c>
      <c r="N193" s="26" t="e">
        <f>_xlfn.XLOOKUP(Sales78[[#This Row],[Customer_ID]],Feedback[Customer_ID],Feedback[Comment])</f>
        <v>#N/A</v>
      </c>
      <c r="O193" s="26"/>
    </row>
    <row r="194" spans="1:15" x14ac:dyDescent="0.3">
      <c r="A194" s="4" t="s">
        <v>199</v>
      </c>
      <c r="B194" s="2" t="s">
        <v>1271</v>
      </c>
      <c r="C194" s="2" t="s">
        <v>1010</v>
      </c>
      <c r="D194" s="2">
        <v>3</v>
      </c>
      <c r="E194" s="2">
        <v>4.5599999999999996</v>
      </c>
      <c r="F194" s="2" t="s">
        <v>1014</v>
      </c>
      <c r="G194" s="3">
        <v>45484</v>
      </c>
      <c r="H194" s="5">
        <v>13.68</v>
      </c>
      <c r="I194" s="2">
        <f>_xlfn.XLOOKUP(Sales78[[#This Row],[Customer_ID]],Customer[Customer_ID],Customer[Age])</f>
        <v>22</v>
      </c>
      <c r="J194" s="2" t="str">
        <f>_xlfn.XLOOKUP(Sales78[[#This Row],[Customer_ID]],Customer[Customer_ID],Customer[Age Range])</f>
        <v>[18-30]</v>
      </c>
      <c r="K194" s="2" t="str">
        <f>_xlfn.XLOOKUP(Sales78[[#This Row],[Customer_ID]],Customer[Customer_ID],Customer[Gender])</f>
        <v>Male</v>
      </c>
      <c r="L194" s="26" t="str">
        <f>_xlfn.XLOOKUP(Sales78[[#This Row],[Customer_ID]],Feedback[Customer_ID],Feedback[Feedback_ID])</f>
        <v>F1137</v>
      </c>
      <c r="M194" s="26" t="str">
        <f>_xlfn.XLOOKUP(Sales78[[#This Row],[Customer_ID]],Feedback[Customer_ID],Feedback[Sentiment])</f>
        <v>Neutral</v>
      </c>
      <c r="N194" s="26" t="str">
        <f>_xlfn.XLOOKUP(Sales78[[#This Row],[Customer_ID]],Feedback[Customer_ID],Feedback[Comment])</f>
        <v>Could be better</v>
      </c>
      <c r="O194" s="26"/>
    </row>
    <row r="195" spans="1:15" x14ac:dyDescent="0.3">
      <c r="A195" s="4" t="s">
        <v>200</v>
      </c>
      <c r="B195" s="2" t="s">
        <v>1380</v>
      </c>
      <c r="C195" s="2" t="s">
        <v>1011</v>
      </c>
      <c r="D195" s="2">
        <v>3</v>
      </c>
      <c r="E195" s="2">
        <v>5.09</v>
      </c>
      <c r="F195" s="2" t="s">
        <v>1014</v>
      </c>
      <c r="G195" s="3">
        <v>45485</v>
      </c>
      <c r="H195" s="5">
        <v>15.27</v>
      </c>
      <c r="I195" s="2">
        <f>_xlfn.XLOOKUP(Sales78[[#This Row],[Customer_ID]],Customer[Customer_ID],Customer[Age])</f>
        <v>25</v>
      </c>
      <c r="J195" s="2" t="str">
        <f>_xlfn.XLOOKUP(Sales78[[#This Row],[Customer_ID]],Customer[Customer_ID],Customer[Age Range])</f>
        <v>[18-30]</v>
      </c>
      <c r="K195" s="2" t="str">
        <f>_xlfn.XLOOKUP(Sales78[[#This Row],[Customer_ID]],Customer[Customer_ID],Customer[Gender])</f>
        <v>Female</v>
      </c>
      <c r="L195" s="26" t="str">
        <f>_xlfn.XLOOKUP(Sales78[[#This Row],[Customer_ID]],Feedback[Customer_ID],Feedback[Feedback_ID])</f>
        <v>F1121</v>
      </c>
      <c r="M195" s="26" t="str">
        <f>_xlfn.XLOOKUP(Sales78[[#This Row],[Customer_ID]],Feedback[Customer_ID],Feedback[Sentiment])</f>
        <v>Positive</v>
      </c>
      <c r="N195" s="26" t="str">
        <f>_xlfn.XLOOKUP(Sales78[[#This Row],[Customer_ID]],Feedback[Customer_ID],Feedback[Comment])</f>
        <v>Could be better</v>
      </c>
      <c r="O195" s="26"/>
    </row>
    <row r="196" spans="1:15" x14ac:dyDescent="0.3">
      <c r="A196" s="4" t="s">
        <v>201</v>
      </c>
      <c r="B196" s="2" t="s">
        <v>1406</v>
      </c>
      <c r="C196" s="2" t="s">
        <v>1011</v>
      </c>
      <c r="D196" s="2">
        <v>4</v>
      </c>
      <c r="E196" s="2">
        <v>5.17</v>
      </c>
      <c r="F196" s="2" t="s">
        <v>1013</v>
      </c>
      <c r="G196" s="3">
        <v>45486</v>
      </c>
      <c r="H196" s="5">
        <v>20.68</v>
      </c>
      <c r="I196" s="2">
        <f>_xlfn.XLOOKUP(Sales78[[#This Row],[Customer_ID]],Customer[Customer_ID],Customer[Age])</f>
        <v>47</v>
      </c>
      <c r="J196" s="2" t="str">
        <f>_xlfn.XLOOKUP(Sales78[[#This Row],[Customer_ID]],Customer[Customer_ID],Customer[Age Range])</f>
        <v>[44-56]</v>
      </c>
      <c r="K196" s="2" t="str">
        <f>_xlfn.XLOOKUP(Sales78[[#This Row],[Customer_ID]],Customer[Customer_ID],Customer[Gender])</f>
        <v>Female</v>
      </c>
      <c r="L196" s="26" t="e">
        <f>_xlfn.XLOOKUP(Sales78[[#This Row],[Customer_ID]],Feedback[Customer_ID],Feedback[Feedback_ID])</f>
        <v>#N/A</v>
      </c>
      <c r="M196" s="26" t="e">
        <f>_xlfn.XLOOKUP(Sales78[[#This Row],[Customer_ID]],Feedback[Customer_ID],Feedback[Sentiment])</f>
        <v>#N/A</v>
      </c>
      <c r="N196" s="26" t="e">
        <f>_xlfn.XLOOKUP(Sales78[[#This Row],[Customer_ID]],Feedback[Customer_ID],Feedback[Comment])</f>
        <v>#N/A</v>
      </c>
      <c r="O196" s="26"/>
    </row>
    <row r="197" spans="1:15" x14ac:dyDescent="0.3">
      <c r="A197" s="4" t="s">
        <v>202</v>
      </c>
      <c r="B197" s="2" t="s">
        <v>1843</v>
      </c>
      <c r="C197" s="2" t="s">
        <v>1007</v>
      </c>
      <c r="D197" s="2">
        <v>1</v>
      </c>
      <c r="E197" s="2">
        <v>4.9400000000000004</v>
      </c>
      <c r="F197" s="2" t="s">
        <v>1014</v>
      </c>
      <c r="G197" s="3">
        <v>45487</v>
      </c>
      <c r="H197" s="5">
        <v>4.9400000000000004</v>
      </c>
      <c r="I197" s="2">
        <f>_xlfn.XLOOKUP(Sales78[[#This Row],[Customer_ID]],Customer[Customer_ID],Customer[Age])</f>
        <v>58</v>
      </c>
      <c r="J197" s="2" t="str">
        <f>_xlfn.XLOOKUP(Sales78[[#This Row],[Customer_ID]],Customer[Customer_ID],Customer[Age Range])</f>
        <v>[57 Above]</v>
      </c>
      <c r="K197" s="2" t="str">
        <f>_xlfn.XLOOKUP(Sales78[[#This Row],[Customer_ID]],Customer[Customer_ID],Customer[Gender])</f>
        <v>Female</v>
      </c>
      <c r="L197" s="26" t="e">
        <f>_xlfn.XLOOKUP(Sales78[[#This Row],[Customer_ID]],Feedback[Customer_ID],Feedback[Feedback_ID])</f>
        <v>#N/A</v>
      </c>
      <c r="M197" s="26" t="e">
        <f>_xlfn.XLOOKUP(Sales78[[#This Row],[Customer_ID]],Feedback[Customer_ID],Feedback[Sentiment])</f>
        <v>#N/A</v>
      </c>
      <c r="N197" s="26" t="e">
        <f>_xlfn.XLOOKUP(Sales78[[#This Row],[Customer_ID]],Feedback[Customer_ID],Feedback[Comment])</f>
        <v>#N/A</v>
      </c>
      <c r="O197" s="26"/>
    </row>
    <row r="198" spans="1:15" x14ac:dyDescent="0.3">
      <c r="A198" s="4" t="s">
        <v>203</v>
      </c>
      <c r="B198" s="2" t="s">
        <v>1146</v>
      </c>
      <c r="C198" s="2" t="s">
        <v>1011</v>
      </c>
      <c r="D198" s="2">
        <v>2</v>
      </c>
      <c r="E198" s="2">
        <v>2.84</v>
      </c>
      <c r="F198" s="2" t="s">
        <v>1014</v>
      </c>
      <c r="G198" s="3">
        <v>45488</v>
      </c>
      <c r="H198" s="5">
        <v>5.68</v>
      </c>
      <c r="I198" s="2">
        <f>_xlfn.XLOOKUP(Sales78[[#This Row],[Customer_ID]],Customer[Customer_ID],Customer[Age])</f>
        <v>26</v>
      </c>
      <c r="J198" s="2" t="str">
        <f>_xlfn.XLOOKUP(Sales78[[#This Row],[Customer_ID]],Customer[Customer_ID],Customer[Age Range])</f>
        <v>[18-30]</v>
      </c>
      <c r="K198" s="2" t="str">
        <f>_xlfn.XLOOKUP(Sales78[[#This Row],[Customer_ID]],Customer[Customer_ID],Customer[Gender])</f>
        <v>Male</v>
      </c>
      <c r="L198" s="26" t="e">
        <f>_xlfn.XLOOKUP(Sales78[[#This Row],[Customer_ID]],Feedback[Customer_ID],Feedback[Feedback_ID])</f>
        <v>#N/A</v>
      </c>
      <c r="M198" s="26" t="e">
        <f>_xlfn.XLOOKUP(Sales78[[#This Row],[Customer_ID]],Feedback[Customer_ID],Feedback[Sentiment])</f>
        <v>#N/A</v>
      </c>
      <c r="N198" s="26" t="e">
        <f>_xlfn.XLOOKUP(Sales78[[#This Row],[Customer_ID]],Feedback[Customer_ID],Feedback[Comment])</f>
        <v>#N/A</v>
      </c>
      <c r="O198" s="26"/>
    </row>
    <row r="199" spans="1:15" x14ac:dyDescent="0.3">
      <c r="A199" s="4" t="s">
        <v>204</v>
      </c>
      <c r="B199" s="2" t="s">
        <v>1541</v>
      </c>
      <c r="C199" s="2" t="s">
        <v>1007</v>
      </c>
      <c r="D199" s="2">
        <v>2</v>
      </c>
      <c r="E199" s="2">
        <v>2.97</v>
      </c>
      <c r="F199" s="2" t="s">
        <v>1014</v>
      </c>
      <c r="G199" s="3">
        <v>45489</v>
      </c>
      <c r="H199" s="5">
        <v>5.94</v>
      </c>
      <c r="I199" s="2">
        <f>_xlfn.XLOOKUP(Sales78[[#This Row],[Customer_ID]],Customer[Customer_ID],Customer[Age])</f>
        <v>59</v>
      </c>
      <c r="J199" s="2" t="str">
        <f>_xlfn.XLOOKUP(Sales78[[#This Row],[Customer_ID]],Customer[Customer_ID],Customer[Age Range])</f>
        <v>[57 Above]</v>
      </c>
      <c r="K199" s="2" t="str">
        <f>_xlfn.XLOOKUP(Sales78[[#This Row],[Customer_ID]],Customer[Customer_ID],Customer[Gender])</f>
        <v>Female</v>
      </c>
      <c r="L199" s="26" t="str">
        <f>_xlfn.XLOOKUP(Sales78[[#This Row],[Customer_ID]],Feedback[Customer_ID],Feedback[Feedback_ID])</f>
        <v>F1003</v>
      </c>
      <c r="M199" s="26" t="str">
        <f>_xlfn.XLOOKUP(Sales78[[#This Row],[Customer_ID]],Feedback[Customer_ID],Feedback[Sentiment])</f>
        <v>Negative</v>
      </c>
      <c r="N199" s="26" t="str">
        <f>_xlfn.XLOOKUP(Sales78[[#This Row],[Customer_ID]],Feedback[Customer_ID],Feedback[Comment])</f>
        <v>Could be better</v>
      </c>
      <c r="O199" s="26"/>
    </row>
    <row r="200" spans="1:15" x14ac:dyDescent="0.3">
      <c r="A200" s="4" t="s">
        <v>205</v>
      </c>
      <c r="B200" s="2" t="s">
        <v>1661</v>
      </c>
      <c r="C200" s="2" t="s">
        <v>1009</v>
      </c>
      <c r="D200" s="2">
        <v>3</v>
      </c>
      <c r="E200" s="2">
        <v>4.17</v>
      </c>
      <c r="F200" s="2" t="s">
        <v>1013</v>
      </c>
      <c r="G200" s="3">
        <v>45490</v>
      </c>
      <c r="H200" s="5">
        <v>12.51</v>
      </c>
      <c r="I200" s="2">
        <f>_xlfn.XLOOKUP(Sales78[[#This Row],[Customer_ID]],Customer[Customer_ID],Customer[Age])</f>
        <v>43</v>
      </c>
      <c r="J200" s="2" t="str">
        <f>_xlfn.XLOOKUP(Sales78[[#This Row],[Customer_ID]],Customer[Customer_ID],Customer[Age Range])</f>
        <v>[31-43]</v>
      </c>
      <c r="K200" s="2" t="str">
        <f>_xlfn.XLOOKUP(Sales78[[#This Row],[Customer_ID]],Customer[Customer_ID],Customer[Gender])</f>
        <v>Female</v>
      </c>
      <c r="L200" s="26" t="str">
        <f>_xlfn.XLOOKUP(Sales78[[#This Row],[Customer_ID]],Feedback[Customer_ID],Feedback[Feedback_ID])</f>
        <v>F1232</v>
      </c>
      <c r="M200" s="26" t="str">
        <f>_xlfn.XLOOKUP(Sales78[[#This Row],[Customer_ID]],Feedback[Customer_ID],Feedback[Sentiment])</f>
        <v>Neutral</v>
      </c>
      <c r="N200" s="26" t="str">
        <f>_xlfn.XLOOKUP(Sales78[[#This Row],[Customer_ID]],Feedback[Customer_ID],Feedback[Comment])</f>
        <v>Could be better</v>
      </c>
      <c r="O200" s="26"/>
    </row>
    <row r="201" spans="1:15" x14ac:dyDescent="0.3">
      <c r="A201" s="4" t="s">
        <v>206</v>
      </c>
      <c r="B201" s="2" t="s">
        <v>1225</v>
      </c>
      <c r="C201" s="2" t="s">
        <v>1011</v>
      </c>
      <c r="D201" s="2">
        <v>4</v>
      </c>
      <c r="E201" s="2">
        <v>3.31</v>
      </c>
      <c r="F201" s="2" t="s">
        <v>1013</v>
      </c>
      <c r="G201" s="3">
        <v>45491</v>
      </c>
      <c r="H201" s="5">
        <v>13.24</v>
      </c>
      <c r="I201" s="2">
        <f>_xlfn.XLOOKUP(Sales78[[#This Row],[Customer_ID]],Customer[Customer_ID],Customer[Age])</f>
        <v>23</v>
      </c>
      <c r="J201" s="2" t="str">
        <f>_xlfn.XLOOKUP(Sales78[[#This Row],[Customer_ID]],Customer[Customer_ID],Customer[Age Range])</f>
        <v>[18-30]</v>
      </c>
      <c r="K201" s="2" t="str">
        <f>_xlfn.XLOOKUP(Sales78[[#This Row],[Customer_ID]],Customer[Customer_ID],Customer[Gender])</f>
        <v>Male</v>
      </c>
      <c r="L201" s="26" t="e">
        <f>_xlfn.XLOOKUP(Sales78[[#This Row],[Customer_ID]],Feedback[Customer_ID],Feedback[Feedback_ID])</f>
        <v>#N/A</v>
      </c>
      <c r="M201" s="26" t="e">
        <f>_xlfn.XLOOKUP(Sales78[[#This Row],[Customer_ID]],Feedback[Customer_ID],Feedback[Sentiment])</f>
        <v>#N/A</v>
      </c>
      <c r="N201" s="26" t="e">
        <f>_xlfn.XLOOKUP(Sales78[[#This Row],[Customer_ID]],Feedback[Customer_ID],Feedback[Comment])</f>
        <v>#N/A</v>
      </c>
      <c r="O201" s="26"/>
    </row>
    <row r="202" spans="1:15" x14ac:dyDescent="0.3">
      <c r="A202" s="4" t="s">
        <v>207</v>
      </c>
      <c r="B202" s="2" t="s">
        <v>1822</v>
      </c>
      <c r="C202" s="2" t="s">
        <v>1009</v>
      </c>
      <c r="D202" s="2">
        <v>3</v>
      </c>
      <c r="E202" s="2">
        <v>5.51</v>
      </c>
      <c r="F202" s="2" t="s">
        <v>1014</v>
      </c>
      <c r="G202" s="3">
        <v>45492</v>
      </c>
      <c r="H202" s="5">
        <v>16.53</v>
      </c>
      <c r="I202" s="2">
        <f>_xlfn.XLOOKUP(Sales78[[#This Row],[Customer_ID]],Customer[Customer_ID],Customer[Age])</f>
        <v>28</v>
      </c>
      <c r="J202" s="2" t="str">
        <f>_xlfn.XLOOKUP(Sales78[[#This Row],[Customer_ID]],Customer[Customer_ID],Customer[Age Range])</f>
        <v>[18-30]</v>
      </c>
      <c r="K202" s="2" t="str">
        <f>_xlfn.XLOOKUP(Sales78[[#This Row],[Customer_ID]],Customer[Customer_ID],Customer[Gender])</f>
        <v>Female</v>
      </c>
      <c r="L202" s="26" t="str">
        <f>_xlfn.XLOOKUP(Sales78[[#This Row],[Customer_ID]],Feedback[Customer_ID],Feedback[Feedback_ID])</f>
        <v>F1565</v>
      </c>
      <c r="M202" s="26" t="str">
        <f>_xlfn.XLOOKUP(Sales78[[#This Row],[Customer_ID]],Feedback[Customer_ID],Feedback[Sentiment])</f>
        <v>Neutral</v>
      </c>
      <c r="N202" s="26" t="str">
        <f>_xlfn.XLOOKUP(Sales78[[#This Row],[Customer_ID]],Feedback[Customer_ID],Feedback[Comment])</f>
        <v>Could be better</v>
      </c>
      <c r="O202" s="26"/>
    </row>
    <row r="203" spans="1:15" x14ac:dyDescent="0.3">
      <c r="A203" s="4" t="s">
        <v>208</v>
      </c>
      <c r="B203" s="2" t="s">
        <v>2002</v>
      </c>
      <c r="C203" s="2" t="s">
        <v>1011</v>
      </c>
      <c r="D203" s="2">
        <v>3</v>
      </c>
      <c r="E203" s="2">
        <v>3.49</v>
      </c>
      <c r="F203" s="2" t="s">
        <v>1014</v>
      </c>
      <c r="G203" s="3">
        <v>45493</v>
      </c>
      <c r="H203" s="5">
        <v>10.47</v>
      </c>
      <c r="I203" s="2">
        <f>_xlfn.XLOOKUP(Sales78[[#This Row],[Customer_ID]],Customer[Customer_ID],Customer[Age])</f>
        <v>21</v>
      </c>
      <c r="J203" s="2" t="str">
        <f>_xlfn.XLOOKUP(Sales78[[#This Row],[Customer_ID]],Customer[Customer_ID],Customer[Age Range])</f>
        <v>[18-30]</v>
      </c>
      <c r="K203" s="2" t="str">
        <f>_xlfn.XLOOKUP(Sales78[[#This Row],[Customer_ID]],Customer[Customer_ID],Customer[Gender])</f>
        <v>Female</v>
      </c>
      <c r="L203" s="26" t="e">
        <f>_xlfn.XLOOKUP(Sales78[[#This Row],[Customer_ID]],Feedback[Customer_ID],Feedback[Feedback_ID])</f>
        <v>#N/A</v>
      </c>
      <c r="M203" s="26" t="e">
        <f>_xlfn.XLOOKUP(Sales78[[#This Row],[Customer_ID]],Feedback[Customer_ID],Feedback[Sentiment])</f>
        <v>#N/A</v>
      </c>
      <c r="N203" s="26" t="e">
        <f>_xlfn.XLOOKUP(Sales78[[#This Row],[Customer_ID]],Feedback[Customer_ID],Feedback[Comment])</f>
        <v>#N/A</v>
      </c>
      <c r="O203" s="26"/>
    </row>
    <row r="204" spans="1:15" x14ac:dyDescent="0.3">
      <c r="A204" s="4" t="s">
        <v>209</v>
      </c>
      <c r="B204" s="2" t="s">
        <v>1468</v>
      </c>
      <c r="C204" s="2" t="s">
        <v>1007</v>
      </c>
      <c r="D204" s="2">
        <v>4</v>
      </c>
      <c r="E204" s="2">
        <v>5.57</v>
      </c>
      <c r="F204" s="2" t="s">
        <v>1016</v>
      </c>
      <c r="G204" s="3">
        <v>45494</v>
      </c>
      <c r="H204" s="5">
        <v>22.28</v>
      </c>
      <c r="I204" s="2">
        <f>_xlfn.XLOOKUP(Sales78[[#This Row],[Customer_ID]],Customer[Customer_ID],Customer[Age])</f>
        <v>58</v>
      </c>
      <c r="J204" s="2" t="str">
        <f>_xlfn.XLOOKUP(Sales78[[#This Row],[Customer_ID]],Customer[Customer_ID],Customer[Age Range])</f>
        <v>[57 Above]</v>
      </c>
      <c r="K204" s="2" t="str">
        <f>_xlfn.XLOOKUP(Sales78[[#This Row],[Customer_ID]],Customer[Customer_ID],Customer[Gender])</f>
        <v>Female</v>
      </c>
      <c r="L204" s="26" t="str">
        <f>_xlfn.XLOOKUP(Sales78[[#This Row],[Customer_ID]],Feedback[Customer_ID],Feedback[Feedback_ID])</f>
        <v>F1849</v>
      </c>
      <c r="M204" s="26" t="str">
        <f>_xlfn.XLOOKUP(Sales78[[#This Row],[Customer_ID]],Feedback[Customer_ID],Feedback[Sentiment])</f>
        <v>Positive</v>
      </c>
      <c r="N204" s="26" t="str">
        <f>_xlfn.XLOOKUP(Sales78[[#This Row],[Customer_ID]],Feedback[Customer_ID],Feedback[Comment])</f>
        <v>Could be better</v>
      </c>
      <c r="O204" s="26"/>
    </row>
    <row r="205" spans="1:15" x14ac:dyDescent="0.3">
      <c r="A205" s="4" t="s">
        <v>210</v>
      </c>
      <c r="B205" s="2" t="s">
        <v>1103</v>
      </c>
      <c r="C205" s="2" t="s">
        <v>1012</v>
      </c>
      <c r="D205" s="2">
        <v>5</v>
      </c>
      <c r="E205" s="2">
        <v>3.93</v>
      </c>
      <c r="F205" s="2" t="s">
        <v>1013</v>
      </c>
      <c r="G205" s="3">
        <v>45495</v>
      </c>
      <c r="H205" s="5">
        <v>19.649999999999999</v>
      </c>
      <c r="I205" s="2">
        <f>_xlfn.XLOOKUP(Sales78[[#This Row],[Customer_ID]],Customer[Customer_ID],Customer[Age])</f>
        <v>40</v>
      </c>
      <c r="J205" s="2" t="str">
        <f>_xlfn.XLOOKUP(Sales78[[#This Row],[Customer_ID]],Customer[Customer_ID],Customer[Age Range])</f>
        <v>[31-43]</v>
      </c>
      <c r="K205" s="2" t="str">
        <f>_xlfn.XLOOKUP(Sales78[[#This Row],[Customer_ID]],Customer[Customer_ID],Customer[Gender])</f>
        <v>Female</v>
      </c>
      <c r="L205" s="26" t="e">
        <f>_xlfn.XLOOKUP(Sales78[[#This Row],[Customer_ID]],Feedback[Customer_ID],Feedback[Feedback_ID])</f>
        <v>#N/A</v>
      </c>
      <c r="M205" s="26" t="e">
        <f>_xlfn.XLOOKUP(Sales78[[#This Row],[Customer_ID]],Feedback[Customer_ID],Feedback[Sentiment])</f>
        <v>#N/A</v>
      </c>
      <c r="N205" s="26" t="e">
        <f>_xlfn.XLOOKUP(Sales78[[#This Row],[Customer_ID]],Feedback[Customer_ID],Feedback[Comment])</f>
        <v>#N/A</v>
      </c>
      <c r="O205" s="26"/>
    </row>
    <row r="206" spans="1:15" x14ac:dyDescent="0.3">
      <c r="A206" s="4" t="s">
        <v>211</v>
      </c>
      <c r="B206" s="2" t="s">
        <v>1202</v>
      </c>
      <c r="C206" s="2" t="s">
        <v>1010</v>
      </c>
      <c r="D206" s="2">
        <v>1</v>
      </c>
      <c r="E206" s="2">
        <v>3.16</v>
      </c>
      <c r="F206" s="2" t="s">
        <v>1015</v>
      </c>
      <c r="G206" s="3">
        <v>45496</v>
      </c>
      <c r="H206" s="5">
        <v>3.16</v>
      </c>
      <c r="I206" s="2">
        <f>_xlfn.XLOOKUP(Sales78[[#This Row],[Customer_ID]],Customer[Customer_ID],Customer[Age])</f>
        <v>37</v>
      </c>
      <c r="J206" s="2" t="str">
        <f>_xlfn.XLOOKUP(Sales78[[#This Row],[Customer_ID]],Customer[Customer_ID],Customer[Age Range])</f>
        <v>[31-43]</v>
      </c>
      <c r="K206" s="2" t="str">
        <f>_xlfn.XLOOKUP(Sales78[[#This Row],[Customer_ID]],Customer[Customer_ID],Customer[Gender])</f>
        <v>Male</v>
      </c>
      <c r="L206" s="26" t="str">
        <f>_xlfn.XLOOKUP(Sales78[[#This Row],[Customer_ID]],Feedback[Customer_ID],Feedback[Feedback_ID])</f>
        <v>F1676</v>
      </c>
      <c r="M206" s="26" t="str">
        <f>_xlfn.XLOOKUP(Sales78[[#This Row],[Customer_ID]],Feedback[Customer_ID],Feedback[Sentiment])</f>
        <v>Negative</v>
      </c>
      <c r="N206" s="26" t="str">
        <f>_xlfn.XLOOKUP(Sales78[[#This Row],[Customer_ID]],Feedback[Customer_ID],Feedback[Comment])</f>
        <v>Could be better</v>
      </c>
      <c r="O206" s="26"/>
    </row>
    <row r="207" spans="1:15" x14ac:dyDescent="0.3">
      <c r="A207" s="4" t="s">
        <v>212</v>
      </c>
      <c r="B207" s="2" t="s">
        <v>1389</v>
      </c>
      <c r="C207" s="2" t="s">
        <v>1011</v>
      </c>
      <c r="D207" s="2">
        <v>2</v>
      </c>
      <c r="E207" s="2">
        <v>4.9800000000000004</v>
      </c>
      <c r="F207" s="2" t="s">
        <v>1015</v>
      </c>
      <c r="G207" s="3">
        <v>45497</v>
      </c>
      <c r="H207" s="5">
        <v>9.9600000000000009</v>
      </c>
      <c r="I207" s="2">
        <f>_xlfn.XLOOKUP(Sales78[[#This Row],[Customer_ID]],Customer[Customer_ID],Customer[Age])</f>
        <v>60</v>
      </c>
      <c r="J207" s="2" t="str">
        <f>_xlfn.XLOOKUP(Sales78[[#This Row],[Customer_ID]],Customer[Customer_ID],Customer[Age Range])</f>
        <v>[57 Above]</v>
      </c>
      <c r="K207" s="2" t="str">
        <f>_xlfn.XLOOKUP(Sales78[[#This Row],[Customer_ID]],Customer[Customer_ID],Customer[Gender])</f>
        <v>Male</v>
      </c>
      <c r="L207" s="26" t="str">
        <f>_xlfn.XLOOKUP(Sales78[[#This Row],[Customer_ID]],Feedback[Customer_ID],Feedback[Feedback_ID])</f>
        <v>F1265</v>
      </c>
      <c r="M207" s="26" t="str">
        <f>_xlfn.XLOOKUP(Sales78[[#This Row],[Customer_ID]],Feedback[Customer_ID],Feedback[Sentiment])</f>
        <v>Negative</v>
      </c>
      <c r="N207" s="26" t="str">
        <f>_xlfn.XLOOKUP(Sales78[[#This Row],[Customer_ID]],Feedback[Customer_ID],Feedback[Comment])</f>
        <v>Could be better</v>
      </c>
      <c r="O207" s="26"/>
    </row>
    <row r="208" spans="1:15" x14ac:dyDescent="0.3">
      <c r="A208" s="4" t="s">
        <v>213</v>
      </c>
      <c r="B208" s="2" t="s">
        <v>1790</v>
      </c>
      <c r="C208" s="2" t="s">
        <v>1008</v>
      </c>
      <c r="D208" s="2">
        <v>4</v>
      </c>
      <c r="E208" s="2">
        <v>5.26</v>
      </c>
      <c r="F208" s="2" t="s">
        <v>1014</v>
      </c>
      <c r="G208" s="3">
        <v>45498</v>
      </c>
      <c r="H208" s="5">
        <v>21.04</v>
      </c>
      <c r="I208" s="2">
        <f>_xlfn.XLOOKUP(Sales78[[#This Row],[Customer_ID]],Customer[Customer_ID],Customer[Age])</f>
        <v>35</v>
      </c>
      <c r="J208" s="2" t="str">
        <f>_xlfn.XLOOKUP(Sales78[[#This Row],[Customer_ID]],Customer[Customer_ID],Customer[Age Range])</f>
        <v>[31-43]</v>
      </c>
      <c r="K208" s="2" t="str">
        <f>_xlfn.XLOOKUP(Sales78[[#This Row],[Customer_ID]],Customer[Customer_ID],Customer[Gender])</f>
        <v>Female</v>
      </c>
      <c r="L208" s="26" t="str">
        <f>_xlfn.XLOOKUP(Sales78[[#This Row],[Customer_ID]],Feedback[Customer_ID],Feedback[Feedback_ID])</f>
        <v>F1129</v>
      </c>
      <c r="M208" s="26" t="str">
        <f>_xlfn.XLOOKUP(Sales78[[#This Row],[Customer_ID]],Feedback[Customer_ID],Feedback[Sentiment])</f>
        <v>Neutral</v>
      </c>
      <c r="N208" s="26" t="str">
        <f>_xlfn.XLOOKUP(Sales78[[#This Row],[Customer_ID]],Feedback[Customer_ID],Feedback[Comment])</f>
        <v>Great product!</v>
      </c>
      <c r="O208" s="26"/>
    </row>
    <row r="209" spans="1:15" x14ac:dyDescent="0.3">
      <c r="A209" s="4" t="s">
        <v>214</v>
      </c>
      <c r="B209" s="2" t="s">
        <v>1128</v>
      </c>
      <c r="C209" s="2" t="s">
        <v>1010</v>
      </c>
      <c r="D209" s="2">
        <v>2</v>
      </c>
      <c r="E209" s="2">
        <v>4.5199999999999996</v>
      </c>
      <c r="F209" s="2" t="s">
        <v>1014</v>
      </c>
      <c r="G209" s="3">
        <v>45499</v>
      </c>
      <c r="H209" s="5">
        <v>9.0399999999999991</v>
      </c>
      <c r="I209" s="2">
        <f>_xlfn.XLOOKUP(Sales78[[#This Row],[Customer_ID]],Customer[Customer_ID],Customer[Age])</f>
        <v>32</v>
      </c>
      <c r="J209" s="2" t="str">
        <f>_xlfn.XLOOKUP(Sales78[[#This Row],[Customer_ID]],Customer[Customer_ID],Customer[Age Range])</f>
        <v>[31-43]</v>
      </c>
      <c r="K209" s="2" t="str">
        <f>_xlfn.XLOOKUP(Sales78[[#This Row],[Customer_ID]],Customer[Customer_ID],Customer[Gender])</f>
        <v>Male</v>
      </c>
      <c r="L209" s="26" t="str">
        <f>_xlfn.XLOOKUP(Sales78[[#This Row],[Customer_ID]],Feedback[Customer_ID],Feedback[Feedback_ID])</f>
        <v>F1562</v>
      </c>
      <c r="M209" s="26" t="str">
        <f>_xlfn.XLOOKUP(Sales78[[#This Row],[Customer_ID]],Feedback[Customer_ID],Feedback[Sentiment])</f>
        <v>Positive</v>
      </c>
      <c r="N209" s="26" t="str">
        <f>_xlfn.XLOOKUP(Sales78[[#This Row],[Customer_ID]],Feedback[Customer_ID],Feedback[Comment])</f>
        <v>Could be better</v>
      </c>
      <c r="O209" s="26"/>
    </row>
    <row r="210" spans="1:15" x14ac:dyDescent="0.3">
      <c r="A210" s="4" t="s">
        <v>215</v>
      </c>
      <c r="B210" s="2" t="s">
        <v>1699</v>
      </c>
      <c r="C210" s="2" t="s">
        <v>1007</v>
      </c>
      <c r="D210" s="2">
        <v>4</v>
      </c>
      <c r="E210" s="2">
        <v>2.91</v>
      </c>
      <c r="F210" s="2" t="s">
        <v>1016</v>
      </c>
      <c r="G210" s="3">
        <v>45500</v>
      </c>
      <c r="H210" s="5">
        <v>11.64</v>
      </c>
      <c r="I210" s="2">
        <f>_xlfn.XLOOKUP(Sales78[[#This Row],[Customer_ID]],Customer[Customer_ID],Customer[Age])</f>
        <v>58</v>
      </c>
      <c r="J210" s="2" t="str">
        <f>_xlfn.XLOOKUP(Sales78[[#This Row],[Customer_ID]],Customer[Customer_ID],Customer[Age Range])</f>
        <v>[57 Above]</v>
      </c>
      <c r="K210" s="2" t="str">
        <f>_xlfn.XLOOKUP(Sales78[[#This Row],[Customer_ID]],Customer[Customer_ID],Customer[Gender])</f>
        <v>Male</v>
      </c>
      <c r="L210" s="26" t="e">
        <f>_xlfn.XLOOKUP(Sales78[[#This Row],[Customer_ID]],Feedback[Customer_ID],Feedback[Feedback_ID])</f>
        <v>#N/A</v>
      </c>
      <c r="M210" s="26" t="e">
        <f>_xlfn.XLOOKUP(Sales78[[#This Row],[Customer_ID]],Feedback[Customer_ID],Feedback[Sentiment])</f>
        <v>#N/A</v>
      </c>
      <c r="N210" s="26" t="e">
        <f>_xlfn.XLOOKUP(Sales78[[#This Row],[Customer_ID]],Feedback[Customer_ID],Feedback[Comment])</f>
        <v>#N/A</v>
      </c>
      <c r="O210" s="26"/>
    </row>
    <row r="211" spans="1:15" x14ac:dyDescent="0.3">
      <c r="A211" s="4" t="s">
        <v>216</v>
      </c>
      <c r="B211" s="2" t="s">
        <v>1842</v>
      </c>
      <c r="C211" s="2" t="s">
        <v>1012</v>
      </c>
      <c r="D211" s="2">
        <v>4</v>
      </c>
      <c r="E211" s="2">
        <v>2.5299999999999998</v>
      </c>
      <c r="F211" s="2" t="s">
        <v>1016</v>
      </c>
      <c r="G211" s="3">
        <v>45501</v>
      </c>
      <c r="H211" s="5">
        <v>10.119999999999999</v>
      </c>
      <c r="I211" s="2">
        <f>_xlfn.XLOOKUP(Sales78[[#This Row],[Customer_ID]],Customer[Customer_ID],Customer[Age])</f>
        <v>62</v>
      </c>
      <c r="J211" s="2" t="str">
        <f>_xlfn.XLOOKUP(Sales78[[#This Row],[Customer_ID]],Customer[Customer_ID],Customer[Age Range])</f>
        <v>[57 Above]</v>
      </c>
      <c r="K211" s="2" t="str">
        <f>_xlfn.XLOOKUP(Sales78[[#This Row],[Customer_ID]],Customer[Customer_ID],Customer[Gender])</f>
        <v>Female</v>
      </c>
      <c r="L211" s="26" t="e">
        <f>_xlfn.XLOOKUP(Sales78[[#This Row],[Customer_ID]],Feedback[Customer_ID],Feedback[Feedback_ID])</f>
        <v>#N/A</v>
      </c>
      <c r="M211" s="26" t="e">
        <f>_xlfn.XLOOKUP(Sales78[[#This Row],[Customer_ID]],Feedback[Customer_ID],Feedback[Sentiment])</f>
        <v>#N/A</v>
      </c>
      <c r="N211" s="26" t="e">
        <f>_xlfn.XLOOKUP(Sales78[[#This Row],[Customer_ID]],Feedback[Customer_ID],Feedback[Comment])</f>
        <v>#N/A</v>
      </c>
      <c r="O211" s="26"/>
    </row>
    <row r="212" spans="1:15" x14ac:dyDescent="0.3">
      <c r="A212" s="4" t="s">
        <v>217</v>
      </c>
      <c r="B212" s="2" t="s">
        <v>1701</v>
      </c>
      <c r="C212" s="2" t="s">
        <v>1012</v>
      </c>
      <c r="D212" s="2">
        <v>5</v>
      </c>
      <c r="E212" s="2">
        <v>4.79</v>
      </c>
      <c r="F212" s="2" t="s">
        <v>1013</v>
      </c>
      <c r="G212" s="3">
        <v>45502</v>
      </c>
      <c r="H212" s="5">
        <v>23.95</v>
      </c>
      <c r="I212" s="2">
        <f>_xlfn.XLOOKUP(Sales78[[#This Row],[Customer_ID]],Customer[Customer_ID],Customer[Age])</f>
        <v>51</v>
      </c>
      <c r="J212" s="2" t="str">
        <f>_xlfn.XLOOKUP(Sales78[[#This Row],[Customer_ID]],Customer[Customer_ID],Customer[Age Range])</f>
        <v>[44-56]</v>
      </c>
      <c r="K212" s="2" t="str">
        <f>_xlfn.XLOOKUP(Sales78[[#This Row],[Customer_ID]],Customer[Customer_ID],Customer[Gender])</f>
        <v>Male</v>
      </c>
      <c r="L212" s="26" t="str">
        <f>_xlfn.XLOOKUP(Sales78[[#This Row],[Customer_ID]],Feedback[Customer_ID],Feedback[Feedback_ID])</f>
        <v>F1363</v>
      </c>
      <c r="M212" s="26" t="str">
        <f>_xlfn.XLOOKUP(Sales78[[#This Row],[Customer_ID]],Feedback[Customer_ID],Feedback[Sentiment])</f>
        <v>Positive</v>
      </c>
      <c r="N212" s="26" t="str">
        <f>_xlfn.XLOOKUP(Sales78[[#This Row],[Customer_ID]],Feedback[Customer_ID],Feedback[Comment])</f>
        <v>Could be better</v>
      </c>
      <c r="O212" s="26"/>
    </row>
    <row r="213" spans="1:15" x14ac:dyDescent="0.3">
      <c r="A213" s="4" t="s">
        <v>218</v>
      </c>
      <c r="B213" s="2" t="s">
        <v>1912</v>
      </c>
      <c r="C213" s="2" t="s">
        <v>1008</v>
      </c>
      <c r="D213" s="2">
        <v>3</v>
      </c>
      <c r="E213" s="2">
        <v>4.91</v>
      </c>
      <c r="F213" s="2" t="s">
        <v>1015</v>
      </c>
      <c r="G213" s="3">
        <v>45503</v>
      </c>
      <c r="H213" s="5">
        <v>14.73</v>
      </c>
      <c r="I213" s="2">
        <f>_xlfn.XLOOKUP(Sales78[[#This Row],[Customer_ID]],Customer[Customer_ID],Customer[Age])</f>
        <v>18</v>
      </c>
      <c r="J213" s="2" t="str">
        <f>_xlfn.XLOOKUP(Sales78[[#This Row],[Customer_ID]],Customer[Customer_ID],Customer[Age Range])</f>
        <v>[18-30]</v>
      </c>
      <c r="K213" s="2" t="str">
        <f>_xlfn.XLOOKUP(Sales78[[#This Row],[Customer_ID]],Customer[Customer_ID],Customer[Gender])</f>
        <v>Female</v>
      </c>
      <c r="L213" s="26" t="str">
        <f>_xlfn.XLOOKUP(Sales78[[#This Row],[Customer_ID]],Feedback[Customer_ID],Feedback[Feedback_ID])</f>
        <v>F1713</v>
      </c>
      <c r="M213" s="26" t="str">
        <f>_xlfn.XLOOKUP(Sales78[[#This Row],[Customer_ID]],Feedback[Customer_ID],Feedback[Sentiment])</f>
        <v>Negative</v>
      </c>
      <c r="N213" s="26" t="str">
        <f>_xlfn.XLOOKUP(Sales78[[#This Row],[Customer_ID]],Feedback[Customer_ID],Feedback[Comment])</f>
        <v>Could be better</v>
      </c>
      <c r="O213" s="26"/>
    </row>
    <row r="214" spans="1:15" x14ac:dyDescent="0.3">
      <c r="A214" s="4" t="s">
        <v>219</v>
      </c>
      <c r="B214" s="2" t="s">
        <v>1718</v>
      </c>
      <c r="C214" s="2" t="s">
        <v>1009</v>
      </c>
      <c r="D214" s="2">
        <v>1</v>
      </c>
      <c r="E214" s="2">
        <v>3.61</v>
      </c>
      <c r="F214" s="2" t="s">
        <v>1016</v>
      </c>
      <c r="G214" s="3">
        <v>45504</v>
      </c>
      <c r="H214" s="5">
        <v>3.61</v>
      </c>
      <c r="I214" s="2">
        <f>_xlfn.XLOOKUP(Sales78[[#This Row],[Customer_ID]],Customer[Customer_ID],Customer[Age])</f>
        <v>32</v>
      </c>
      <c r="J214" s="2" t="str">
        <f>_xlfn.XLOOKUP(Sales78[[#This Row],[Customer_ID]],Customer[Customer_ID],Customer[Age Range])</f>
        <v>[31-43]</v>
      </c>
      <c r="K214" s="2" t="str">
        <f>_xlfn.XLOOKUP(Sales78[[#This Row],[Customer_ID]],Customer[Customer_ID],Customer[Gender])</f>
        <v>Female</v>
      </c>
      <c r="L214" s="26" t="str">
        <f>_xlfn.XLOOKUP(Sales78[[#This Row],[Customer_ID]],Feedback[Customer_ID],Feedback[Feedback_ID])</f>
        <v>F1107</v>
      </c>
      <c r="M214" s="26" t="str">
        <f>_xlfn.XLOOKUP(Sales78[[#This Row],[Customer_ID]],Feedback[Customer_ID],Feedback[Sentiment])</f>
        <v>Negative</v>
      </c>
      <c r="N214" s="26" t="str">
        <f>_xlfn.XLOOKUP(Sales78[[#This Row],[Customer_ID]],Feedback[Customer_ID],Feedback[Comment])</f>
        <v>Could be better</v>
      </c>
      <c r="O214" s="26"/>
    </row>
    <row r="215" spans="1:15" x14ac:dyDescent="0.3">
      <c r="A215" s="4" t="s">
        <v>220</v>
      </c>
      <c r="B215" s="2" t="s">
        <v>1493</v>
      </c>
      <c r="C215" s="2" t="s">
        <v>1007</v>
      </c>
      <c r="D215" s="2">
        <v>5</v>
      </c>
      <c r="E215" s="2">
        <v>3.77</v>
      </c>
      <c r="F215" s="2" t="s">
        <v>1015</v>
      </c>
      <c r="G215" s="3">
        <v>45505</v>
      </c>
      <c r="H215" s="5">
        <v>18.850000000000001</v>
      </c>
      <c r="I215" s="2">
        <f>_xlfn.XLOOKUP(Sales78[[#This Row],[Customer_ID]],Customer[Customer_ID],Customer[Age])</f>
        <v>20</v>
      </c>
      <c r="J215" s="2" t="str">
        <f>_xlfn.XLOOKUP(Sales78[[#This Row],[Customer_ID]],Customer[Customer_ID],Customer[Age Range])</f>
        <v>[18-30]</v>
      </c>
      <c r="K215" s="2" t="str">
        <f>_xlfn.XLOOKUP(Sales78[[#This Row],[Customer_ID]],Customer[Customer_ID],Customer[Gender])</f>
        <v>Female</v>
      </c>
      <c r="L215" s="26" t="e">
        <f>_xlfn.XLOOKUP(Sales78[[#This Row],[Customer_ID]],Feedback[Customer_ID],Feedback[Feedback_ID])</f>
        <v>#N/A</v>
      </c>
      <c r="M215" s="26" t="e">
        <f>_xlfn.XLOOKUP(Sales78[[#This Row],[Customer_ID]],Feedback[Customer_ID],Feedback[Sentiment])</f>
        <v>#N/A</v>
      </c>
      <c r="N215" s="26" t="e">
        <f>_xlfn.XLOOKUP(Sales78[[#This Row],[Customer_ID]],Feedback[Customer_ID],Feedback[Comment])</f>
        <v>#N/A</v>
      </c>
      <c r="O215" s="26"/>
    </row>
    <row r="216" spans="1:15" x14ac:dyDescent="0.3">
      <c r="A216" s="4" t="s">
        <v>221</v>
      </c>
      <c r="B216" s="2" t="s">
        <v>1943</v>
      </c>
      <c r="C216" s="2" t="s">
        <v>1010</v>
      </c>
      <c r="D216" s="2">
        <v>2</v>
      </c>
      <c r="E216" s="2">
        <v>3.04</v>
      </c>
      <c r="F216" s="2" t="s">
        <v>1016</v>
      </c>
      <c r="G216" s="3">
        <v>45506</v>
      </c>
      <c r="H216" s="5">
        <v>6.08</v>
      </c>
      <c r="I216" s="2">
        <f>_xlfn.XLOOKUP(Sales78[[#This Row],[Customer_ID]],Customer[Customer_ID],Customer[Age])</f>
        <v>45</v>
      </c>
      <c r="J216" s="2" t="str">
        <f>_xlfn.XLOOKUP(Sales78[[#This Row],[Customer_ID]],Customer[Customer_ID],Customer[Age Range])</f>
        <v>[44-56]</v>
      </c>
      <c r="K216" s="2" t="str">
        <f>_xlfn.XLOOKUP(Sales78[[#This Row],[Customer_ID]],Customer[Customer_ID],Customer[Gender])</f>
        <v>Male</v>
      </c>
      <c r="L216" s="26" t="str">
        <f>_xlfn.XLOOKUP(Sales78[[#This Row],[Customer_ID]],Feedback[Customer_ID],Feedback[Feedback_ID])</f>
        <v>F1351</v>
      </c>
      <c r="M216" s="26" t="str">
        <f>_xlfn.XLOOKUP(Sales78[[#This Row],[Customer_ID]],Feedback[Customer_ID],Feedback[Sentiment])</f>
        <v>Positive</v>
      </c>
      <c r="N216" s="26" t="str">
        <f>_xlfn.XLOOKUP(Sales78[[#This Row],[Customer_ID]],Feedback[Customer_ID],Feedback[Comment])</f>
        <v>Could be better</v>
      </c>
      <c r="O216" s="26"/>
    </row>
    <row r="217" spans="1:15" x14ac:dyDescent="0.3">
      <c r="A217" s="4" t="s">
        <v>222</v>
      </c>
      <c r="B217" s="2" t="s">
        <v>1794</v>
      </c>
      <c r="C217" s="2" t="s">
        <v>1009</v>
      </c>
      <c r="D217" s="2">
        <v>1</v>
      </c>
      <c r="E217" s="2">
        <v>4.78</v>
      </c>
      <c r="F217" s="2" t="s">
        <v>1014</v>
      </c>
      <c r="G217" s="3">
        <v>45507</v>
      </c>
      <c r="H217" s="5">
        <v>4.78</v>
      </c>
      <c r="I217" s="2">
        <f>_xlfn.XLOOKUP(Sales78[[#This Row],[Customer_ID]],Customer[Customer_ID],Customer[Age])</f>
        <v>48</v>
      </c>
      <c r="J217" s="2" t="str">
        <f>_xlfn.XLOOKUP(Sales78[[#This Row],[Customer_ID]],Customer[Customer_ID],Customer[Age Range])</f>
        <v>[44-56]</v>
      </c>
      <c r="K217" s="2" t="str">
        <f>_xlfn.XLOOKUP(Sales78[[#This Row],[Customer_ID]],Customer[Customer_ID],Customer[Gender])</f>
        <v>Male</v>
      </c>
      <c r="L217" s="26" t="e">
        <f>_xlfn.XLOOKUP(Sales78[[#This Row],[Customer_ID]],Feedback[Customer_ID],Feedback[Feedback_ID])</f>
        <v>#N/A</v>
      </c>
      <c r="M217" s="26" t="e">
        <f>_xlfn.XLOOKUP(Sales78[[#This Row],[Customer_ID]],Feedback[Customer_ID],Feedback[Sentiment])</f>
        <v>#N/A</v>
      </c>
      <c r="N217" s="26" t="e">
        <f>_xlfn.XLOOKUP(Sales78[[#This Row],[Customer_ID]],Feedback[Customer_ID],Feedback[Comment])</f>
        <v>#N/A</v>
      </c>
      <c r="O217" s="26"/>
    </row>
    <row r="218" spans="1:15" x14ac:dyDescent="0.3">
      <c r="A218" s="4" t="s">
        <v>223</v>
      </c>
      <c r="B218" s="2" t="s">
        <v>1190</v>
      </c>
      <c r="C218" s="2" t="s">
        <v>1009</v>
      </c>
      <c r="D218" s="2">
        <v>3</v>
      </c>
      <c r="E218" s="2">
        <v>3.39</v>
      </c>
      <c r="F218" s="2" t="s">
        <v>1016</v>
      </c>
      <c r="G218" s="3">
        <v>45508</v>
      </c>
      <c r="H218" s="5">
        <v>10.17</v>
      </c>
      <c r="I218" s="2">
        <f>_xlfn.XLOOKUP(Sales78[[#This Row],[Customer_ID]],Customer[Customer_ID],Customer[Age])</f>
        <v>45</v>
      </c>
      <c r="J218" s="2" t="str">
        <f>_xlfn.XLOOKUP(Sales78[[#This Row],[Customer_ID]],Customer[Customer_ID],Customer[Age Range])</f>
        <v>[44-56]</v>
      </c>
      <c r="K218" s="2" t="str">
        <f>_xlfn.XLOOKUP(Sales78[[#This Row],[Customer_ID]],Customer[Customer_ID],Customer[Gender])</f>
        <v>Female</v>
      </c>
      <c r="L218" s="26" t="str">
        <f>_xlfn.XLOOKUP(Sales78[[#This Row],[Customer_ID]],Feedback[Customer_ID],Feedback[Feedback_ID])</f>
        <v>F1179</v>
      </c>
      <c r="M218" s="26" t="str">
        <f>_xlfn.XLOOKUP(Sales78[[#This Row],[Customer_ID]],Feedback[Customer_ID],Feedback[Sentiment])</f>
        <v>Positive</v>
      </c>
      <c r="N218" s="26" t="str">
        <f>_xlfn.XLOOKUP(Sales78[[#This Row],[Customer_ID]],Feedback[Customer_ID],Feedback[Comment])</f>
        <v>Could be better</v>
      </c>
      <c r="O218" s="26"/>
    </row>
    <row r="219" spans="1:15" x14ac:dyDescent="0.3">
      <c r="A219" s="4" t="s">
        <v>224</v>
      </c>
      <c r="B219" s="2" t="s">
        <v>1712</v>
      </c>
      <c r="C219" s="2" t="s">
        <v>1007</v>
      </c>
      <c r="D219" s="2">
        <v>5</v>
      </c>
      <c r="E219" s="2">
        <v>5.49</v>
      </c>
      <c r="F219" s="2" t="s">
        <v>1016</v>
      </c>
      <c r="G219" s="3">
        <v>45509</v>
      </c>
      <c r="H219" s="5">
        <v>27.45</v>
      </c>
      <c r="I219" s="2">
        <f>_xlfn.XLOOKUP(Sales78[[#This Row],[Customer_ID]],Customer[Customer_ID],Customer[Age])</f>
        <v>39</v>
      </c>
      <c r="J219" s="2" t="str">
        <f>_xlfn.XLOOKUP(Sales78[[#This Row],[Customer_ID]],Customer[Customer_ID],Customer[Age Range])</f>
        <v>[31-43]</v>
      </c>
      <c r="K219" s="2" t="str">
        <f>_xlfn.XLOOKUP(Sales78[[#This Row],[Customer_ID]],Customer[Customer_ID],Customer[Gender])</f>
        <v>Female</v>
      </c>
      <c r="L219" s="26" t="str">
        <f>_xlfn.XLOOKUP(Sales78[[#This Row],[Customer_ID]],Feedback[Customer_ID],Feedback[Feedback_ID])</f>
        <v>F1526</v>
      </c>
      <c r="M219" s="26" t="str">
        <f>_xlfn.XLOOKUP(Sales78[[#This Row],[Customer_ID]],Feedback[Customer_ID],Feedback[Sentiment])</f>
        <v>Neutral</v>
      </c>
      <c r="N219" s="26" t="str">
        <f>_xlfn.XLOOKUP(Sales78[[#This Row],[Customer_ID]],Feedback[Customer_ID],Feedback[Comment])</f>
        <v>Could be better</v>
      </c>
      <c r="O219" s="26"/>
    </row>
    <row r="220" spans="1:15" x14ac:dyDescent="0.3">
      <c r="A220" s="4" t="s">
        <v>225</v>
      </c>
      <c r="B220" s="2" t="s">
        <v>1803</v>
      </c>
      <c r="C220" s="2" t="s">
        <v>1010</v>
      </c>
      <c r="D220" s="2">
        <v>4</v>
      </c>
      <c r="E220" s="2">
        <v>3.98</v>
      </c>
      <c r="F220" s="2" t="s">
        <v>1013</v>
      </c>
      <c r="G220" s="3">
        <v>45510</v>
      </c>
      <c r="H220" s="5">
        <v>15.92</v>
      </c>
      <c r="I220" s="2">
        <f>_xlfn.XLOOKUP(Sales78[[#This Row],[Customer_ID]],Customer[Customer_ID],Customer[Age])</f>
        <v>59</v>
      </c>
      <c r="J220" s="2" t="str">
        <f>_xlfn.XLOOKUP(Sales78[[#This Row],[Customer_ID]],Customer[Customer_ID],Customer[Age Range])</f>
        <v>[57 Above]</v>
      </c>
      <c r="K220" s="2" t="str">
        <f>_xlfn.XLOOKUP(Sales78[[#This Row],[Customer_ID]],Customer[Customer_ID],Customer[Gender])</f>
        <v>Female</v>
      </c>
      <c r="L220" s="26" t="e">
        <f>_xlfn.XLOOKUP(Sales78[[#This Row],[Customer_ID]],Feedback[Customer_ID],Feedback[Feedback_ID])</f>
        <v>#N/A</v>
      </c>
      <c r="M220" s="26" t="e">
        <f>_xlfn.XLOOKUP(Sales78[[#This Row],[Customer_ID]],Feedback[Customer_ID],Feedback[Sentiment])</f>
        <v>#N/A</v>
      </c>
      <c r="N220" s="26" t="e">
        <f>_xlfn.XLOOKUP(Sales78[[#This Row],[Customer_ID]],Feedback[Customer_ID],Feedback[Comment])</f>
        <v>#N/A</v>
      </c>
      <c r="O220" s="26"/>
    </row>
    <row r="221" spans="1:15" x14ac:dyDescent="0.3">
      <c r="A221" s="4" t="s">
        <v>226</v>
      </c>
      <c r="B221" s="2" t="s">
        <v>1046</v>
      </c>
      <c r="C221" s="2" t="s">
        <v>1007</v>
      </c>
      <c r="D221" s="2">
        <v>2</v>
      </c>
      <c r="E221" s="2">
        <v>3.78</v>
      </c>
      <c r="F221" s="2" t="s">
        <v>1014</v>
      </c>
      <c r="G221" s="3">
        <v>45511</v>
      </c>
      <c r="H221" s="5">
        <v>7.56</v>
      </c>
      <c r="I221" s="2">
        <f>_xlfn.XLOOKUP(Sales78[[#This Row],[Customer_ID]],Customer[Customer_ID],Customer[Age])</f>
        <v>30</v>
      </c>
      <c r="J221" s="2" t="str">
        <f>_xlfn.XLOOKUP(Sales78[[#This Row],[Customer_ID]],Customer[Customer_ID],Customer[Age Range])</f>
        <v>[18-30]</v>
      </c>
      <c r="K221" s="2" t="str">
        <f>_xlfn.XLOOKUP(Sales78[[#This Row],[Customer_ID]],Customer[Customer_ID],Customer[Gender])</f>
        <v>Male</v>
      </c>
      <c r="L221" s="26" t="str">
        <f>_xlfn.XLOOKUP(Sales78[[#This Row],[Customer_ID]],Feedback[Customer_ID],Feedback[Feedback_ID])</f>
        <v>F1293</v>
      </c>
      <c r="M221" s="26" t="str">
        <f>_xlfn.XLOOKUP(Sales78[[#This Row],[Customer_ID]],Feedback[Customer_ID],Feedback[Sentiment])</f>
        <v>Neutral</v>
      </c>
      <c r="N221" s="26" t="str">
        <f>_xlfn.XLOOKUP(Sales78[[#This Row],[Customer_ID]],Feedback[Customer_ID],Feedback[Comment])</f>
        <v>Great product!</v>
      </c>
      <c r="O221" s="26"/>
    </row>
    <row r="222" spans="1:15" x14ac:dyDescent="0.3">
      <c r="A222" s="4" t="s">
        <v>227</v>
      </c>
      <c r="B222" s="2" t="s">
        <v>1464</v>
      </c>
      <c r="C222" s="2" t="s">
        <v>1008</v>
      </c>
      <c r="D222" s="2">
        <v>5</v>
      </c>
      <c r="E222" s="2">
        <v>3.46</v>
      </c>
      <c r="F222" s="2" t="s">
        <v>1014</v>
      </c>
      <c r="G222" s="3">
        <v>45512</v>
      </c>
      <c r="H222" s="5">
        <v>17.3</v>
      </c>
      <c r="I222" s="2">
        <f>_xlfn.XLOOKUP(Sales78[[#This Row],[Customer_ID]],Customer[Customer_ID],Customer[Age])</f>
        <v>20</v>
      </c>
      <c r="J222" s="2" t="str">
        <f>_xlfn.XLOOKUP(Sales78[[#This Row],[Customer_ID]],Customer[Customer_ID],Customer[Age Range])</f>
        <v>[18-30]</v>
      </c>
      <c r="K222" s="2" t="str">
        <f>_xlfn.XLOOKUP(Sales78[[#This Row],[Customer_ID]],Customer[Customer_ID],Customer[Gender])</f>
        <v>Female</v>
      </c>
      <c r="L222" s="26" t="e">
        <f>_xlfn.XLOOKUP(Sales78[[#This Row],[Customer_ID]],Feedback[Customer_ID],Feedback[Feedback_ID])</f>
        <v>#N/A</v>
      </c>
      <c r="M222" s="26" t="e">
        <f>_xlfn.XLOOKUP(Sales78[[#This Row],[Customer_ID]],Feedback[Customer_ID],Feedback[Sentiment])</f>
        <v>#N/A</v>
      </c>
      <c r="N222" s="26" t="e">
        <f>_xlfn.XLOOKUP(Sales78[[#This Row],[Customer_ID]],Feedback[Customer_ID],Feedback[Comment])</f>
        <v>#N/A</v>
      </c>
      <c r="O222" s="26"/>
    </row>
    <row r="223" spans="1:15" x14ac:dyDescent="0.3">
      <c r="A223" s="4" t="s">
        <v>228</v>
      </c>
      <c r="B223" s="2" t="s">
        <v>1302</v>
      </c>
      <c r="C223" s="2" t="s">
        <v>1008</v>
      </c>
      <c r="D223" s="2">
        <v>5</v>
      </c>
      <c r="E223" s="2">
        <v>4.88</v>
      </c>
      <c r="F223" s="2" t="s">
        <v>1013</v>
      </c>
      <c r="G223" s="3">
        <v>45513</v>
      </c>
      <c r="H223" s="5">
        <v>24.4</v>
      </c>
      <c r="I223" s="2">
        <f>_xlfn.XLOOKUP(Sales78[[#This Row],[Customer_ID]],Customer[Customer_ID],Customer[Age])</f>
        <v>59</v>
      </c>
      <c r="J223" s="2" t="str">
        <f>_xlfn.XLOOKUP(Sales78[[#This Row],[Customer_ID]],Customer[Customer_ID],Customer[Age Range])</f>
        <v>[57 Above]</v>
      </c>
      <c r="K223" s="2" t="str">
        <f>_xlfn.XLOOKUP(Sales78[[#This Row],[Customer_ID]],Customer[Customer_ID],Customer[Gender])</f>
        <v>Male</v>
      </c>
      <c r="L223" s="26" t="str">
        <f>_xlfn.XLOOKUP(Sales78[[#This Row],[Customer_ID]],Feedback[Customer_ID],Feedback[Feedback_ID])</f>
        <v>F1754</v>
      </c>
      <c r="M223" s="26" t="str">
        <f>_xlfn.XLOOKUP(Sales78[[#This Row],[Customer_ID]],Feedback[Customer_ID],Feedback[Sentiment])</f>
        <v>Negative</v>
      </c>
      <c r="N223" s="26" t="str">
        <f>_xlfn.XLOOKUP(Sales78[[#This Row],[Customer_ID]],Feedback[Customer_ID],Feedback[Comment])</f>
        <v>Could be better</v>
      </c>
      <c r="O223" s="26"/>
    </row>
    <row r="224" spans="1:15" x14ac:dyDescent="0.3">
      <c r="A224" s="4" t="s">
        <v>229</v>
      </c>
      <c r="B224" s="2" t="s">
        <v>1842</v>
      </c>
      <c r="C224" s="2" t="s">
        <v>1012</v>
      </c>
      <c r="D224" s="2">
        <v>1</v>
      </c>
      <c r="E224" s="2">
        <v>5.14</v>
      </c>
      <c r="F224" s="2" t="s">
        <v>1015</v>
      </c>
      <c r="G224" s="3">
        <v>45514</v>
      </c>
      <c r="H224" s="5">
        <v>5.14</v>
      </c>
      <c r="I224" s="2">
        <f>_xlfn.XLOOKUP(Sales78[[#This Row],[Customer_ID]],Customer[Customer_ID],Customer[Age])</f>
        <v>62</v>
      </c>
      <c r="J224" s="2" t="str">
        <f>_xlfn.XLOOKUP(Sales78[[#This Row],[Customer_ID]],Customer[Customer_ID],Customer[Age Range])</f>
        <v>[57 Above]</v>
      </c>
      <c r="K224" s="2" t="str">
        <f>_xlfn.XLOOKUP(Sales78[[#This Row],[Customer_ID]],Customer[Customer_ID],Customer[Gender])</f>
        <v>Female</v>
      </c>
      <c r="L224" s="26" t="e">
        <f>_xlfn.XLOOKUP(Sales78[[#This Row],[Customer_ID]],Feedback[Customer_ID],Feedback[Feedback_ID])</f>
        <v>#N/A</v>
      </c>
      <c r="M224" s="26" t="e">
        <f>_xlfn.XLOOKUP(Sales78[[#This Row],[Customer_ID]],Feedback[Customer_ID],Feedback[Sentiment])</f>
        <v>#N/A</v>
      </c>
      <c r="N224" s="26" t="e">
        <f>_xlfn.XLOOKUP(Sales78[[#This Row],[Customer_ID]],Feedback[Customer_ID],Feedback[Comment])</f>
        <v>#N/A</v>
      </c>
      <c r="O224" s="26"/>
    </row>
    <row r="225" spans="1:15" x14ac:dyDescent="0.3">
      <c r="A225" s="4" t="s">
        <v>230</v>
      </c>
      <c r="B225" s="2" t="s">
        <v>1079</v>
      </c>
      <c r="C225" s="2" t="s">
        <v>1011</v>
      </c>
      <c r="D225" s="2">
        <v>2</v>
      </c>
      <c r="E225" s="2">
        <v>3.95</v>
      </c>
      <c r="F225" s="2" t="s">
        <v>1014</v>
      </c>
      <c r="G225" s="3">
        <v>45515</v>
      </c>
      <c r="H225" s="5">
        <v>7.9</v>
      </c>
      <c r="I225" s="2">
        <f>_xlfn.XLOOKUP(Sales78[[#This Row],[Customer_ID]],Customer[Customer_ID],Customer[Age])</f>
        <v>23</v>
      </c>
      <c r="J225" s="2" t="str">
        <f>_xlfn.XLOOKUP(Sales78[[#This Row],[Customer_ID]],Customer[Customer_ID],Customer[Age Range])</f>
        <v>[18-30]</v>
      </c>
      <c r="K225" s="2" t="str">
        <f>_xlfn.XLOOKUP(Sales78[[#This Row],[Customer_ID]],Customer[Customer_ID],Customer[Gender])</f>
        <v>Male</v>
      </c>
      <c r="L225" s="26" t="str">
        <f>_xlfn.XLOOKUP(Sales78[[#This Row],[Customer_ID]],Feedback[Customer_ID],Feedback[Feedback_ID])</f>
        <v>F1149</v>
      </c>
      <c r="M225" s="26" t="str">
        <f>_xlfn.XLOOKUP(Sales78[[#This Row],[Customer_ID]],Feedback[Customer_ID],Feedback[Sentiment])</f>
        <v>Positive</v>
      </c>
      <c r="N225" s="26" t="str">
        <f>_xlfn.XLOOKUP(Sales78[[#This Row],[Customer_ID]],Feedback[Customer_ID],Feedback[Comment])</f>
        <v>Great product!</v>
      </c>
      <c r="O225" s="26"/>
    </row>
    <row r="226" spans="1:15" x14ac:dyDescent="0.3">
      <c r="A226" s="4" t="s">
        <v>231</v>
      </c>
      <c r="B226" s="2" t="s">
        <v>1231</v>
      </c>
      <c r="C226" s="2" t="s">
        <v>1012</v>
      </c>
      <c r="D226" s="2">
        <v>2</v>
      </c>
      <c r="E226" s="2">
        <v>5.24</v>
      </c>
      <c r="F226" s="2" t="s">
        <v>1014</v>
      </c>
      <c r="G226" s="3">
        <v>45516</v>
      </c>
      <c r="H226" s="5">
        <v>10.48</v>
      </c>
      <c r="I226" s="2">
        <f>_xlfn.XLOOKUP(Sales78[[#This Row],[Customer_ID]],Customer[Customer_ID],Customer[Age])</f>
        <v>26</v>
      </c>
      <c r="J226" s="2" t="str">
        <f>_xlfn.XLOOKUP(Sales78[[#This Row],[Customer_ID]],Customer[Customer_ID],Customer[Age Range])</f>
        <v>[18-30]</v>
      </c>
      <c r="K226" s="2" t="str">
        <f>_xlfn.XLOOKUP(Sales78[[#This Row],[Customer_ID]],Customer[Customer_ID],Customer[Gender])</f>
        <v>Female</v>
      </c>
      <c r="L226" s="26" t="str">
        <f>_xlfn.XLOOKUP(Sales78[[#This Row],[Customer_ID]],Feedback[Customer_ID],Feedback[Feedback_ID])</f>
        <v>F1716</v>
      </c>
      <c r="M226" s="26" t="str">
        <f>_xlfn.XLOOKUP(Sales78[[#This Row],[Customer_ID]],Feedback[Customer_ID],Feedback[Sentiment])</f>
        <v>Neutral</v>
      </c>
      <c r="N226" s="26" t="str">
        <f>_xlfn.XLOOKUP(Sales78[[#This Row],[Customer_ID]],Feedback[Customer_ID],Feedback[Comment])</f>
        <v>Could be better</v>
      </c>
      <c r="O226" s="26"/>
    </row>
    <row r="227" spans="1:15" x14ac:dyDescent="0.3">
      <c r="A227" s="4" t="s">
        <v>232</v>
      </c>
      <c r="B227" s="2" t="s">
        <v>1523</v>
      </c>
      <c r="C227" s="2" t="s">
        <v>1009</v>
      </c>
      <c r="D227" s="2">
        <v>2</v>
      </c>
      <c r="E227" s="2">
        <v>4.1900000000000004</v>
      </c>
      <c r="F227" s="2" t="s">
        <v>1013</v>
      </c>
      <c r="G227" s="3">
        <v>45517</v>
      </c>
      <c r="H227" s="5">
        <v>8.3800000000000008</v>
      </c>
      <c r="I227" s="2">
        <f>_xlfn.XLOOKUP(Sales78[[#This Row],[Customer_ID]],Customer[Customer_ID],Customer[Age])</f>
        <v>20</v>
      </c>
      <c r="J227" s="2" t="str">
        <f>_xlfn.XLOOKUP(Sales78[[#This Row],[Customer_ID]],Customer[Customer_ID],Customer[Age Range])</f>
        <v>[18-30]</v>
      </c>
      <c r="K227" s="2" t="str">
        <f>_xlfn.XLOOKUP(Sales78[[#This Row],[Customer_ID]],Customer[Customer_ID],Customer[Gender])</f>
        <v>Male</v>
      </c>
      <c r="L227" s="26" t="str">
        <f>_xlfn.XLOOKUP(Sales78[[#This Row],[Customer_ID]],Feedback[Customer_ID],Feedback[Feedback_ID])</f>
        <v>F1455</v>
      </c>
      <c r="M227" s="26" t="str">
        <f>_xlfn.XLOOKUP(Sales78[[#This Row],[Customer_ID]],Feedback[Customer_ID],Feedback[Sentiment])</f>
        <v>Positive</v>
      </c>
      <c r="N227" s="26" t="str">
        <f>_xlfn.XLOOKUP(Sales78[[#This Row],[Customer_ID]],Feedback[Customer_ID],Feedback[Comment])</f>
        <v>Could be better</v>
      </c>
      <c r="O227" s="26"/>
    </row>
    <row r="228" spans="1:15" x14ac:dyDescent="0.3">
      <c r="A228" s="4" t="s">
        <v>233</v>
      </c>
      <c r="B228" s="2" t="s">
        <v>1674</v>
      </c>
      <c r="C228" s="2" t="s">
        <v>1012</v>
      </c>
      <c r="D228" s="2">
        <v>1</v>
      </c>
      <c r="E228" s="2">
        <v>3.8</v>
      </c>
      <c r="F228" s="2" t="s">
        <v>1015</v>
      </c>
      <c r="G228" s="3">
        <v>45518</v>
      </c>
      <c r="H228" s="5">
        <v>3.8</v>
      </c>
      <c r="I228" s="2">
        <f>_xlfn.XLOOKUP(Sales78[[#This Row],[Customer_ID]],Customer[Customer_ID],Customer[Age])</f>
        <v>21</v>
      </c>
      <c r="J228" s="2" t="str">
        <f>_xlfn.XLOOKUP(Sales78[[#This Row],[Customer_ID]],Customer[Customer_ID],Customer[Age Range])</f>
        <v>[18-30]</v>
      </c>
      <c r="K228" s="2" t="str">
        <f>_xlfn.XLOOKUP(Sales78[[#This Row],[Customer_ID]],Customer[Customer_ID],Customer[Gender])</f>
        <v>Male</v>
      </c>
      <c r="L228" s="26" t="str">
        <f>_xlfn.XLOOKUP(Sales78[[#This Row],[Customer_ID]],Feedback[Customer_ID],Feedback[Feedback_ID])</f>
        <v>F1200</v>
      </c>
      <c r="M228" s="26" t="str">
        <f>_xlfn.XLOOKUP(Sales78[[#This Row],[Customer_ID]],Feedback[Customer_ID],Feedback[Sentiment])</f>
        <v>Positive</v>
      </c>
      <c r="N228" s="26" t="str">
        <f>_xlfn.XLOOKUP(Sales78[[#This Row],[Customer_ID]],Feedback[Customer_ID],Feedback[Comment])</f>
        <v>Great product!</v>
      </c>
      <c r="O228" s="26"/>
    </row>
    <row r="229" spans="1:15" x14ac:dyDescent="0.3">
      <c r="A229" s="4" t="s">
        <v>234</v>
      </c>
      <c r="B229" s="2" t="s">
        <v>2012</v>
      </c>
      <c r="C229" s="2" t="s">
        <v>1011</v>
      </c>
      <c r="D229" s="2">
        <v>2</v>
      </c>
      <c r="E229" s="2">
        <v>4.4400000000000004</v>
      </c>
      <c r="F229" s="2" t="s">
        <v>1014</v>
      </c>
      <c r="G229" s="3">
        <v>45519</v>
      </c>
      <c r="H229" s="5">
        <v>8.8800000000000008</v>
      </c>
      <c r="I229" s="2">
        <f>_xlfn.XLOOKUP(Sales78[[#This Row],[Customer_ID]],Customer[Customer_ID],Customer[Age])</f>
        <v>61</v>
      </c>
      <c r="J229" s="2" t="str">
        <f>_xlfn.XLOOKUP(Sales78[[#This Row],[Customer_ID]],Customer[Customer_ID],Customer[Age Range])</f>
        <v>[57 Above]</v>
      </c>
      <c r="K229" s="2" t="str">
        <f>_xlfn.XLOOKUP(Sales78[[#This Row],[Customer_ID]],Customer[Customer_ID],Customer[Gender])</f>
        <v>Male</v>
      </c>
      <c r="L229" s="26" t="e">
        <f>_xlfn.XLOOKUP(Sales78[[#This Row],[Customer_ID]],Feedback[Customer_ID],Feedback[Feedback_ID])</f>
        <v>#N/A</v>
      </c>
      <c r="M229" s="26" t="e">
        <f>_xlfn.XLOOKUP(Sales78[[#This Row],[Customer_ID]],Feedback[Customer_ID],Feedback[Sentiment])</f>
        <v>#N/A</v>
      </c>
      <c r="N229" s="26" t="e">
        <f>_xlfn.XLOOKUP(Sales78[[#This Row],[Customer_ID]],Feedback[Customer_ID],Feedback[Comment])</f>
        <v>#N/A</v>
      </c>
      <c r="O229" s="26"/>
    </row>
    <row r="230" spans="1:15" x14ac:dyDescent="0.3">
      <c r="A230" s="4" t="s">
        <v>235</v>
      </c>
      <c r="B230" s="2" t="s">
        <v>1214</v>
      </c>
      <c r="C230" s="2" t="s">
        <v>1012</v>
      </c>
      <c r="D230" s="2">
        <v>1</v>
      </c>
      <c r="E230" s="2">
        <v>3.39</v>
      </c>
      <c r="F230" s="2" t="s">
        <v>1013</v>
      </c>
      <c r="G230" s="3">
        <v>45520</v>
      </c>
      <c r="H230" s="5">
        <v>3.39</v>
      </c>
      <c r="I230" s="2">
        <f>_xlfn.XLOOKUP(Sales78[[#This Row],[Customer_ID]],Customer[Customer_ID],Customer[Age])</f>
        <v>38</v>
      </c>
      <c r="J230" s="2" t="str">
        <f>_xlfn.XLOOKUP(Sales78[[#This Row],[Customer_ID]],Customer[Customer_ID],Customer[Age Range])</f>
        <v>[31-43]</v>
      </c>
      <c r="K230" s="2" t="str">
        <f>_xlfn.XLOOKUP(Sales78[[#This Row],[Customer_ID]],Customer[Customer_ID],Customer[Gender])</f>
        <v>Male</v>
      </c>
      <c r="L230" s="26" t="e">
        <f>_xlfn.XLOOKUP(Sales78[[#This Row],[Customer_ID]],Feedback[Customer_ID],Feedback[Feedback_ID])</f>
        <v>#N/A</v>
      </c>
      <c r="M230" s="26" t="e">
        <f>_xlfn.XLOOKUP(Sales78[[#This Row],[Customer_ID]],Feedback[Customer_ID],Feedback[Sentiment])</f>
        <v>#N/A</v>
      </c>
      <c r="N230" s="26" t="e">
        <f>_xlfn.XLOOKUP(Sales78[[#This Row],[Customer_ID]],Feedback[Customer_ID],Feedback[Comment])</f>
        <v>#N/A</v>
      </c>
      <c r="O230" s="26"/>
    </row>
    <row r="231" spans="1:15" x14ac:dyDescent="0.3">
      <c r="A231" s="4" t="s">
        <v>236</v>
      </c>
      <c r="B231" s="2" t="s">
        <v>1562</v>
      </c>
      <c r="C231" s="2" t="s">
        <v>1010</v>
      </c>
      <c r="D231" s="2">
        <v>4</v>
      </c>
      <c r="E231" s="2">
        <v>3.57</v>
      </c>
      <c r="F231" s="2" t="s">
        <v>1014</v>
      </c>
      <c r="G231" s="3">
        <v>45521</v>
      </c>
      <c r="H231" s="5">
        <v>14.28</v>
      </c>
      <c r="I231" s="2">
        <f>_xlfn.XLOOKUP(Sales78[[#This Row],[Customer_ID]],Customer[Customer_ID],Customer[Age])</f>
        <v>50</v>
      </c>
      <c r="J231" s="2" t="str">
        <f>_xlfn.XLOOKUP(Sales78[[#This Row],[Customer_ID]],Customer[Customer_ID],Customer[Age Range])</f>
        <v>[44-56]</v>
      </c>
      <c r="K231" s="2" t="str">
        <f>_xlfn.XLOOKUP(Sales78[[#This Row],[Customer_ID]],Customer[Customer_ID],Customer[Gender])</f>
        <v>Female</v>
      </c>
      <c r="L231" s="26" t="e">
        <f>_xlfn.XLOOKUP(Sales78[[#This Row],[Customer_ID]],Feedback[Customer_ID],Feedback[Feedback_ID])</f>
        <v>#N/A</v>
      </c>
      <c r="M231" s="26" t="e">
        <f>_xlfn.XLOOKUP(Sales78[[#This Row],[Customer_ID]],Feedback[Customer_ID],Feedback[Sentiment])</f>
        <v>#N/A</v>
      </c>
      <c r="N231" s="26" t="e">
        <f>_xlfn.XLOOKUP(Sales78[[#This Row],[Customer_ID]],Feedback[Customer_ID],Feedback[Comment])</f>
        <v>#N/A</v>
      </c>
      <c r="O231" s="26"/>
    </row>
    <row r="232" spans="1:15" x14ac:dyDescent="0.3">
      <c r="A232" s="4" t="s">
        <v>237</v>
      </c>
      <c r="B232" s="2" t="s">
        <v>1302</v>
      </c>
      <c r="C232" s="2" t="s">
        <v>1008</v>
      </c>
      <c r="D232" s="2">
        <v>1</v>
      </c>
      <c r="E232" s="2">
        <v>3.71</v>
      </c>
      <c r="F232" s="2" t="s">
        <v>1016</v>
      </c>
      <c r="G232" s="3">
        <v>45522</v>
      </c>
      <c r="H232" s="5">
        <v>3.71</v>
      </c>
      <c r="I232" s="2">
        <f>_xlfn.XLOOKUP(Sales78[[#This Row],[Customer_ID]],Customer[Customer_ID],Customer[Age])</f>
        <v>59</v>
      </c>
      <c r="J232" s="2" t="str">
        <f>_xlfn.XLOOKUP(Sales78[[#This Row],[Customer_ID]],Customer[Customer_ID],Customer[Age Range])</f>
        <v>[57 Above]</v>
      </c>
      <c r="K232" s="2" t="str">
        <f>_xlfn.XLOOKUP(Sales78[[#This Row],[Customer_ID]],Customer[Customer_ID],Customer[Gender])</f>
        <v>Male</v>
      </c>
      <c r="L232" s="26" t="str">
        <f>_xlfn.XLOOKUP(Sales78[[#This Row],[Customer_ID]],Feedback[Customer_ID],Feedback[Feedback_ID])</f>
        <v>F1754</v>
      </c>
      <c r="M232" s="26" t="str">
        <f>_xlfn.XLOOKUP(Sales78[[#This Row],[Customer_ID]],Feedback[Customer_ID],Feedback[Sentiment])</f>
        <v>Negative</v>
      </c>
      <c r="N232" s="26" t="str">
        <f>_xlfn.XLOOKUP(Sales78[[#This Row],[Customer_ID]],Feedback[Customer_ID],Feedback[Comment])</f>
        <v>Could be better</v>
      </c>
      <c r="O232" s="26"/>
    </row>
    <row r="233" spans="1:15" x14ac:dyDescent="0.3">
      <c r="A233" s="4" t="s">
        <v>238</v>
      </c>
      <c r="B233" s="2" t="s">
        <v>1076</v>
      </c>
      <c r="C233" s="2" t="s">
        <v>1011</v>
      </c>
      <c r="D233" s="2">
        <v>3</v>
      </c>
      <c r="E233" s="2">
        <v>4.97</v>
      </c>
      <c r="F233" s="2" t="s">
        <v>1015</v>
      </c>
      <c r="G233" s="3">
        <v>45523</v>
      </c>
      <c r="H233" s="5">
        <v>14.91</v>
      </c>
      <c r="I233" s="2">
        <f>_xlfn.XLOOKUP(Sales78[[#This Row],[Customer_ID]],Customer[Customer_ID],Customer[Age])</f>
        <v>52</v>
      </c>
      <c r="J233" s="2" t="str">
        <f>_xlfn.XLOOKUP(Sales78[[#This Row],[Customer_ID]],Customer[Customer_ID],Customer[Age Range])</f>
        <v>[44-56]</v>
      </c>
      <c r="K233" s="2" t="str">
        <f>_xlfn.XLOOKUP(Sales78[[#This Row],[Customer_ID]],Customer[Customer_ID],Customer[Gender])</f>
        <v>Female</v>
      </c>
      <c r="L233" s="26" t="e">
        <f>_xlfn.XLOOKUP(Sales78[[#This Row],[Customer_ID]],Feedback[Customer_ID],Feedback[Feedback_ID])</f>
        <v>#N/A</v>
      </c>
      <c r="M233" s="26" t="e">
        <f>_xlfn.XLOOKUP(Sales78[[#This Row],[Customer_ID]],Feedback[Customer_ID],Feedback[Sentiment])</f>
        <v>#N/A</v>
      </c>
      <c r="N233" s="26" t="e">
        <f>_xlfn.XLOOKUP(Sales78[[#This Row],[Customer_ID]],Feedback[Customer_ID],Feedback[Comment])</f>
        <v>#N/A</v>
      </c>
      <c r="O233" s="26"/>
    </row>
    <row r="234" spans="1:15" x14ac:dyDescent="0.3">
      <c r="A234" s="4" t="s">
        <v>239</v>
      </c>
      <c r="B234" s="2" t="s">
        <v>1478</v>
      </c>
      <c r="C234" s="2" t="s">
        <v>1008</v>
      </c>
      <c r="D234" s="2">
        <v>2</v>
      </c>
      <c r="E234" s="2">
        <v>5.08</v>
      </c>
      <c r="F234" s="2" t="s">
        <v>1016</v>
      </c>
      <c r="G234" s="3">
        <v>45524</v>
      </c>
      <c r="H234" s="5">
        <v>10.16</v>
      </c>
      <c r="I234" s="2">
        <f>_xlfn.XLOOKUP(Sales78[[#This Row],[Customer_ID]],Customer[Customer_ID],Customer[Age])</f>
        <v>25</v>
      </c>
      <c r="J234" s="2" t="str">
        <f>_xlfn.XLOOKUP(Sales78[[#This Row],[Customer_ID]],Customer[Customer_ID],Customer[Age Range])</f>
        <v>[18-30]</v>
      </c>
      <c r="K234" s="2" t="str">
        <f>_xlfn.XLOOKUP(Sales78[[#This Row],[Customer_ID]],Customer[Customer_ID],Customer[Gender])</f>
        <v>Male</v>
      </c>
      <c r="L234" s="26" t="str">
        <f>_xlfn.XLOOKUP(Sales78[[#This Row],[Customer_ID]],Feedback[Customer_ID],Feedback[Feedback_ID])</f>
        <v>F1515</v>
      </c>
      <c r="M234" s="26" t="str">
        <f>_xlfn.XLOOKUP(Sales78[[#This Row],[Customer_ID]],Feedback[Customer_ID],Feedback[Sentiment])</f>
        <v>Neutral</v>
      </c>
      <c r="N234" s="26" t="str">
        <f>_xlfn.XLOOKUP(Sales78[[#This Row],[Customer_ID]],Feedback[Customer_ID],Feedback[Comment])</f>
        <v>Could be better</v>
      </c>
      <c r="O234" s="26"/>
    </row>
    <row r="235" spans="1:15" x14ac:dyDescent="0.3">
      <c r="A235" s="4" t="s">
        <v>240</v>
      </c>
      <c r="B235" s="2" t="s">
        <v>1591</v>
      </c>
      <c r="C235" s="2" t="s">
        <v>1008</v>
      </c>
      <c r="D235" s="2">
        <v>3</v>
      </c>
      <c r="E235" s="2">
        <v>5.49</v>
      </c>
      <c r="F235" s="2" t="s">
        <v>1015</v>
      </c>
      <c r="G235" s="3">
        <v>45525</v>
      </c>
      <c r="H235" s="5">
        <v>16.47</v>
      </c>
      <c r="I235" s="2">
        <f>_xlfn.XLOOKUP(Sales78[[#This Row],[Customer_ID]],Customer[Customer_ID],Customer[Age])</f>
        <v>50</v>
      </c>
      <c r="J235" s="2" t="str">
        <f>_xlfn.XLOOKUP(Sales78[[#This Row],[Customer_ID]],Customer[Customer_ID],Customer[Age Range])</f>
        <v>[44-56]</v>
      </c>
      <c r="K235" s="2" t="str">
        <f>_xlfn.XLOOKUP(Sales78[[#This Row],[Customer_ID]],Customer[Customer_ID],Customer[Gender])</f>
        <v>Female</v>
      </c>
      <c r="L235" s="26" t="str">
        <f>_xlfn.XLOOKUP(Sales78[[#This Row],[Customer_ID]],Feedback[Customer_ID],Feedback[Feedback_ID])</f>
        <v>F1407</v>
      </c>
      <c r="M235" s="26" t="str">
        <f>_xlfn.XLOOKUP(Sales78[[#This Row],[Customer_ID]],Feedback[Customer_ID],Feedback[Sentiment])</f>
        <v>Neutral</v>
      </c>
      <c r="N235" s="26" t="str">
        <f>_xlfn.XLOOKUP(Sales78[[#This Row],[Customer_ID]],Feedback[Customer_ID],Feedback[Comment])</f>
        <v>Could be better</v>
      </c>
      <c r="O235" s="26"/>
    </row>
    <row r="236" spans="1:15" x14ac:dyDescent="0.3">
      <c r="A236" s="4" t="s">
        <v>241</v>
      </c>
      <c r="B236" s="2" t="s">
        <v>1669</v>
      </c>
      <c r="C236" s="2" t="s">
        <v>1008</v>
      </c>
      <c r="D236" s="2">
        <v>3</v>
      </c>
      <c r="E236" s="2">
        <v>4.8099999999999996</v>
      </c>
      <c r="F236" s="2" t="s">
        <v>1013</v>
      </c>
      <c r="G236" s="3">
        <v>45526</v>
      </c>
      <c r="H236" s="5">
        <v>14.43</v>
      </c>
      <c r="I236" s="2">
        <f>_xlfn.XLOOKUP(Sales78[[#This Row],[Customer_ID]],Customer[Customer_ID],Customer[Age])</f>
        <v>32</v>
      </c>
      <c r="J236" s="2" t="str">
        <f>_xlfn.XLOOKUP(Sales78[[#This Row],[Customer_ID]],Customer[Customer_ID],Customer[Age Range])</f>
        <v>[31-43]</v>
      </c>
      <c r="K236" s="2" t="str">
        <f>_xlfn.XLOOKUP(Sales78[[#This Row],[Customer_ID]],Customer[Customer_ID],Customer[Gender])</f>
        <v>Male</v>
      </c>
      <c r="L236" s="26" t="str">
        <f>_xlfn.XLOOKUP(Sales78[[#This Row],[Customer_ID]],Feedback[Customer_ID],Feedback[Feedback_ID])</f>
        <v>F1480</v>
      </c>
      <c r="M236" s="26" t="str">
        <f>_xlfn.XLOOKUP(Sales78[[#This Row],[Customer_ID]],Feedback[Customer_ID],Feedback[Sentiment])</f>
        <v>Neutral</v>
      </c>
      <c r="N236" s="26" t="str">
        <f>_xlfn.XLOOKUP(Sales78[[#This Row],[Customer_ID]],Feedback[Customer_ID],Feedback[Comment])</f>
        <v>Great product!</v>
      </c>
      <c r="O236" s="26"/>
    </row>
    <row r="237" spans="1:15" x14ac:dyDescent="0.3">
      <c r="A237" s="4" t="s">
        <v>242</v>
      </c>
      <c r="B237" s="2" t="s">
        <v>1694</v>
      </c>
      <c r="C237" s="2" t="s">
        <v>1007</v>
      </c>
      <c r="D237" s="2">
        <v>4</v>
      </c>
      <c r="E237" s="2">
        <v>5.12</v>
      </c>
      <c r="F237" s="2" t="s">
        <v>1014</v>
      </c>
      <c r="G237" s="3">
        <v>45527</v>
      </c>
      <c r="H237" s="5">
        <v>20.48</v>
      </c>
      <c r="I237" s="2">
        <f>_xlfn.XLOOKUP(Sales78[[#This Row],[Customer_ID]],Customer[Customer_ID],Customer[Age])</f>
        <v>65</v>
      </c>
      <c r="J237" s="2" t="str">
        <f>_xlfn.XLOOKUP(Sales78[[#This Row],[Customer_ID]],Customer[Customer_ID],Customer[Age Range])</f>
        <v>[57 Above]</v>
      </c>
      <c r="K237" s="2" t="str">
        <f>_xlfn.XLOOKUP(Sales78[[#This Row],[Customer_ID]],Customer[Customer_ID],Customer[Gender])</f>
        <v>Female</v>
      </c>
      <c r="L237" s="26" t="e">
        <f>_xlfn.XLOOKUP(Sales78[[#This Row],[Customer_ID]],Feedback[Customer_ID],Feedback[Feedback_ID])</f>
        <v>#N/A</v>
      </c>
      <c r="M237" s="26" t="e">
        <f>_xlfn.XLOOKUP(Sales78[[#This Row],[Customer_ID]],Feedback[Customer_ID],Feedback[Sentiment])</f>
        <v>#N/A</v>
      </c>
      <c r="N237" s="26" t="e">
        <f>_xlfn.XLOOKUP(Sales78[[#This Row],[Customer_ID]],Feedback[Customer_ID],Feedback[Comment])</f>
        <v>#N/A</v>
      </c>
      <c r="O237" s="26"/>
    </row>
    <row r="238" spans="1:15" x14ac:dyDescent="0.3">
      <c r="A238" s="4" t="s">
        <v>243</v>
      </c>
      <c r="B238" s="2" t="s">
        <v>1068</v>
      </c>
      <c r="C238" s="2" t="s">
        <v>1011</v>
      </c>
      <c r="D238" s="2">
        <v>5</v>
      </c>
      <c r="E238" s="2">
        <v>4.0599999999999996</v>
      </c>
      <c r="F238" s="2" t="s">
        <v>1014</v>
      </c>
      <c r="G238" s="3">
        <v>45528</v>
      </c>
      <c r="H238" s="5">
        <v>20.3</v>
      </c>
      <c r="I238" s="2">
        <f>_xlfn.XLOOKUP(Sales78[[#This Row],[Customer_ID]],Customer[Customer_ID],Customer[Age])</f>
        <v>24</v>
      </c>
      <c r="J238" s="2" t="str">
        <f>_xlfn.XLOOKUP(Sales78[[#This Row],[Customer_ID]],Customer[Customer_ID],Customer[Age Range])</f>
        <v>[18-30]</v>
      </c>
      <c r="K238" s="2" t="str">
        <f>_xlfn.XLOOKUP(Sales78[[#This Row],[Customer_ID]],Customer[Customer_ID],Customer[Gender])</f>
        <v>Female</v>
      </c>
      <c r="L238" s="26" t="str">
        <f>_xlfn.XLOOKUP(Sales78[[#This Row],[Customer_ID]],Feedback[Customer_ID],Feedback[Feedback_ID])</f>
        <v>F1355</v>
      </c>
      <c r="M238" s="26" t="str">
        <f>_xlfn.XLOOKUP(Sales78[[#This Row],[Customer_ID]],Feedback[Customer_ID],Feedback[Sentiment])</f>
        <v>Neutral</v>
      </c>
      <c r="N238" s="26" t="str">
        <f>_xlfn.XLOOKUP(Sales78[[#This Row],[Customer_ID]],Feedback[Customer_ID],Feedback[Comment])</f>
        <v>Could be better</v>
      </c>
      <c r="O238" s="26"/>
    </row>
    <row r="239" spans="1:15" x14ac:dyDescent="0.3">
      <c r="A239" s="4" t="s">
        <v>244</v>
      </c>
      <c r="B239" s="2" t="s">
        <v>1458</v>
      </c>
      <c r="C239" s="2" t="s">
        <v>1009</v>
      </c>
      <c r="D239" s="2">
        <v>4</v>
      </c>
      <c r="E239" s="2">
        <v>4.95</v>
      </c>
      <c r="F239" s="2" t="s">
        <v>1013</v>
      </c>
      <c r="G239" s="3">
        <v>45529</v>
      </c>
      <c r="H239" s="5">
        <v>19.8</v>
      </c>
      <c r="I239" s="2">
        <f>_xlfn.XLOOKUP(Sales78[[#This Row],[Customer_ID]],Customer[Customer_ID],Customer[Age])</f>
        <v>34</v>
      </c>
      <c r="J239" s="2" t="str">
        <f>_xlfn.XLOOKUP(Sales78[[#This Row],[Customer_ID]],Customer[Customer_ID],Customer[Age Range])</f>
        <v>[31-43]</v>
      </c>
      <c r="K239" s="2" t="str">
        <f>_xlfn.XLOOKUP(Sales78[[#This Row],[Customer_ID]],Customer[Customer_ID],Customer[Gender])</f>
        <v>Male</v>
      </c>
      <c r="L239" s="26" t="str">
        <f>_xlfn.XLOOKUP(Sales78[[#This Row],[Customer_ID]],Feedback[Customer_ID],Feedback[Feedback_ID])</f>
        <v>F1083</v>
      </c>
      <c r="M239" s="26" t="str">
        <f>_xlfn.XLOOKUP(Sales78[[#This Row],[Customer_ID]],Feedback[Customer_ID],Feedback[Sentiment])</f>
        <v>Positive</v>
      </c>
      <c r="N239" s="26" t="str">
        <f>_xlfn.XLOOKUP(Sales78[[#This Row],[Customer_ID]],Feedback[Customer_ID],Feedback[Comment])</f>
        <v>Great product!</v>
      </c>
      <c r="O239" s="26"/>
    </row>
    <row r="240" spans="1:15" x14ac:dyDescent="0.3">
      <c r="A240" s="4" t="s">
        <v>245</v>
      </c>
      <c r="B240" s="2" t="s">
        <v>1397</v>
      </c>
      <c r="C240" s="2" t="s">
        <v>1011</v>
      </c>
      <c r="D240" s="2">
        <v>1</v>
      </c>
      <c r="E240" s="2">
        <v>3.07</v>
      </c>
      <c r="F240" s="2" t="s">
        <v>1014</v>
      </c>
      <c r="G240" s="3">
        <v>45530</v>
      </c>
      <c r="H240" s="5">
        <v>3.07</v>
      </c>
      <c r="I240" s="2">
        <f>_xlfn.XLOOKUP(Sales78[[#This Row],[Customer_ID]],Customer[Customer_ID],Customer[Age])</f>
        <v>63</v>
      </c>
      <c r="J240" s="2" t="str">
        <f>_xlfn.XLOOKUP(Sales78[[#This Row],[Customer_ID]],Customer[Customer_ID],Customer[Age Range])</f>
        <v>[57 Above]</v>
      </c>
      <c r="K240" s="2" t="str">
        <f>_xlfn.XLOOKUP(Sales78[[#This Row],[Customer_ID]],Customer[Customer_ID],Customer[Gender])</f>
        <v>Male</v>
      </c>
      <c r="L240" s="26" t="str">
        <f>_xlfn.XLOOKUP(Sales78[[#This Row],[Customer_ID]],Feedback[Customer_ID],Feedback[Feedback_ID])</f>
        <v>F1474</v>
      </c>
      <c r="M240" s="26" t="str">
        <f>_xlfn.XLOOKUP(Sales78[[#This Row],[Customer_ID]],Feedback[Customer_ID],Feedback[Sentiment])</f>
        <v>Negative</v>
      </c>
      <c r="N240" s="26" t="str">
        <f>_xlfn.XLOOKUP(Sales78[[#This Row],[Customer_ID]],Feedback[Customer_ID],Feedback[Comment])</f>
        <v>Great product!</v>
      </c>
      <c r="O240" s="26"/>
    </row>
    <row r="241" spans="1:15" x14ac:dyDescent="0.3">
      <c r="A241" s="4" t="s">
        <v>246</v>
      </c>
      <c r="B241" s="2" t="s">
        <v>1875</v>
      </c>
      <c r="C241" s="2" t="s">
        <v>1009</v>
      </c>
      <c r="D241" s="2">
        <v>1</v>
      </c>
      <c r="E241" s="2">
        <v>3.25</v>
      </c>
      <c r="F241" s="2" t="s">
        <v>1016</v>
      </c>
      <c r="G241" s="3">
        <v>45531</v>
      </c>
      <c r="H241" s="5">
        <v>3.25</v>
      </c>
      <c r="I241" s="2">
        <f>_xlfn.XLOOKUP(Sales78[[#This Row],[Customer_ID]],Customer[Customer_ID],Customer[Age])</f>
        <v>51</v>
      </c>
      <c r="J241" s="2" t="str">
        <f>_xlfn.XLOOKUP(Sales78[[#This Row],[Customer_ID]],Customer[Customer_ID],Customer[Age Range])</f>
        <v>[44-56]</v>
      </c>
      <c r="K241" s="2" t="str">
        <f>_xlfn.XLOOKUP(Sales78[[#This Row],[Customer_ID]],Customer[Customer_ID],Customer[Gender])</f>
        <v>Male</v>
      </c>
      <c r="L241" s="26" t="str">
        <f>_xlfn.XLOOKUP(Sales78[[#This Row],[Customer_ID]],Feedback[Customer_ID],Feedback[Feedback_ID])</f>
        <v>F1328</v>
      </c>
      <c r="M241" s="26" t="str">
        <f>_xlfn.XLOOKUP(Sales78[[#This Row],[Customer_ID]],Feedback[Customer_ID],Feedback[Sentiment])</f>
        <v>Negative</v>
      </c>
      <c r="N241" s="26" t="str">
        <f>_xlfn.XLOOKUP(Sales78[[#This Row],[Customer_ID]],Feedback[Customer_ID],Feedback[Comment])</f>
        <v>Could be better</v>
      </c>
      <c r="O241" s="26"/>
    </row>
    <row r="242" spans="1:15" x14ac:dyDescent="0.3">
      <c r="A242" s="4" t="s">
        <v>247</v>
      </c>
      <c r="B242" s="2" t="s">
        <v>1933</v>
      </c>
      <c r="C242" s="2" t="s">
        <v>1011</v>
      </c>
      <c r="D242" s="2">
        <v>2</v>
      </c>
      <c r="E242" s="2">
        <v>3.9</v>
      </c>
      <c r="F242" s="2" t="s">
        <v>1013</v>
      </c>
      <c r="G242" s="3">
        <v>45532</v>
      </c>
      <c r="H242" s="5">
        <v>7.8</v>
      </c>
      <c r="I242" s="2">
        <f>_xlfn.XLOOKUP(Sales78[[#This Row],[Customer_ID]],Customer[Customer_ID],Customer[Age])</f>
        <v>62</v>
      </c>
      <c r="J242" s="2" t="str">
        <f>_xlfn.XLOOKUP(Sales78[[#This Row],[Customer_ID]],Customer[Customer_ID],Customer[Age Range])</f>
        <v>[57 Above]</v>
      </c>
      <c r="K242" s="2" t="str">
        <f>_xlfn.XLOOKUP(Sales78[[#This Row],[Customer_ID]],Customer[Customer_ID],Customer[Gender])</f>
        <v>Male</v>
      </c>
      <c r="L242" s="26" t="str">
        <f>_xlfn.XLOOKUP(Sales78[[#This Row],[Customer_ID]],Feedback[Customer_ID],Feedback[Feedback_ID])</f>
        <v>F1016</v>
      </c>
      <c r="M242" s="26" t="str">
        <f>_xlfn.XLOOKUP(Sales78[[#This Row],[Customer_ID]],Feedback[Customer_ID],Feedback[Sentiment])</f>
        <v>Negative</v>
      </c>
      <c r="N242" s="26" t="str">
        <f>_xlfn.XLOOKUP(Sales78[[#This Row],[Customer_ID]],Feedback[Customer_ID],Feedback[Comment])</f>
        <v>Could be better</v>
      </c>
      <c r="O242" s="26"/>
    </row>
    <row r="243" spans="1:15" x14ac:dyDescent="0.3">
      <c r="A243" s="4" t="s">
        <v>248</v>
      </c>
      <c r="B243" s="2" t="s">
        <v>1092</v>
      </c>
      <c r="C243" s="2" t="s">
        <v>1011</v>
      </c>
      <c r="D243" s="2">
        <v>3</v>
      </c>
      <c r="E243" s="2">
        <v>3.68</v>
      </c>
      <c r="F243" s="2" t="s">
        <v>1016</v>
      </c>
      <c r="G243" s="3">
        <v>45533</v>
      </c>
      <c r="H243" s="5">
        <v>11.04</v>
      </c>
      <c r="I243" s="2">
        <f>_xlfn.XLOOKUP(Sales78[[#This Row],[Customer_ID]],Customer[Customer_ID],Customer[Age])</f>
        <v>36</v>
      </c>
      <c r="J243" s="2" t="str">
        <f>_xlfn.XLOOKUP(Sales78[[#This Row],[Customer_ID]],Customer[Customer_ID],Customer[Age Range])</f>
        <v>[31-43]</v>
      </c>
      <c r="K243" s="2" t="str">
        <f>_xlfn.XLOOKUP(Sales78[[#This Row],[Customer_ID]],Customer[Customer_ID],Customer[Gender])</f>
        <v>Female</v>
      </c>
      <c r="L243" s="26" t="e">
        <f>_xlfn.XLOOKUP(Sales78[[#This Row],[Customer_ID]],Feedback[Customer_ID],Feedback[Feedback_ID])</f>
        <v>#N/A</v>
      </c>
      <c r="M243" s="26" t="e">
        <f>_xlfn.XLOOKUP(Sales78[[#This Row],[Customer_ID]],Feedback[Customer_ID],Feedback[Sentiment])</f>
        <v>#N/A</v>
      </c>
      <c r="N243" s="26" t="e">
        <f>_xlfn.XLOOKUP(Sales78[[#This Row],[Customer_ID]],Feedback[Customer_ID],Feedback[Comment])</f>
        <v>#N/A</v>
      </c>
      <c r="O243" s="26"/>
    </row>
    <row r="244" spans="1:15" x14ac:dyDescent="0.3">
      <c r="A244" s="4" t="s">
        <v>249</v>
      </c>
      <c r="B244" s="2" t="s">
        <v>1828</v>
      </c>
      <c r="C244" s="2" t="s">
        <v>1008</v>
      </c>
      <c r="D244" s="2">
        <v>4</v>
      </c>
      <c r="E244" s="2">
        <v>4.43</v>
      </c>
      <c r="F244" s="2" t="s">
        <v>1015</v>
      </c>
      <c r="G244" s="3">
        <v>45534</v>
      </c>
      <c r="H244" s="5">
        <v>17.72</v>
      </c>
      <c r="I244" s="2">
        <f>_xlfn.XLOOKUP(Sales78[[#This Row],[Customer_ID]],Customer[Customer_ID],Customer[Age])</f>
        <v>28</v>
      </c>
      <c r="J244" s="2" t="str">
        <f>_xlfn.XLOOKUP(Sales78[[#This Row],[Customer_ID]],Customer[Customer_ID],Customer[Age Range])</f>
        <v>[18-30]</v>
      </c>
      <c r="K244" s="2" t="str">
        <f>_xlfn.XLOOKUP(Sales78[[#This Row],[Customer_ID]],Customer[Customer_ID],Customer[Gender])</f>
        <v>Male</v>
      </c>
      <c r="L244" s="26" t="str">
        <f>_xlfn.XLOOKUP(Sales78[[#This Row],[Customer_ID]],Feedback[Customer_ID],Feedback[Feedback_ID])</f>
        <v>F1656</v>
      </c>
      <c r="M244" s="26" t="str">
        <f>_xlfn.XLOOKUP(Sales78[[#This Row],[Customer_ID]],Feedback[Customer_ID],Feedback[Sentiment])</f>
        <v>Positive</v>
      </c>
      <c r="N244" s="26" t="str">
        <f>_xlfn.XLOOKUP(Sales78[[#This Row],[Customer_ID]],Feedback[Customer_ID],Feedback[Comment])</f>
        <v>Great product!</v>
      </c>
      <c r="O244" s="26"/>
    </row>
    <row r="245" spans="1:15" x14ac:dyDescent="0.3">
      <c r="A245" s="4" t="s">
        <v>250</v>
      </c>
      <c r="B245" s="2" t="s">
        <v>1292</v>
      </c>
      <c r="C245" s="2" t="s">
        <v>1009</v>
      </c>
      <c r="D245" s="2">
        <v>5</v>
      </c>
      <c r="E245" s="2">
        <v>4.9400000000000004</v>
      </c>
      <c r="F245" s="2" t="s">
        <v>1014</v>
      </c>
      <c r="G245" s="3">
        <v>45535</v>
      </c>
      <c r="H245" s="5">
        <v>24.7</v>
      </c>
      <c r="I245" s="2">
        <f>_xlfn.XLOOKUP(Sales78[[#This Row],[Customer_ID]],Customer[Customer_ID],Customer[Age])</f>
        <v>24</v>
      </c>
      <c r="J245" s="2" t="str">
        <f>_xlfn.XLOOKUP(Sales78[[#This Row],[Customer_ID]],Customer[Customer_ID],Customer[Age Range])</f>
        <v>[18-30]</v>
      </c>
      <c r="K245" s="2" t="str">
        <f>_xlfn.XLOOKUP(Sales78[[#This Row],[Customer_ID]],Customer[Customer_ID],Customer[Gender])</f>
        <v>Female</v>
      </c>
      <c r="L245" s="26" t="str">
        <f>_xlfn.XLOOKUP(Sales78[[#This Row],[Customer_ID]],Feedback[Customer_ID],Feedback[Feedback_ID])</f>
        <v>F1517</v>
      </c>
      <c r="M245" s="26" t="str">
        <f>_xlfn.XLOOKUP(Sales78[[#This Row],[Customer_ID]],Feedback[Customer_ID],Feedback[Sentiment])</f>
        <v>Negative</v>
      </c>
      <c r="N245" s="26" t="str">
        <f>_xlfn.XLOOKUP(Sales78[[#This Row],[Customer_ID]],Feedback[Customer_ID],Feedback[Comment])</f>
        <v>Great product!</v>
      </c>
      <c r="O245" s="26"/>
    </row>
    <row r="246" spans="1:15" x14ac:dyDescent="0.3">
      <c r="A246" s="4" t="s">
        <v>251</v>
      </c>
      <c r="B246" s="2" t="s">
        <v>1948</v>
      </c>
      <c r="C246" s="2" t="s">
        <v>1012</v>
      </c>
      <c r="D246" s="2">
        <v>4</v>
      </c>
      <c r="E246" s="2">
        <v>4.97</v>
      </c>
      <c r="F246" s="2" t="s">
        <v>1016</v>
      </c>
      <c r="G246" s="3">
        <v>45536</v>
      </c>
      <c r="H246" s="5">
        <v>19.88</v>
      </c>
      <c r="I246" s="2">
        <f>_xlfn.XLOOKUP(Sales78[[#This Row],[Customer_ID]],Customer[Customer_ID],Customer[Age])</f>
        <v>62</v>
      </c>
      <c r="J246" s="2" t="str">
        <f>_xlfn.XLOOKUP(Sales78[[#This Row],[Customer_ID]],Customer[Customer_ID],Customer[Age Range])</f>
        <v>[57 Above]</v>
      </c>
      <c r="K246" s="2" t="str">
        <f>_xlfn.XLOOKUP(Sales78[[#This Row],[Customer_ID]],Customer[Customer_ID],Customer[Gender])</f>
        <v>Female</v>
      </c>
      <c r="L246" s="26" t="str">
        <f>_xlfn.XLOOKUP(Sales78[[#This Row],[Customer_ID]],Feedback[Customer_ID],Feedback[Feedback_ID])</f>
        <v>F1057</v>
      </c>
      <c r="M246" s="26" t="str">
        <f>_xlfn.XLOOKUP(Sales78[[#This Row],[Customer_ID]],Feedback[Customer_ID],Feedback[Sentiment])</f>
        <v>Negative</v>
      </c>
      <c r="N246" s="26" t="str">
        <f>_xlfn.XLOOKUP(Sales78[[#This Row],[Customer_ID]],Feedback[Customer_ID],Feedback[Comment])</f>
        <v>Could be better</v>
      </c>
      <c r="O246" s="26"/>
    </row>
    <row r="247" spans="1:15" x14ac:dyDescent="0.3">
      <c r="A247" s="4" t="s">
        <v>252</v>
      </c>
      <c r="B247" s="2" t="s">
        <v>1278</v>
      </c>
      <c r="C247" s="2" t="s">
        <v>1009</v>
      </c>
      <c r="D247" s="2">
        <v>2</v>
      </c>
      <c r="E247" s="2">
        <v>3.06</v>
      </c>
      <c r="F247" s="2" t="s">
        <v>1014</v>
      </c>
      <c r="G247" s="3">
        <v>45537</v>
      </c>
      <c r="H247" s="5">
        <v>6.12</v>
      </c>
      <c r="I247" s="2">
        <f>_xlfn.XLOOKUP(Sales78[[#This Row],[Customer_ID]],Customer[Customer_ID],Customer[Age])</f>
        <v>60</v>
      </c>
      <c r="J247" s="2" t="str">
        <f>_xlfn.XLOOKUP(Sales78[[#This Row],[Customer_ID]],Customer[Customer_ID],Customer[Age Range])</f>
        <v>[57 Above]</v>
      </c>
      <c r="K247" s="2" t="str">
        <f>_xlfn.XLOOKUP(Sales78[[#This Row],[Customer_ID]],Customer[Customer_ID],Customer[Gender])</f>
        <v>Male</v>
      </c>
      <c r="L247" s="26" t="str">
        <f>_xlfn.XLOOKUP(Sales78[[#This Row],[Customer_ID]],Feedback[Customer_ID],Feedback[Feedback_ID])</f>
        <v>F1046</v>
      </c>
      <c r="M247" s="26" t="str">
        <f>_xlfn.XLOOKUP(Sales78[[#This Row],[Customer_ID]],Feedback[Customer_ID],Feedback[Sentiment])</f>
        <v>Negative</v>
      </c>
      <c r="N247" s="26" t="str">
        <f>_xlfn.XLOOKUP(Sales78[[#This Row],[Customer_ID]],Feedback[Customer_ID],Feedback[Comment])</f>
        <v>Could be better</v>
      </c>
      <c r="O247" s="26"/>
    </row>
    <row r="248" spans="1:15" x14ac:dyDescent="0.3">
      <c r="A248" s="4" t="s">
        <v>253</v>
      </c>
      <c r="B248" s="2" t="s">
        <v>1168</v>
      </c>
      <c r="C248" s="2" t="s">
        <v>1009</v>
      </c>
      <c r="D248" s="2">
        <v>4</v>
      </c>
      <c r="E248" s="2">
        <v>5.88</v>
      </c>
      <c r="F248" s="2" t="s">
        <v>1015</v>
      </c>
      <c r="G248" s="3">
        <v>45538</v>
      </c>
      <c r="H248" s="5">
        <v>23.52</v>
      </c>
      <c r="I248" s="2">
        <f>_xlfn.XLOOKUP(Sales78[[#This Row],[Customer_ID]],Customer[Customer_ID],Customer[Age])</f>
        <v>61</v>
      </c>
      <c r="J248" s="2" t="str">
        <f>_xlfn.XLOOKUP(Sales78[[#This Row],[Customer_ID]],Customer[Customer_ID],Customer[Age Range])</f>
        <v>[57 Above]</v>
      </c>
      <c r="K248" s="2" t="str">
        <f>_xlfn.XLOOKUP(Sales78[[#This Row],[Customer_ID]],Customer[Customer_ID],Customer[Gender])</f>
        <v>Female</v>
      </c>
      <c r="L248" s="26" t="str">
        <f>_xlfn.XLOOKUP(Sales78[[#This Row],[Customer_ID]],Feedback[Customer_ID],Feedback[Feedback_ID])</f>
        <v>F1246</v>
      </c>
      <c r="M248" s="26" t="str">
        <f>_xlfn.XLOOKUP(Sales78[[#This Row],[Customer_ID]],Feedback[Customer_ID],Feedback[Sentiment])</f>
        <v>Neutral</v>
      </c>
      <c r="N248" s="26" t="str">
        <f>_xlfn.XLOOKUP(Sales78[[#This Row],[Customer_ID]],Feedback[Customer_ID],Feedback[Comment])</f>
        <v>Could be better</v>
      </c>
      <c r="O248" s="26"/>
    </row>
    <row r="249" spans="1:15" x14ac:dyDescent="0.3">
      <c r="A249" s="4" t="s">
        <v>254</v>
      </c>
      <c r="B249" s="2" t="s">
        <v>1870</v>
      </c>
      <c r="C249" s="2" t="s">
        <v>1011</v>
      </c>
      <c r="D249" s="2">
        <v>5</v>
      </c>
      <c r="E249" s="2">
        <v>2.52</v>
      </c>
      <c r="F249" s="2" t="s">
        <v>1014</v>
      </c>
      <c r="G249" s="3">
        <v>45539</v>
      </c>
      <c r="H249" s="5">
        <v>12.6</v>
      </c>
      <c r="I249" s="2">
        <f>_xlfn.XLOOKUP(Sales78[[#This Row],[Customer_ID]],Customer[Customer_ID],Customer[Age])</f>
        <v>63</v>
      </c>
      <c r="J249" s="2" t="str">
        <f>_xlfn.XLOOKUP(Sales78[[#This Row],[Customer_ID]],Customer[Customer_ID],Customer[Age Range])</f>
        <v>[57 Above]</v>
      </c>
      <c r="K249" s="2" t="str">
        <f>_xlfn.XLOOKUP(Sales78[[#This Row],[Customer_ID]],Customer[Customer_ID],Customer[Gender])</f>
        <v>Male</v>
      </c>
      <c r="L249" s="26" t="str">
        <f>_xlfn.XLOOKUP(Sales78[[#This Row],[Customer_ID]],Feedback[Customer_ID],Feedback[Feedback_ID])</f>
        <v>F1168</v>
      </c>
      <c r="M249" s="26" t="str">
        <f>_xlfn.XLOOKUP(Sales78[[#This Row],[Customer_ID]],Feedback[Customer_ID],Feedback[Sentiment])</f>
        <v>Neutral</v>
      </c>
      <c r="N249" s="26" t="str">
        <f>_xlfn.XLOOKUP(Sales78[[#This Row],[Customer_ID]],Feedback[Customer_ID],Feedback[Comment])</f>
        <v>Great product!</v>
      </c>
      <c r="O249" s="26"/>
    </row>
    <row r="250" spans="1:15" x14ac:dyDescent="0.3">
      <c r="A250" s="4" t="s">
        <v>255</v>
      </c>
      <c r="B250" s="2" t="s">
        <v>1254</v>
      </c>
      <c r="C250" s="2" t="s">
        <v>1009</v>
      </c>
      <c r="D250" s="2">
        <v>5</v>
      </c>
      <c r="E250" s="2">
        <v>2.82</v>
      </c>
      <c r="F250" s="2" t="s">
        <v>1015</v>
      </c>
      <c r="G250" s="3">
        <v>45540</v>
      </c>
      <c r="H250" s="5">
        <v>14.1</v>
      </c>
      <c r="I250" s="2">
        <f>_xlfn.XLOOKUP(Sales78[[#This Row],[Customer_ID]],Customer[Customer_ID],Customer[Age])</f>
        <v>25</v>
      </c>
      <c r="J250" s="2" t="str">
        <f>_xlfn.XLOOKUP(Sales78[[#This Row],[Customer_ID]],Customer[Customer_ID],Customer[Age Range])</f>
        <v>[18-30]</v>
      </c>
      <c r="K250" s="2" t="str">
        <f>_xlfn.XLOOKUP(Sales78[[#This Row],[Customer_ID]],Customer[Customer_ID],Customer[Gender])</f>
        <v>Male</v>
      </c>
      <c r="L250" s="26" t="str">
        <f>_xlfn.XLOOKUP(Sales78[[#This Row],[Customer_ID]],Feedback[Customer_ID],Feedback[Feedback_ID])</f>
        <v>F1384</v>
      </c>
      <c r="M250" s="26" t="str">
        <f>_xlfn.XLOOKUP(Sales78[[#This Row],[Customer_ID]],Feedback[Customer_ID],Feedback[Sentiment])</f>
        <v>Neutral</v>
      </c>
      <c r="N250" s="26" t="str">
        <f>_xlfn.XLOOKUP(Sales78[[#This Row],[Customer_ID]],Feedback[Customer_ID],Feedback[Comment])</f>
        <v>Could be better</v>
      </c>
      <c r="O250" s="26"/>
    </row>
    <row r="251" spans="1:15" x14ac:dyDescent="0.3">
      <c r="A251" s="4" t="s">
        <v>256</v>
      </c>
      <c r="B251" s="2" t="s">
        <v>1782</v>
      </c>
      <c r="C251" s="2" t="s">
        <v>1011</v>
      </c>
      <c r="D251" s="2">
        <v>3</v>
      </c>
      <c r="E251" s="2">
        <v>3.01</v>
      </c>
      <c r="F251" s="2" t="s">
        <v>1013</v>
      </c>
      <c r="G251" s="3">
        <v>45541</v>
      </c>
      <c r="H251" s="5">
        <v>9.0299999999999994</v>
      </c>
      <c r="I251" s="2">
        <f>_xlfn.XLOOKUP(Sales78[[#This Row],[Customer_ID]],Customer[Customer_ID],Customer[Age])</f>
        <v>34</v>
      </c>
      <c r="J251" s="2" t="str">
        <f>_xlfn.XLOOKUP(Sales78[[#This Row],[Customer_ID]],Customer[Customer_ID],Customer[Age Range])</f>
        <v>[31-43]</v>
      </c>
      <c r="K251" s="2" t="str">
        <f>_xlfn.XLOOKUP(Sales78[[#This Row],[Customer_ID]],Customer[Customer_ID],Customer[Gender])</f>
        <v>Male</v>
      </c>
      <c r="L251" s="26" t="e">
        <f>_xlfn.XLOOKUP(Sales78[[#This Row],[Customer_ID]],Feedback[Customer_ID],Feedback[Feedback_ID])</f>
        <v>#N/A</v>
      </c>
      <c r="M251" s="26" t="e">
        <f>_xlfn.XLOOKUP(Sales78[[#This Row],[Customer_ID]],Feedback[Customer_ID],Feedback[Sentiment])</f>
        <v>#N/A</v>
      </c>
      <c r="N251" s="26" t="e">
        <f>_xlfn.XLOOKUP(Sales78[[#This Row],[Customer_ID]],Feedback[Customer_ID],Feedback[Comment])</f>
        <v>#N/A</v>
      </c>
      <c r="O251" s="26"/>
    </row>
    <row r="252" spans="1:15" x14ac:dyDescent="0.3">
      <c r="A252" s="4" t="s">
        <v>257</v>
      </c>
      <c r="B252" s="2" t="s">
        <v>1471</v>
      </c>
      <c r="C252" s="2" t="s">
        <v>1012</v>
      </c>
      <c r="D252" s="2">
        <v>3</v>
      </c>
      <c r="E252" s="2">
        <v>5.74</v>
      </c>
      <c r="F252" s="2" t="s">
        <v>1014</v>
      </c>
      <c r="G252" s="3">
        <v>45542</v>
      </c>
      <c r="H252" s="5">
        <v>17.22</v>
      </c>
      <c r="I252" s="2">
        <f>_xlfn.XLOOKUP(Sales78[[#This Row],[Customer_ID]],Customer[Customer_ID],Customer[Age])</f>
        <v>65</v>
      </c>
      <c r="J252" s="2" t="str">
        <f>_xlfn.XLOOKUP(Sales78[[#This Row],[Customer_ID]],Customer[Customer_ID],Customer[Age Range])</f>
        <v>[57 Above]</v>
      </c>
      <c r="K252" s="2" t="str">
        <f>_xlfn.XLOOKUP(Sales78[[#This Row],[Customer_ID]],Customer[Customer_ID],Customer[Gender])</f>
        <v>Male</v>
      </c>
      <c r="L252" s="26" t="str">
        <f>_xlfn.XLOOKUP(Sales78[[#This Row],[Customer_ID]],Feedback[Customer_ID],Feedback[Feedback_ID])</f>
        <v>F1563</v>
      </c>
      <c r="M252" s="26" t="str">
        <f>_xlfn.XLOOKUP(Sales78[[#This Row],[Customer_ID]],Feedback[Customer_ID],Feedback[Sentiment])</f>
        <v>Positive</v>
      </c>
      <c r="N252" s="26" t="str">
        <f>_xlfn.XLOOKUP(Sales78[[#This Row],[Customer_ID]],Feedback[Customer_ID],Feedback[Comment])</f>
        <v>Could be better</v>
      </c>
      <c r="O252" s="26"/>
    </row>
    <row r="253" spans="1:15" x14ac:dyDescent="0.3">
      <c r="A253" s="4" t="s">
        <v>258</v>
      </c>
      <c r="B253" s="2" t="s">
        <v>1601</v>
      </c>
      <c r="C253" s="2" t="s">
        <v>1007</v>
      </c>
      <c r="D253" s="2">
        <v>2</v>
      </c>
      <c r="E253" s="2">
        <v>4.0199999999999996</v>
      </c>
      <c r="F253" s="2" t="s">
        <v>1013</v>
      </c>
      <c r="G253" s="3">
        <v>45543</v>
      </c>
      <c r="H253" s="5">
        <v>8.0399999999999991</v>
      </c>
      <c r="I253" s="2">
        <f>_xlfn.XLOOKUP(Sales78[[#This Row],[Customer_ID]],Customer[Customer_ID],Customer[Age])</f>
        <v>30</v>
      </c>
      <c r="J253" s="2" t="str">
        <f>_xlfn.XLOOKUP(Sales78[[#This Row],[Customer_ID]],Customer[Customer_ID],Customer[Age Range])</f>
        <v>[18-30]</v>
      </c>
      <c r="K253" s="2" t="str">
        <f>_xlfn.XLOOKUP(Sales78[[#This Row],[Customer_ID]],Customer[Customer_ID],Customer[Gender])</f>
        <v>Male</v>
      </c>
      <c r="L253" s="26" t="str">
        <f>_xlfn.XLOOKUP(Sales78[[#This Row],[Customer_ID]],Feedback[Customer_ID],Feedback[Feedback_ID])</f>
        <v>F1880</v>
      </c>
      <c r="M253" s="26" t="str">
        <f>_xlfn.XLOOKUP(Sales78[[#This Row],[Customer_ID]],Feedback[Customer_ID],Feedback[Sentiment])</f>
        <v>Negative</v>
      </c>
      <c r="N253" s="26" t="str">
        <f>_xlfn.XLOOKUP(Sales78[[#This Row],[Customer_ID]],Feedback[Customer_ID],Feedback[Comment])</f>
        <v>Could be better</v>
      </c>
      <c r="O253" s="26"/>
    </row>
    <row r="254" spans="1:15" x14ac:dyDescent="0.3">
      <c r="A254" s="4" t="s">
        <v>259</v>
      </c>
      <c r="B254" s="2" t="s">
        <v>1511</v>
      </c>
      <c r="C254" s="2" t="s">
        <v>1008</v>
      </c>
      <c r="D254" s="2">
        <v>3</v>
      </c>
      <c r="E254" s="2">
        <v>2.72</v>
      </c>
      <c r="F254" s="2" t="s">
        <v>1015</v>
      </c>
      <c r="G254" s="3">
        <v>45544</v>
      </c>
      <c r="H254" s="5">
        <v>8.16</v>
      </c>
      <c r="I254" s="2">
        <f>_xlfn.XLOOKUP(Sales78[[#This Row],[Customer_ID]],Customer[Customer_ID],Customer[Age])</f>
        <v>29</v>
      </c>
      <c r="J254" s="2" t="str">
        <f>_xlfn.XLOOKUP(Sales78[[#This Row],[Customer_ID]],Customer[Customer_ID],Customer[Age Range])</f>
        <v>[18-30]</v>
      </c>
      <c r="K254" s="2" t="str">
        <f>_xlfn.XLOOKUP(Sales78[[#This Row],[Customer_ID]],Customer[Customer_ID],Customer[Gender])</f>
        <v>Male</v>
      </c>
      <c r="L254" s="26" t="str">
        <f>_xlfn.XLOOKUP(Sales78[[#This Row],[Customer_ID]],Feedback[Customer_ID],Feedback[Feedback_ID])</f>
        <v>F1695</v>
      </c>
      <c r="M254" s="26" t="str">
        <f>_xlfn.XLOOKUP(Sales78[[#This Row],[Customer_ID]],Feedback[Customer_ID],Feedback[Sentiment])</f>
        <v>Positive</v>
      </c>
      <c r="N254" s="26" t="str">
        <f>_xlfn.XLOOKUP(Sales78[[#This Row],[Customer_ID]],Feedback[Customer_ID],Feedback[Comment])</f>
        <v>Could be better</v>
      </c>
      <c r="O254" s="26"/>
    </row>
    <row r="255" spans="1:15" x14ac:dyDescent="0.3">
      <c r="A255" s="4" t="s">
        <v>260</v>
      </c>
      <c r="B255" s="2" t="s">
        <v>1446</v>
      </c>
      <c r="C255" s="2" t="s">
        <v>1010</v>
      </c>
      <c r="D255" s="2">
        <v>1</v>
      </c>
      <c r="E255" s="2">
        <v>3.28</v>
      </c>
      <c r="F255" s="2" t="s">
        <v>1013</v>
      </c>
      <c r="G255" s="3">
        <v>45545</v>
      </c>
      <c r="H255" s="5">
        <v>3.28</v>
      </c>
      <c r="I255" s="2">
        <f>_xlfn.XLOOKUP(Sales78[[#This Row],[Customer_ID]],Customer[Customer_ID],Customer[Age])</f>
        <v>35</v>
      </c>
      <c r="J255" s="2" t="str">
        <f>_xlfn.XLOOKUP(Sales78[[#This Row],[Customer_ID]],Customer[Customer_ID],Customer[Age Range])</f>
        <v>[31-43]</v>
      </c>
      <c r="K255" s="2" t="str">
        <f>_xlfn.XLOOKUP(Sales78[[#This Row],[Customer_ID]],Customer[Customer_ID],Customer[Gender])</f>
        <v>Male</v>
      </c>
      <c r="L255" s="26" t="str">
        <f>_xlfn.XLOOKUP(Sales78[[#This Row],[Customer_ID]],Feedback[Customer_ID],Feedback[Feedback_ID])</f>
        <v>F1554</v>
      </c>
      <c r="M255" s="26" t="str">
        <f>_xlfn.XLOOKUP(Sales78[[#This Row],[Customer_ID]],Feedback[Customer_ID],Feedback[Sentiment])</f>
        <v>Neutral</v>
      </c>
      <c r="N255" s="26" t="str">
        <f>_xlfn.XLOOKUP(Sales78[[#This Row],[Customer_ID]],Feedback[Customer_ID],Feedback[Comment])</f>
        <v>Could be better</v>
      </c>
      <c r="O255" s="26"/>
    </row>
    <row r="256" spans="1:15" x14ac:dyDescent="0.3">
      <c r="A256" s="4" t="s">
        <v>261</v>
      </c>
      <c r="B256" s="2" t="s">
        <v>1699</v>
      </c>
      <c r="C256" s="2" t="s">
        <v>1007</v>
      </c>
      <c r="D256" s="2">
        <v>3</v>
      </c>
      <c r="E256" s="2">
        <v>2.78</v>
      </c>
      <c r="F256" s="2" t="s">
        <v>1016</v>
      </c>
      <c r="G256" s="3">
        <v>45546</v>
      </c>
      <c r="H256" s="5">
        <v>8.34</v>
      </c>
      <c r="I256" s="2">
        <f>_xlfn.XLOOKUP(Sales78[[#This Row],[Customer_ID]],Customer[Customer_ID],Customer[Age])</f>
        <v>58</v>
      </c>
      <c r="J256" s="2" t="str">
        <f>_xlfn.XLOOKUP(Sales78[[#This Row],[Customer_ID]],Customer[Customer_ID],Customer[Age Range])</f>
        <v>[57 Above]</v>
      </c>
      <c r="K256" s="2" t="str">
        <f>_xlfn.XLOOKUP(Sales78[[#This Row],[Customer_ID]],Customer[Customer_ID],Customer[Gender])</f>
        <v>Male</v>
      </c>
      <c r="L256" s="26" t="e">
        <f>_xlfn.XLOOKUP(Sales78[[#This Row],[Customer_ID]],Feedback[Customer_ID],Feedback[Feedback_ID])</f>
        <v>#N/A</v>
      </c>
      <c r="M256" s="26" t="e">
        <f>_xlfn.XLOOKUP(Sales78[[#This Row],[Customer_ID]],Feedback[Customer_ID],Feedback[Sentiment])</f>
        <v>#N/A</v>
      </c>
      <c r="N256" s="26" t="e">
        <f>_xlfn.XLOOKUP(Sales78[[#This Row],[Customer_ID]],Feedback[Customer_ID],Feedback[Comment])</f>
        <v>#N/A</v>
      </c>
      <c r="O256" s="26"/>
    </row>
    <row r="257" spans="1:15" x14ac:dyDescent="0.3">
      <c r="A257" s="4" t="s">
        <v>262</v>
      </c>
      <c r="B257" s="2" t="s">
        <v>1168</v>
      </c>
      <c r="C257" s="2" t="s">
        <v>1009</v>
      </c>
      <c r="D257" s="2">
        <v>1</v>
      </c>
      <c r="E257" s="2">
        <v>2.63</v>
      </c>
      <c r="F257" s="2" t="s">
        <v>1013</v>
      </c>
      <c r="G257" s="3">
        <v>45547</v>
      </c>
      <c r="H257" s="5">
        <v>2.63</v>
      </c>
      <c r="I257" s="2">
        <f>_xlfn.XLOOKUP(Sales78[[#This Row],[Customer_ID]],Customer[Customer_ID],Customer[Age])</f>
        <v>61</v>
      </c>
      <c r="J257" s="2" t="str">
        <f>_xlfn.XLOOKUP(Sales78[[#This Row],[Customer_ID]],Customer[Customer_ID],Customer[Age Range])</f>
        <v>[57 Above]</v>
      </c>
      <c r="K257" s="2" t="str">
        <f>_xlfn.XLOOKUP(Sales78[[#This Row],[Customer_ID]],Customer[Customer_ID],Customer[Gender])</f>
        <v>Female</v>
      </c>
      <c r="L257" s="26" t="str">
        <f>_xlfn.XLOOKUP(Sales78[[#This Row],[Customer_ID]],Feedback[Customer_ID],Feedback[Feedback_ID])</f>
        <v>F1246</v>
      </c>
      <c r="M257" s="26" t="str">
        <f>_xlfn.XLOOKUP(Sales78[[#This Row],[Customer_ID]],Feedback[Customer_ID],Feedback[Sentiment])</f>
        <v>Neutral</v>
      </c>
      <c r="N257" s="26" t="str">
        <f>_xlfn.XLOOKUP(Sales78[[#This Row],[Customer_ID]],Feedback[Customer_ID],Feedback[Comment])</f>
        <v>Could be better</v>
      </c>
      <c r="O257" s="26"/>
    </row>
    <row r="258" spans="1:15" x14ac:dyDescent="0.3">
      <c r="A258" s="4" t="s">
        <v>263</v>
      </c>
      <c r="B258" s="2" t="s">
        <v>1773</v>
      </c>
      <c r="C258" s="2" t="s">
        <v>1012</v>
      </c>
      <c r="D258" s="2">
        <v>4</v>
      </c>
      <c r="E258" s="2">
        <v>3.85</v>
      </c>
      <c r="F258" s="2" t="s">
        <v>1016</v>
      </c>
      <c r="G258" s="3">
        <v>45548</v>
      </c>
      <c r="H258" s="5">
        <v>15.4</v>
      </c>
      <c r="I258" s="2">
        <f>_xlfn.XLOOKUP(Sales78[[#This Row],[Customer_ID]],Customer[Customer_ID],Customer[Age])</f>
        <v>60</v>
      </c>
      <c r="J258" s="2" t="str">
        <f>_xlfn.XLOOKUP(Sales78[[#This Row],[Customer_ID]],Customer[Customer_ID],Customer[Age Range])</f>
        <v>[57 Above]</v>
      </c>
      <c r="K258" s="2" t="str">
        <f>_xlfn.XLOOKUP(Sales78[[#This Row],[Customer_ID]],Customer[Customer_ID],Customer[Gender])</f>
        <v>Female</v>
      </c>
      <c r="L258" s="26" t="e">
        <f>_xlfn.XLOOKUP(Sales78[[#This Row],[Customer_ID]],Feedback[Customer_ID],Feedback[Feedback_ID])</f>
        <v>#N/A</v>
      </c>
      <c r="M258" s="26" t="e">
        <f>_xlfn.XLOOKUP(Sales78[[#This Row],[Customer_ID]],Feedback[Customer_ID],Feedback[Sentiment])</f>
        <v>#N/A</v>
      </c>
      <c r="N258" s="26" t="e">
        <f>_xlfn.XLOOKUP(Sales78[[#This Row],[Customer_ID]],Feedback[Customer_ID],Feedback[Comment])</f>
        <v>#N/A</v>
      </c>
      <c r="O258" s="26"/>
    </row>
    <row r="259" spans="1:15" x14ac:dyDescent="0.3">
      <c r="A259" s="4" t="s">
        <v>264</v>
      </c>
      <c r="B259" s="2" t="s">
        <v>1939</v>
      </c>
      <c r="C259" s="2" t="s">
        <v>1008</v>
      </c>
      <c r="D259" s="2">
        <v>1</v>
      </c>
      <c r="E259" s="2">
        <v>5.95</v>
      </c>
      <c r="F259" s="2" t="s">
        <v>1015</v>
      </c>
      <c r="G259" s="3">
        <v>45549</v>
      </c>
      <c r="H259" s="5">
        <v>5.95</v>
      </c>
      <c r="I259" s="2">
        <f>_xlfn.XLOOKUP(Sales78[[#This Row],[Customer_ID]],Customer[Customer_ID],Customer[Age])</f>
        <v>48</v>
      </c>
      <c r="J259" s="2" t="str">
        <f>_xlfn.XLOOKUP(Sales78[[#This Row],[Customer_ID]],Customer[Customer_ID],Customer[Age Range])</f>
        <v>[44-56]</v>
      </c>
      <c r="K259" s="2" t="str">
        <f>_xlfn.XLOOKUP(Sales78[[#This Row],[Customer_ID]],Customer[Customer_ID],Customer[Gender])</f>
        <v>Female</v>
      </c>
      <c r="L259" s="26" t="e">
        <f>_xlfn.XLOOKUP(Sales78[[#This Row],[Customer_ID]],Feedback[Customer_ID],Feedback[Feedback_ID])</f>
        <v>#N/A</v>
      </c>
      <c r="M259" s="26" t="e">
        <f>_xlfn.XLOOKUP(Sales78[[#This Row],[Customer_ID]],Feedback[Customer_ID],Feedback[Sentiment])</f>
        <v>#N/A</v>
      </c>
      <c r="N259" s="26" t="e">
        <f>_xlfn.XLOOKUP(Sales78[[#This Row],[Customer_ID]],Feedback[Customer_ID],Feedback[Comment])</f>
        <v>#N/A</v>
      </c>
      <c r="O259" s="26"/>
    </row>
    <row r="260" spans="1:15" x14ac:dyDescent="0.3">
      <c r="A260" s="4" t="s">
        <v>265</v>
      </c>
      <c r="B260" s="2" t="s">
        <v>1520</v>
      </c>
      <c r="C260" s="2" t="s">
        <v>1012</v>
      </c>
      <c r="D260" s="2">
        <v>2</v>
      </c>
      <c r="E260" s="2">
        <v>4.6500000000000004</v>
      </c>
      <c r="F260" s="2" t="s">
        <v>1015</v>
      </c>
      <c r="G260" s="3">
        <v>45550</v>
      </c>
      <c r="H260" s="5">
        <v>9.3000000000000007</v>
      </c>
      <c r="I260" s="2">
        <f>_xlfn.XLOOKUP(Sales78[[#This Row],[Customer_ID]],Customer[Customer_ID],Customer[Age])</f>
        <v>62</v>
      </c>
      <c r="J260" s="2" t="str">
        <f>_xlfn.XLOOKUP(Sales78[[#This Row],[Customer_ID]],Customer[Customer_ID],Customer[Age Range])</f>
        <v>[57 Above]</v>
      </c>
      <c r="K260" s="2" t="str">
        <f>_xlfn.XLOOKUP(Sales78[[#This Row],[Customer_ID]],Customer[Customer_ID],Customer[Gender])</f>
        <v>Male</v>
      </c>
      <c r="L260" s="26" t="str">
        <f>_xlfn.XLOOKUP(Sales78[[#This Row],[Customer_ID]],Feedback[Customer_ID],Feedback[Feedback_ID])</f>
        <v>F1339</v>
      </c>
      <c r="M260" s="26" t="str">
        <f>_xlfn.XLOOKUP(Sales78[[#This Row],[Customer_ID]],Feedback[Customer_ID],Feedback[Sentiment])</f>
        <v>Positive</v>
      </c>
      <c r="N260" s="26" t="str">
        <f>_xlfn.XLOOKUP(Sales78[[#This Row],[Customer_ID]],Feedback[Customer_ID],Feedback[Comment])</f>
        <v>Great product!</v>
      </c>
      <c r="O260" s="26"/>
    </row>
    <row r="261" spans="1:15" x14ac:dyDescent="0.3">
      <c r="A261" s="4" t="s">
        <v>266</v>
      </c>
      <c r="B261" s="2" t="s">
        <v>1269</v>
      </c>
      <c r="C261" s="2" t="s">
        <v>1008</v>
      </c>
      <c r="D261" s="2">
        <v>5</v>
      </c>
      <c r="E261" s="2">
        <v>4.32</v>
      </c>
      <c r="F261" s="2" t="s">
        <v>1014</v>
      </c>
      <c r="G261" s="3">
        <v>45551</v>
      </c>
      <c r="H261" s="5">
        <v>21.6</v>
      </c>
      <c r="I261" s="2">
        <f>_xlfn.XLOOKUP(Sales78[[#This Row],[Customer_ID]],Customer[Customer_ID],Customer[Age])</f>
        <v>21</v>
      </c>
      <c r="J261" s="2" t="str">
        <f>_xlfn.XLOOKUP(Sales78[[#This Row],[Customer_ID]],Customer[Customer_ID],Customer[Age Range])</f>
        <v>[18-30]</v>
      </c>
      <c r="K261" s="2" t="str">
        <f>_xlfn.XLOOKUP(Sales78[[#This Row],[Customer_ID]],Customer[Customer_ID],Customer[Gender])</f>
        <v>Male</v>
      </c>
      <c r="L261" s="26" t="str">
        <f>_xlfn.XLOOKUP(Sales78[[#This Row],[Customer_ID]],Feedback[Customer_ID],Feedback[Feedback_ID])</f>
        <v>F1499</v>
      </c>
      <c r="M261" s="26" t="str">
        <f>_xlfn.XLOOKUP(Sales78[[#This Row],[Customer_ID]],Feedback[Customer_ID],Feedback[Sentiment])</f>
        <v>Negative</v>
      </c>
      <c r="N261" s="26" t="str">
        <f>_xlfn.XLOOKUP(Sales78[[#This Row],[Customer_ID]],Feedback[Customer_ID],Feedback[Comment])</f>
        <v>Could be better</v>
      </c>
      <c r="O261" s="26"/>
    </row>
    <row r="262" spans="1:15" x14ac:dyDescent="0.3">
      <c r="A262" s="4" t="s">
        <v>267</v>
      </c>
      <c r="B262" s="2" t="s">
        <v>1063</v>
      </c>
      <c r="C262" s="2" t="s">
        <v>1008</v>
      </c>
      <c r="D262" s="2">
        <v>2</v>
      </c>
      <c r="E262" s="2">
        <v>4.99</v>
      </c>
      <c r="F262" s="2" t="s">
        <v>1016</v>
      </c>
      <c r="G262" s="3">
        <v>45552</v>
      </c>
      <c r="H262" s="5">
        <v>9.98</v>
      </c>
      <c r="I262" s="2">
        <f>_xlfn.XLOOKUP(Sales78[[#This Row],[Customer_ID]],Customer[Customer_ID],Customer[Age])</f>
        <v>31</v>
      </c>
      <c r="J262" s="2" t="str">
        <f>_xlfn.XLOOKUP(Sales78[[#This Row],[Customer_ID]],Customer[Customer_ID],Customer[Age Range])</f>
        <v>[31-43]</v>
      </c>
      <c r="K262" s="2" t="str">
        <f>_xlfn.XLOOKUP(Sales78[[#This Row],[Customer_ID]],Customer[Customer_ID],Customer[Gender])</f>
        <v>Female</v>
      </c>
      <c r="L262" s="26" t="str">
        <f>_xlfn.XLOOKUP(Sales78[[#This Row],[Customer_ID]],Feedback[Customer_ID],Feedback[Feedback_ID])</f>
        <v>F1438</v>
      </c>
      <c r="M262" s="26" t="str">
        <f>_xlfn.XLOOKUP(Sales78[[#This Row],[Customer_ID]],Feedback[Customer_ID],Feedback[Sentiment])</f>
        <v>Neutral</v>
      </c>
      <c r="N262" s="26" t="str">
        <f>_xlfn.XLOOKUP(Sales78[[#This Row],[Customer_ID]],Feedback[Customer_ID],Feedback[Comment])</f>
        <v>Could be better</v>
      </c>
      <c r="O262" s="26"/>
    </row>
    <row r="263" spans="1:15" x14ac:dyDescent="0.3">
      <c r="A263" s="4" t="s">
        <v>268</v>
      </c>
      <c r="B263" s="2" t="s">
        <v>1267</v>
      </c>
      <c r="C263" s="2" t="s">
        <v>1008</v>
      </c>
      <c r="D263" s="2">
        <v>2</v>
      </c>
      <c r="E263" s="2">
        <v>4.59</v>
      </c>
      <c r="F263" s="2" t="s">
        <v>1014</v>
      </c>
      <c r="G263" s="3">
        <v>45553</v>
      </c>
      <c r="H263" s="5">
        <v>9.18</v>
      </c>
      <c r="I263" s="2">
        <f>_xlfn.XLOOKUP(Sales78[[#This Row],[Customer_ID]],Customer[Customer_ID],Customer[Age])</f>
        <v>63</v>
      </c>
      <c r="J263" s="2" t="str">
        <f>_xlfn.XLOOKUP(Sales78[[#This Row],[Customer_ID]],Customer[Customer_ID],Customer[Age Range])</f>
        <v>[57 Above]</v>
      </c>
      <c r="K263" s="2" t="str">
        <f>_xlfn.XLOOKUP(Sales78[[#This Row],[Customer_ID]],Customer[Customer_ID],Customer[Gender])</f>
        <v>Female</v>
      </c>
      <c r="L263" s="26" t="str">
        <f>_xlfn.XLOOKUP(Sales78[[#This Row],[Customer_ID]],Feedback[Customer_ID],Feedback[Feedback_ID])</f>
        <v>F1396</v>
      </c>
      <c r="M263" s="26" t="str">
        <f>_xlfn.XLOOKUP(Sales78[[#This Row],[Customer_ID]],Feedback[Customer_ID],Feedback[Sentiment])</f>
        <v>Neutral</v>
      </c>
      <c r="N263" s="26" t="str">
        <f>_xlfn.XLOOKUP(Sales78[[#This Row],[Customer_ID]],Feedback[Customer_ID],Feedback[Comment])</f>
        <v>Could be better</v>
      </c>
      <c r="O263" s="26"/>
    </row>
    <row r="264" spans="1:15" x14ac:dyDescent="0.3">
      <c r="A264" s="4" t="s">
        <v>269</v>
      </c>
      <c r="B264" s="2" t="s">
        <v>1749</v>
      </c>
      <c r="C264" s="2" t="s">
        <v>1012</v>
      </c>
      <c r="D264" s="2">
        <v>2</v>
      </c>
      <c r="E264" s="2">
        <v>5.81</v>
      </c>
      <c r="F264" s="2" t="s">
        <v>1014</v>
      </c>
      <c r="G264" s="3">
        <v>45554</v>
      </c>
      <c r="H264" s="5">
        <v>11.62</v>
      </c>
      <c r="I264" s="2">
        <f>_xlfn.XLOOKUP(Sales78[[#This Row],[Customer_ID]],Customer[Customer_ID],Customer[Age])</f>
        <v>52</v>
      </c>
      <c r="J264" s="2" t="str">
        <f>_xlfn.XLOOKUP(Sales78[[#This Row],[Customer_ID]],Customer[Customer_ID],Customer[Age Range])</f>
        <v>[44-56]</v>
      </c>
      <c r="K264" s="2" t="str">
        <f>_xlfn.XLOOKUP(Sales78[[#This Row],[Customer_ID]],Customer[Customer_ID],Customer[Gender])</f>
        <v>Female</v>
      </c>
      <c r="L264" s="26" t="e">
        <f>_xlfn.XLOOKUP(Sales78[[#This Row],[Customer_ID]],Feedback[Customer_ID],Feedback[Feedback_ID])</f>
        <v>#N/A</v>
      </c>
      <c r="M264" s="26" t="e">
        <f>_xlfn.XLOOKUP(Sales78[[#This Row],[Customer_ID]],Feedback[Customer_ID],Feedback[Sentiment])</f>
        <v>#N/A</v>
      </c>
      <c r="N264" s="26" t="e">
        <f>_xlfn.XLOOKUP(Sales78[[#This Row],[Customer_ID]],Feedback[Customer_ID],Feedback[Comment])</f>
        <v>#N/A</v>
      </c>
      <c r="O264" s="26"/>
    </row>
    <row r="265" spans="1:15" x14ac:dyDescent="0.3">
      <c r="A265" s="4" t="s">
        <v>270</v>
      </c>
      <c r="B265" s="2" t="s">
        <v>1439</v>
      </c>
      <c r="C265" s="2" t="s">
        <v>1009</v>
      </c>
      <c r="D265" s="2">
        <v>2</v>
      </c>
      <c r="E265" s="2">
        <v>5.37</v>
      </c>
      <c r="F265" s="2" t="s">
        <v>1015</v>
      </c>
      <c r="G265" s="3">
        <v>45555</v>
      </c>
      <c r="H265" s="5">
        <v>10.74</v>
      </c>
      <c r="I265" s="2">
        <f>_xlfn.XLOOKUP(Sales78[[#This Row],[Customer_ID]],Customer[Customer_ID],Customer[Age])</f>
        <v>26</v>
      </c>
      <c r="J265" s="2" t="str">
        <f>_xlfn.XLOOKUP(Sales78[[#This Row],[Customer_ID]],Customer[Customer_ID],Customer[Age Range])</f>
        <v>[18-30]</v>
      </c>
      <c r="K265" s="2" t="str">
        <f>_xlfn.XLOOKUP(Sales78[[#This Row],[Customer_ID]],Customer[Customer_ID],Customer[Gender])</f>
        <v>Male</v>
      </c>
      <c r="L265" s="26" t="str">
        <f>_xlfn.XLOOKUP(Sales78[[#This Row],[Customer_ID]],Feedback[Customer_ID],Feedback[Feedback_ID])</f>
        <v>F1649</v>
      </c>
      <c r="M265" s="26" t="str">
        <f>_xlfn.XLOOKUP(Sales78[[#This Row],[Customer_ID]],Feedback[Customer_ID],Feedback[Sentiment])</f>
        <v>Positive</v>
      </c>
      <c r="N265" s="26" t="str">
        <f>_xlfn.XLOOKUP(Sales78[[#This Row],[Customer_ID]],Feedback[Customer_ID],Feedback[Comment])</f>
        <v>Could be better</v>
      </c>
      <c r="O265" s="26"/>
    </row>
    <row r="266" spans="1:15" x14ac:dyDescent="0.3">
      <c r="A266" s="4" t="s">
        <v>271</v>
      </c>
      <c r="B266" s="2" t="s">
        <v>1602</v>
      </c>
      <c r="C266" s="2" t="s">
        <v>1008</v>
      </c>
      <c r="D266" s="2">
        <v>3</v>
      </c>
      <c r="E266" s="2">
        <v>4.74</v>
      </c>
      <c r="F266" s="2" t="s">
        <v>1013</v>
      </c>
      <c r="G266" s="3">
        <v>45556</v>
      </c>
      <c r="H266" s="5">
        <v>14.22</v>
      </c>
      <c r="I266" s="2">
        <f>_xlfn.XLOOKUP(Sales78[[#This Row],[Customer_ID]],Customer[Customer_ID],Customer[Age])</f>
        <v>44</v>
      </c>
      <c r="J266" s="2" t="str">
        <f>_xlfn.XLOOKUP(Sales78[[#This Row],[Customer_ID]],Customer[Customer_ID],Customer[Age Range])</f>
        <v>[44-56]</v>
      </c>
      <c r="K266" s="2" t="str">
        <f>_xlfn.XLOOKUP(Sales78[[#This Row],[Customer_ID]],Customer[Customer_ID],Customer[Gender])</f>
        <v>Male</v>
      </c>
      <c r="L266" s="26" t="str">
        <f>_xlfn.XLOOKUP(Sales78[[#This Row],[Customer_ID]],Feedback[Customer_ID],Feedback[Feedback_ID])</f>
        <v>F1495</v>
      </c>
      <c r="M266" s="26" t="str">
        <f>_xlfn.XLOOKUP(Sales78[[#This Row],[Customer_ID]],Feedback[Customer_ID],Feedback[Sentiment])</f>
        <v>Negative</v>
      </c>
      <c r="N266" s="26" t="str">
        <f>_xlfn.XLOOKUP(Sales78[[#This Row],[Customer_ID]],Feedback[Customer_ID],Feedback[Comment])</f>
        <v>Could be better</v>
      </c>
      <c r="O266" s="26"/>
    </row>
    <row r="267" spans="1:15" x14ac:dyDescent="0.3">
      <c r="A267" s="4" t="s">
        <v>272</v>
      </c>
      <c r="B267" s="2" t="s">
        <v>1702</v>
      </c>
      <c r="C267" s="2" t="s">
        <v>1012</v>
      </c>
      <c r="D267" s="2">
        <v>4</v>
      </c>
      <c r="E267" s="2">
        <v>4.04</v>
      </c>
      <c r="F267" s="2" t="s">
        <v>1015</v>
      </c>
      <c r="G267" s="3">
        <v>45557</v>
      </c>
      <c r="H267" s="5">
        <v>16.16</v>
      </c>
      <c r="I267" s="2">
        <f>_xlfn.XLOOKUP(Sales78[[#This Row],[Customer_ID]],Customer[Customer_ID],Customer[Age])</f>
        <v>49</v>
      </c>
      <c r="J267" s="2" t="str">
        <f>_xlfn.XLOOKUP(Sales78[[#This Row],[Customer_ID]],Customer[Customer_ID],Customer[Age Range])</f>
        <v>[44-56]</v>
      </c>
      <c r="K267" s="2" t="str">
        <f>_xlfn.XLOOKUP(Sales78[[#This Row],[Customer_ID]],Customer[Customer_ID],Customer[Gender])</f>
        <v>Female</v>
      </c>
      <c r="L267" s="26" t="e">
        <f>_xlfn.XLOOKUP(Sales78[[#This Row],[Customer_ID]],Feedback[Customer_ID],Feedback[Feedback_ID])</f>
        <v>#N/A</v>
      </c>
      <c r="M267" s="26" t="e">
        <f>_xlfn.XLOOKUP(Sales78[[#This Row],[Customer_ID]],Feedback[Customer_ID],Feedback[Sentiment])</f>
        <v>#N/A</v>
      </c>
      <c r="N267" s="26" t="e">
        <f>_xlfn.XLOOKUP(Sales78[[#This Row],[Customer_ID]],Feedback[Customer_ID],Feedback[Comment])</f>
        <v>#N/A</v>
      </c>
      <c r="O267" s="26"/>
    </row>
    <row r="268" spans="1:15" x14ac:dyDescent="0.3">
      <c r="A268" s="4" t="s">
        <v>273</v>
      </c>
      <c r="B268" s="2" t="s">
        <v>1636</v>
      </c>
      <c r="C268" s="2" t="s">
        <v>1010</v>
      </c>
      <c r="D268" s="2">
        <v>5</v>
      </c>
      <c r="E268" s="2">
        <v>3.21</v>
      </c>
      <c r="F268" s="2" t="s">
        <v>1015</v>
      </c>
      <c r="G268" s="3">
        <v>45558</v>
      </c>
      <c r="H268" s="5">
        <v>16.05</v>
      </c>
      <c r="I268" s="2">
        <f>_xlfn.XLOOKUP(Sales78[[#This Row],[Customer_ID]],Customer[Customer_ID],Customer[Age])</f>
        <v>58</v>
      </c>
      <c r="J268" s="2" t="str">
        <f>_xlfn.XLOOKUP(Sales78[[#This Row],[Customer_ID]],Customer[Customer_ID],Customer[Age Range])</f>
        <v>[57 Above]</v>
      </c>
      <c r="K268" s="2" t="str">
        <f>_xlfn.XLOOKUP(Sales78[[#This Row],[Customer_ID]],Customer[Customer_ID],Customer[Gender])</f>
        <v>Male</v>
      </c>
      <c r="L268" s="26" t="e">
        <f>_xlfn.XLOOKUP(Sales78[[#This Row],[Customer_ID]],Feedback[Customer_ID],Feedback[Feedback_ID])</f>
        <v>#N/A</v>
      </c>
      <c r="M268" s="26" t="e">
        <f>_xlfn.XLOOKUP(Sales78[[#This Row],[Customer_ID]],Feedback[Customer_ID],Feedback[Sentiment])</f>
        <v>#N/A</v>
      </c>
      <c r="N268" s="26" t="e">
        <f>_xlfn.XLOOKUP(Sales78[[#This Row],[Customer_ID]],Feedback[Customer_ID],Feedback[Comment])</f>
        <v>#N/A</v>
      </c>
      <c r="O268" s="26"/>
    </row>
    <row r="269" spans="1:15" x14ac:dyDescent="0.3">
      <c r="A269" s="4" t="s">
        <v>274</v>
      </c>
      <c r="B269" s="2" t="s">
        <v>1549</v>
      </c>
      <c r="C269" s="2" t="s">
        <v>1010</v>
      </c>
      <c r="D269" s="2">
        <v>1</v>
      </c>
      <c r="E269" s="2">
        <v>4.8</v>
      </c>
      <c r="F269" s="2" t="s">
        <v>1013</v>
      </c>
      <c r="G269" s="3">
        <v>45559</v>
      </c>
      <c r="H269" s="5">
        <v>4.8</v>
      </c>
      <c r="I269" s="2">
        <f>_xlfn.XLOOKUP(Sales78[[#This Row],[Customer_ID]],Customer[Customer_ID],Customer[Age])</f>
        <v>34</v>
      </c>
      <c r="J269" s="2" t="str">
        <f>_xlfn.XLOOKUP(Sales78[[#This Row],[Customer_ID]],Customer[Customer_ID],Customer[Age Range])</f>
        <v>[31-43]</v>
      </c>
      <c r="K269" s="2" t="str">
        <f>_xlfn.XLOOKUP(Sales78[[#This Row],[Customer_ID]],Customer[Customer_ID],Customer[Gender])</f>
        <v>Female</v>
      </c>
      <c r="L269" s="26" t="str">
        <f>_xlfn.XLOOKUP(Sales78[[#This Row],[Customer_ID]],Feedback[Customer_ID],Feedback[Feedback_ID])</f>
        <v>F1916</v>
      </c>
      <c r="M269" s="26" t="str">
        <f>_xlfn.XLOOKUP(Sales78[[#This Row],[Customer_ID]],Feedback[Customer_ID],Feedback[Sentiment])</f>
        <v>Positive</v>
      </c>
      <c r="N269" s="26" t="str">
        <f>_xlfn.XLOOKUP(Sales78[[#This Row],[Customer_ID]],Feedback[Customer_ID],Feedback[Comment])</f>
        <v>Great product!</v>
      </c>
      <c r="O269" s="26"/>
    </row>
    <row r="270" spans="1:15" x14ac:dyDescent="0.3">
      <c r="A270" s="4" t="s">
        <v>275</v>
      </c>
      <c r="B270" s="2" t="s">
        <v>1302</v>
      </c>
      <c r="C270" s="2" t="s">
        <v>1008</v>
      </c>
      <c r="D270" s="2">
        <v>1</v>
      </c>
      <c r="E270" s="2">
        <v>5.31</v>
      </c>
      <c r="F270" s="2" t="s">
        <v>1016</v>
      </c>
      <c r="G270" s="3">
        <v>45560</v>
      </c>
      <c r="H270" s="5">
        <v>5.31</v>
      </c>
      <c r="I270" s="2">
        <f>_xlfn.XLOOKUP(Sales78[[#This Row],[Customer_ID]],Customer[Customer_ID],Customer[Age])</f>
        <v>59</v>
      </c>
      <c r="J270" s="2" t="str">
        <f>_xlfn.XLOOKUP(Sales78[[#This Row],[Customer_ID]],Customer[Customer_ID],Customer[Age Range])</f>
        <v>[57 Above]</v>
      </c>
      <c r="K270" s="2" t="str">
        <f>_xlfn.XLOOKUP(Sales78[[#This Row],[Customer_ID]],Customer[Customer_ID],Customer[Gender])</f>
        <v>Male</v>
      </c>
      <c r="L270" s="26" t="str">
        <f>_xlfn.XLOOKUP(Sales78[[#This Row],[Customer_ID]],Feedback[Customer_ID],Feedback[Feedback_ID])</f>
        <v>F1754</v>
      </c>
      <c r="M270" s="26" t="str">
        <f>_xlfn.XLOOKUP(Sales78[[#This Row],[Customer_ID]],Feedback[Customer_ID],Feedback[Sentiment])</f>
        <v>Negative</v>
      </c>
      <c r="N270" s="26" t="str">
        <f>_xlfn.XLOOKUP(Sales78[[#This Row],[Customer_ID]],Feedback[Customer_ID],Feedback[Comment])</f>
        <v>Could be better</v>
      </c>
      <c r="O270" s="26"/>
    </row>
    <row r="271" spans="1:15" x14ac:dyDescent="0.3">
      <c r="A271" s="4" t="s">
        <v>276</v>
      </c>
      <c r="B271" s="2" t="s">
        <v>1117</v>
      </c>
      <c r="C271" s="2" t="s">
        <v>1011</v>
      </c>
      <c r="D271" s="2">
        <v>4</v>
      </c>
      <c r="E271" s="2">
        <v>3.5</v>
      </c>
      <c r="F271" s="2" t="s">
        <v>1016</v>
      </c>
      <c r="G271" s="3">
        <v>45561</v>
      </c>
      <c r="H271" s="5">
        <v>14</v>
      </c>
      <c r="I271" s="2">
        <f>_xlfn.XLOOKUP(Sales78[[#This Row],[Customer_ID]],Customer[Customer_ID],Customer[Age])</f>
        <v>28</v>
      </c>
      <c r="J271" s="2" t="str">
        <f>_xlfn.XLOOKUP(Sales78[[#This Row],[Customer_ID]],Customer[Customer_ID],Customer[Age Range])</f>
        <v>[18-30]</v>
      </c>
      <c r="K271" s="2" t="str">
        <f>_xlfn.XLOOKUP(Sales78[[#This Row],[Customer_ID]],Customer[Customer_ID],Customer[Gender])</f>
        <v>Female</v>
      </c>
      <c r="L271" s="26" t="str">
        <f>_xlfn.XLOOKUP(Sales78[[#This Row],[Customer_ID]],Feedback[Customer_ID],Feedback[Feedback_ID])</f>
        <v>F1038</v>
      </c>
      <c r="M271" s="26" t="str">
        <f>_xlfn.XLOOKUP(Sales78[[#This Row],[Customer_ID]],Feedback[Customer_ID],Feedback[Sentiment])</f>
        <v>Neutral</v>
      </c>
      <c r="N271" s="26" t="str">
        <f>_xlfn.XLOOKUP(Sales78[[#This Row],[Customer_ID]],Feedback[Customer_ID],Feedback[Comment])</f>
        <v>Great product!</v>
      </c>
      <c r="O271" s="26"/>
    </row>
    <row r="272" spans="1:15" x14ac:dyDescent="0.3">
      <c r="A272" s="4" t="s">
        <v>277</v>
      </c>
      <c r="B272" s="2" t="s">
        <v>1319</v>
      </c>
      <c r="C272" s="2" t="s">
        <v>1012</v>
      </c>
      <c r="D272" s="2">
        <v>2</v>
      </c>
      <c r="E272" s="2">
        <v>2.62</v>
      </c>
      <c r="F272" s="2" t="s">
        <v>1013</v>
      </c>
      <c r="G272" s="3">
        <v>45562</v>
      </c>
      <c r="H272" s="5">
        <v>5.24</v>
      </c>
      <c r="I272" s="2">
        <f>_xlfn.XLOOKUP(Sales78[[#This Row],[Customer_ID]],Customer[Customer_ID],Customer[Age])</f>
        <v>47</v>
      </c>
      <c r="J272" s="2" t="str">
        <f>_xlfn.XLOOKUP(Sales78[[#This Row],[Customer_ID]],Customer[Customer_ID],Customer[Age Range])</f>
        <v>[44-56]</v>
      </c>
      <c r="K272" s="2" t="str">
        <f>_xlfn.XLOOKUP(Sales78[[#This Row],[Customer_ID]],Customer[Customer_ID],Customer[Gender])</f>
        <v>Female</v>
      </c>
      <c r="L272" s="26" t="str">
        <f>_xlfn.XLOOKUP(Sales78[[#This Row],[Customer_ID]],Feedback[Customer_ID],Feedback[Feedback_ID])</f>
        <v>F1155</v>
      </c>
      <c r="M272" s="26" t="str">
        <f>_xlfn.XLOOKUP(Sales78[[#This Row],[Customer_ID]],Feedback[Customer_ID],Feedback[Sentiment])</f>
        <v>Negative</v>
      </c>
      <c r="N272" s="26" t="str">
        <f>_xlfn.XLOOKUP(Sales78[[#This Row],[Customer_ID]],Feedback[Customer_ID],Feedback[Comment])</f>
        <v>Great product!</v>
      </c>
      <c r="O272" s="26"/>
    </row>
    <row r="273" spans="1:15" x14ac:dyDescent="0.3">
      <c r="A273" s="4" t="s">
        <v>278</v>
      </c>
      <c r="B273" s="2" t="s">
        <v>1219</v>
      </c>
      <c r="C273" s="2" t="s">
        <v>1009</v>
      </c>
      <c r="D273" s="2">
        <v>2</v>
      </c>
      <c r="E273" s="2">
        <v>4.5999999999999996</v>
      </c>
      <c r="F273" s="2" t="s">
        <v>1013</v>
      </c>
      <c r="G273" s="3">
        <v>45563</v>
      </c>
      <c r="H273" s="5">
        <v>9.1999999999999993</v>
      </c>
      <c r="I273" s="2">
        <f>_xlfn.XLOOKUP(Sales78[[#This Row],[Customer_ID]],Customer[Customer_ID],Customer[Age])</f>
        <v>37</v>
      </c>
      <c r="J273" s="2" t="str">
        <f>_xlfn.XLOOKUP(Sales78[[#This Row],[Customer_ID]],Customer[Customer_ID],Customer[Age Range])</f>
        <v>[31-43]</v>
      </c>
      <c r="K273" s="2" t="str">
        <f>_xlfn.XLOOKUP(Sales78[[#This Row],[Customer_ID]],Customer[Customer_ID],Customer[Gender])</f>
        <v>Female</v>
      </c>
      <c r="L273" s="26" t="str">
        <f>_xlfn.XLOOKUP(Sales78[[#This Row],[Customer_ID]],Feedback[Customer_ID],Feedback[Feedback_ID])</f>
        <v>F1706</v>
      </c>
      <c r="M273" s="26" t="str">
        <f>_xlfn.XLOOKUP(Sales78[[#This Row],[Customer_ID]],Feedback[Customer_ID],Feedback[Sentiment])</f>
        <v>Neutral</v>
      </c>
      <c r="N273" s="26" t="str">
        <f>_xlfn.XLOOKUP(Sales78[[#This Row],[Customer_ID]],Feedback[Customer_ID],Feedback[Comment])</f>
        <v>Could be better</v>
      </c>
      <c r="O273" s="26"/>
    </row>
    <row r="274" spans="1:15" x14ac:dyDescent="0.3">
      <c r="A274" s="4" t="s">
        <v>279</v>
      </c>
      <c r="B274" s="2" t="s">
        <v>1722</v>
      </c>
      <c r="C274" s="2" t="s">
        <v>1012</v>
      </c>
      <c r="D274" s="2">
        <v>5</v>
      </c>
      <c r="E274" s="2">
        <v>4.3099999999999996</v>
      </c>
      <c r="F274" s="2" t="s">
        <v>1014</v>
      </c>
      <c r="G274" s="3">
        <v>45564</v>
      </c>
      <c r="H274" s="5">
        <v>21.55</v>
      </c>
      <c r="I274" s="2">
        <f>_xlfn.XLOOKUP(Sales78[[#This Row],[Customer_ID]],Customer[Customer_ID],Customer[Age])</f>
        <v>63</v>
      </c>
      <c r="J274" s="2" t="str">
        <f>_xlfn.XLOOKUP(Sales78[[#This Row],[Customer_ID]],Customer[Customer_ID],Customer[Age Range])</f>
        <v>[57 Above]</v>
      </c>
      <c r="K274" s="2" t="str">
        <f>_xlfn.XLOOKUP(Sales78[[#This Row],[Customer_ID]],Customer[Customer_ID],Customer[Gender])</f>
        <v>Male</v>
      </c>
      <c r="L274" s="26" t="e">
        <f>_xlfn.XLOOKUP(Sales78[[#This Row],[Customer_ID]],Feedback[Customer_ID],Feedback[Feedback_ID])</f>
        <v>#N/A</v>
      </c>
      <c r="M274" s="26" t="e">
        <f>_xlfn.XLOOKUP(Sales78[[#This Row],[Customer_ID]],Feedback[Customer_ID],Feedback[Sentiment])</f>
        <v>#N/A</v>
      </c>
      <c r="N274" s="26" t="e">
        <f>_xlfn.XLOOKUP(Sales78[[#This Row],[Customer_ID]],Feedback[Customer_ID],Feedback[Comment])</f>
        <v>#N/A</v>
      </c>
      <c r="O274" s="26"/>
    </row>
    <row r="275" spans="1:15" x14ac:dyDescent="0.3">
      <c r="A275" s="4" t="s">
        <v>280</v>
      </c>
      <c r="B275" s="2" t="s">
        <v>1372</v>
      </c>
      <c r="C275" s="2" t="s">
        <v>1010</v>
      </c>
      <c r="D275" s="2">
        <v>1</v>
      </c>
      <c r="E275" s="2">
        <v>3.31</v>
      </c>
      <c r="F275" s="2" t="s">
        <v>1013</v>
      </c>
      <c r="G275" s="3">
        <v>45565</v>
      </c>
      <c r="H275" s="5">
        <v>3.31</v>
      </c>
      <c r="I275" s="2">
        <f>_xlfn.XLOOKUP(Sales78[[#This Row],[Customer_ID]],Customer[Customer_ID],Customer[Age])</f>
        <v>23</v>
      </c>
      <c r="J275" s="2" t="str">
        <f>_xlfn.XLOOKUP(Sales78[[#This Row],[Customer_ID]],Customer[Customer_ID],Customer[Age Range])</f>
        <v>[18-30]</v>
      </c>
      <c r="K275" s="2" t="str">
        <f>_xlfn.XLOOKUP(Sales78[[#This Row],[Customer_ID]],Customer[Customer_ID],Customer[Gender])</f>
        <v>Male</v>
      </c>
      <c r="L275" s="26" t="e">
        <f>_xlfn.XLOOKUP(Sales78[[#This Row],[Customer_ID]],Feedback[Customer_ID],Feedback[Feedback_ID])</f>
        <v>#N/A</v>
      </c>
      <c r="M275" s="26" t="e">
        <f>_xlfn.XLOOKUP(Sales78[[#This Row],[Customer_ID]],Feedback[Customer_ID],Feedback[Sentiment])</f>
        <v>#N/A</v>
      </c>
      <c r="N275" s="26" t="e">
        <f>_xlfn.XLOOKUP(Sales78[[#This Row],[Customer_ID]],Feedback[Customer_ID],Feedback[Comment])</f>
        <v>#N/A</v>
      </c>
      <c r="O275" s="26"/>
    </row>
    <row r="276" spans="1:15" x14ac:dyDescent="0.3">
      <c r="A276" s="4" t="s">
        <v>281</v>
      </c>
      <c r="B276" s="2" t="s">
        <v>1323</v>
      </c>
      <c r="C276" s="2" t="s">
        <v>1010</v>
      </c>
      <c r="D276" s="2">
        <v>2</v>
      </c>
      <c r="E276" s="2">
        <v>3.09</v>
      </c>
      <c r="F276" s="2" t="s">
        <v>1013</v>
      </c>
      <c r="G276" s="3">
        <v>45566</v>
      </c>
      <c r="H276" s="5">
        <v>6.18</v>
      </c>
      <c r="I276" s="2">
        <f>_xlfn.XLOOKUP(Sales78[[#This Row],[Customer_ID]],Customer[Customer_ID],Customer[Age])</f>
        <v>53</v>
      </c>
      <c r="J276" s="2" t="str">
        <f>_xlfn.XLOOKUP(Sales78[[#This Row],[Customer_ID]],Customer[Customer_ID],Customer[Age Range])</f>
        <v>[44-56]</v>
      </c>
      <c r="K276" s="2" t="str">
        <f>_xlfn.XLOOKUP(Sales78[[#This Row],[Customer_ID]],Customer[Customer_ID],Customer[Gender])</f>
        <v>Male</v>
      </c>
      <c r="L276" s="26" t="str">
        <f>_xlfn.XLOOKUP(Sales78[[#This Row],[Customer_ID]],Feedback[Customer_ID],Feedback[Feedback_ID])</f>
        <v>F1095</v>
      </c>
      <c r="M276" s="26" t="str">
        <f>_xlfn.XLOOKUP(Sales78[[#This Row],[Customer_ID]],Feedback[Customer_ID],Feedback[Sentiment])</f>
        <v>Neutral</v>
      </c>
      <c r="N276" s="26" t="str">
        <f>_xlfn.XLOOKUP(Sales78[[#This Row],[Customer_ID]],Feedback[Customer_ID],Feedback[Comment])</f>
        <v>Could be better</v>
      </c>
      <c r="O276" s="26"/>
    </row>
    <row r="277" spans="1:15" x14ac:dyDescent="0.3">
      <c r="A277" s="4" t="s">
        <v>282</v>
      </c>
      <c r="B277" s="2" t="s">
        <v>1867</v>
      </c>
      <c r="C277" s="2" t="s">
        <v>1010</v>
      </c>
      <c r="D277" s="2">
        <v>3</v>
      </c>
      <c r="E277" s="2">
        <v>2.63</v>
      </c>
      <c r="F277" s="2" t="s">
        <v>1014</v>
      </c>
      <c r="G277" s="3">
        <v>45567</v>
      </c>
      <c r="H277" s="5">
        <v>7.89</v>
      </c>
      <c r="I277" s="2">
        <f>_xlfn.XLOOKUP(Sales78[[#This Row],[Customer_ID]],Customer[Customer_ID],Customer[Age])</f>
        <v>41</v>
      </c>
      <c r="J277" s="2" t="str">
        <f>_xlfn.XLOOKUP(Sales78[[#This Row],[Customer_ID]],Customer[Customer_ID],Customer[Age Range])</f>
        <v>[31-43]</v>
      </c>
      <c r="K277" s="2" t="str">
        <f>_xlfn.XLOOKUP(Sales78[[#This Row],[Customer_ID]],Customer[Customer_ID],Customer[Gender])</f>
        <v>Female</v>
      </c>
      <c r="L277" s="26" t="e">
        <f>_xlfn.XLOOKUP(Sales78[[#This Row],[Customer_ID]],Feedback[Customer_ID],Feedback[Feedback_ID])</f>
        <v>#N/A</v>
      </c>
      <c r="M277" s="26" t="e">
        <f>_xlfn.XLOOKUP(Sales78[[#This Row],[Customer_ID]],Feedback[Customer_ID],Feedback[Sentiment])</f>
        <v>#N/A</v>
      </c>
      <c r="N277" s="26" t="e">
        <f>_xlfn.XLOOKUP(Sales78[[#This Row],[Customer_ID]],Feedback[Customer_ID],Feedback[Comment])</f>
        <v>#N/A</v>
      </c>
      <c r="O277" s="26"/>
    </row>
    <row r="278" spans="1:15" x14ac:dyDescent="0.3">
      <c r="A278" s="4" t="s">
        <v>283</v>
      </c>
      <c r="B278" s="2" t="s">
        <v>1909</v>
      </c>
      <c r="C278" s="2" t="s">
        <v>1007</v>
      </c>
      <c r="D278" s="2">
        <v>5</v>
      </c>
      <c r="E278" s="2">
        <v>3.34</v>
      </c>
      <c r="F278" s="2" t="s">
        <v>1016</v>
      </c>
      <c r="G278" s="3">
        <v>45568</v>
      </c>
      <c r="H278" s="5">
        <v>16.7</v>
      </c>
      <c r="I278" s="2">
        <f>_xlfn.XLOOKUP(Sales78[[#This Row],[Customer_ID]],Customer[Customer_ID],Customer[Age])</f>
        <v>62</v>
      </c>
      <c r="J278" s="2" t="str">
        <f>_xlfn.XLOOKUP(Sales78[[#This Row],[Customer_ID]],Customer[Customer_ID],Customer[Age Range])</f>
        <v>[57 Above]</v>
      </c>
      <c r="K278" s="2" t="str">
        <f>_xlfn.XLOOKUP(Sales78[[#This Row],[Customer_ID]],Customer[Customer_ID],Customer[Gender])</f>
        <v>Female</v>
      </c>
      <c r="L278" s="26" t="str">
        <f>_xlfn.XLOOKUP(Sales78[[#This Row],[Customer_ID]],Feedback[Customer_ID],Feedback[Feedback_ID])</f>
        <v>F1652</v>
      </c>
      <c r="M278" s="26" t="str">
        <f>_xlfn.XLOOKUP(Sales78[[#This Row],[Customer_ID]],Feedback[Customer_ID],Feedback[Sentiment])</f>
        <v>Neutral</v>
      </c>
      <c r="N278" s="26" t="str">
        <f>_xlfn.XLOOKUP(Sales78[[#This Row],[Customer_ID]],Feedback[Customer_ID],Feedback[Comment])</f>
        <v>Could be better</v>
      </c>
      <c r="O278" s="26"/>
    </row>
    <row r="279" spans="1:15" x14ac:dyDescent="0.3">
      <c r="A279" s="4" t="s">
        <v>284</v>
      </c>
      <c r="B279" s="2" t="s">
        <v>1773</v>
      </c>
      <c r="C279" s="2" t="s">
        <v>1012</v>
      </c>
      <c r="D279" s="2">
        <v>3</v>
      </c>
      <c r="E279" s="2">
        <v>2.5</v>
      </c>
      <c r="F279" s="2" t="s">
        <v>1013</v>
      </c>
      <c r="G279" s="3">
        <v>45569</v>
      </c>
      <c r="H279" s="5">
        <v>7.5</v>
      </c>
      <c r="I279" s="2">
        <f>_xlfn.XLOOKUP(Sales78[[#This Row],[Customer_ID]],Customer[Customer_ID],Customer[Age])</f>
        <v>60</v>
      </c>
      <c r="J279" s="2" t="str">
        <f>_xlfn.XLOOKUP(Sales78[[#This Row],[Customer_ID]],Customer[Customer_ID],Customer[Age Range])</f>
        <v>[57 Above]</v>
      </c>
      <c r="K279" s="2" t="str">
        <f>_xlfn.XLOOKUP(Sales78[[#This Row],[Customer_ID]],Customer[Customer_ID],Customer[Gender])</f>
        <v>Female</v>
      </c>
      <c r="L279" s="26" t="e">
        <f>_xlfn.XLOOKUP(Sales78[[#This Row],[Customer_ID]],Feedback[Customer_ID],Feedback[Feedback_ID])</f>
        <v>#N/A</v>
      </c>
      <c r="M279" s="26" t="e">
        <f>_xlfn.XLOOKUP(Sales78[[#This Row],[Customer_ID]],Feedback[Customer_ID],Feedback[Sentiment])</f>
        <v>#N/A</v>
      </c>
      <c r="N279" s="26" t="e">
        <f>_xlfn.XLOOKUP(Sales78[[#This Row],[Customer_ID]],Feedback[Customer_ID],Feedback[Comment])</f>
        <v>#N/A</v>
      </c>
      <c r="O279" s="26"/>
    </row>
    <row r="280" spans="1:15" x14ac:dyDescent="0.3">
      <c r="A280" s="4" t="s">
        <v>285</v>
      </c>
      <c r="B280" s="2" t="s">
        <v>1998</v>
      </c>
      <c r="C280" s="2" t="s">
        <v>1007</v>
      </c>
      <c r="D280" s="2">
        <v>3</v>
      </c>
      <c r="E280" s="2">
        <v>3.05</v>
      </c>
      <c r="F280" s="2" t="s">
        <v>1013</v>
      </c>
      <c r="G280" s="3">
        <v>45570</v>
      </c>
      <c r="H280" s="5">
        <v>9.1499999999999986</v>
      </c>
      <c r="I280" s="2">
        <f>_xlfn.XLOOKUP(Sales78[[#This Row],[Customer_ID]],Customer[Customer_ID],Customer[Age])</f>
        <v>48</v>
      </c>
      <c r="J280" s="2" t="str">
        <f>_xlfn.XLOOKUP(Sales78[[#This Row],[Customer_ID]],Customer[Customer_ID],Customer[Age Range])</f>
        <v>[44-56]</v>
      </c>
      <c r="K280" s="2" t="str">
        <f>_xlfn.XLOOKUP(Sales78[[#This Row],[Customer_ID]],Customer[Customer_ID],Customer[Gender])</f>
        <v>Female</v>
      </c>
      <c r="L280" s="26" t="str">
        <f>_xlfn.XLOOKUP(Sales78[[#This Row],[Customer_ID]],Feedback[Customer_ID],Feedback[Feedback_ID])</f>
        <v>F1134</v>
      </c>
      <c r="M280" s="26" t="str">
        <f>_xlfn.XLOOKUP(Sales78[[#This Row],[Customer_ID]],Feedback[Customer_ID],Feedback[Sentiment])</f>
        <v>Positive</v>
      </c>
      <c r="N280" s="26" t="str">
        <f>_xlfn.XLOOKUP(Sales78[[#This Row],[Customer_ID]],Feedback[Customer_ID],Feedback[Comment])</f>
        <v>Great product!</v>
      </c>
      <c r="O280" s="26"/>
    </row>
    <row r="281" spans="1:15" x14ac:dyDescent="0.3">
      <c r="A281" s="4" t="s">
        <v>286</v>
      </c>
      <c r="B281" s="2" t="s">
        <v>1201</v>
      </c>
      <c r="C281" s="2" t="s">
        <v>1010</v>
      </c>
      <c r="D281" s="2">
        <v>4</v>
      </c>
      <c r="E281" s="2">
        <v>5.99</v>
      </c>
      <c r="F281" s="2" t="s">
        <v>1014</v>
      </c>
      <c r="G281" s="3">
        <v>45571</v>
      </c>
      <c r="H281" s="5">
        <v>23.96</v>
      </c>
      <c r="I281" s="2">
        <f>_xlfn.XLOOKUP(Sales78[[#This Row],[Customer_ID]],Customer[Customer_ID],Customer[Age])</f>
        <v>58</v>
      </c>
      <c r="J281" s="2" t="str">
        <f>_xlfn.XLOOKUP(Sales78[[#This Row],[Customer_ID]],Customer[Customer_ID],Customer[Age Range])</f>
        <v>[57 Above]</v>
      </c>
      <c r="K281" s="2" t="str">
        <f>_xlfn.XLOOKUP(Sales78[[#This Row],[Customer_ID]],Customer[Customer_ID],Customer[Gender])</f>
        <v>Female</v>
      </c>
      <c r="L281" s="26" t="e">
        <f>_xlfn.XLOOKUP(Sales78[[#This Row],[Customer_ID]],Feedback[Customer_ID],Feedback[Feedback_ID])</f>
        <v>#N/A</v>
      </c>
      <c r="M281" s="26" t="e">
        <f>_xlfn.XLOOKUP(Sales78[[#This Row],[Customer_ID]],Feedback[Customer_ID],Feedback[Sentiment])</f>
        <v>#N/A</v>
      </c>
      <c r="N281" s="26" t="e">
        <f>_xlfn.XLOOKUP(Sales78[[#This Row],[Customer_ID]],Feedback[Customer_ID],Feedback[Comment])</f>
        <v>#N/A</v>
      </c>
      <c r="O281" s="26"/>
    </row>
    <row r="282" spans="1:15" x14ac:dyDescent="0.3">
      <c r="A282" s="4" t="s">
        <v>287</v>
      </c>
      <c r="B282" s="2" t="s">
        <v>1588</v>
      </c>
      <c r="C282" s="2" t="s">
        <v>1011</v>
      </c>
      <c r="D282" s="2">
        <v>4</v>
      </c>
      <c r="E282" s="2">
        <v>5.23</v>
      </c>
      <c r="F282" s="2" t="s">
        <v>1013</v>
      </c>
      <c r="G282" s="3">
        <v>45572</v>
      </c>
      <c r="H282" s="5">
        <v>20.92</v>
      </c>
      <c r="I282" s="2">
        <f>_xlfn.XLOOKUP(Sales78[[#This Row],[Customer_ID]],Customer[Customer_ID],Customer[Age])</f>
        <v>25</v>
      </c>
      <c r="J282" s="2" t="str">
        <f>_xlfn.XLOOKUP(Sales78[[#This Row],[Customer_ID]],Customer[Customer_ID],Customer[Age Range])</f>
        <v>[18-30]</v>
      </c>
      <c r="K282" s="2" t="str">
        <f>_xlfn.XLOOKUP(Sales78[[#This Row],[Customer_ID]],Customer[Customer_ID],Customer[Gender])</f>
        <v>Male</v>
      </c>
      <c r="L282" s="26" t="str">
        <f>_xlfn.XLOOKUP(Sales78[[#This Row],[Customer_ID]],Feedback[Customer_ID],Feedback[Feedback_ID])</f>
        <v>F1205</v>
      </c>
      <c r="M282" s="26" t="str">
        <f>_xlfn.XLOOKUP(Sales78[[#This Row],[Customer_ID]],Feedback[Customer_ID],Feedback[Sentiment])</f>
        <v>Positive</v>
      </c>
      <c r="N282" s="26" t="str">
        <f>_xlfn.XLOOKUP(Sales78[[#This Row],[Customer_ID]],Feedback[Customer_ID],Feedback[Comment])</f>
        <v>Great product!</v>
      </c>
      <c r="O282" s="26"/>
    </row>
    <row r="283" spans="1:15" x14ac:dyDescent="0.3">
      <c r="A283" s="4" t="s">
        <v>288</v>
      </c>
      <c r="B283" s="2" t="s">
        <v>1670</v>
      </c>
      <c r="C283" s="2" t="s">
        <v>1012</v>
      </c>
      <c r="D283" s="2">
        <v>3</v>
      </c>
      <c r="E283" s="2">
        <v>3.74</v>
      </c>
      <c r="F283" s="2" t="s">
        <v>1014</v>
      </c>
      <c r="G283" s="3">
        <v>45573</v>
      </c>
      <c r="H283" s="5">
        <v>11.22</v>
      </c>
      <c r="I283" s="2">
        <f>_xlfn.XLOOKUP(Sales78[[#This Row],[Customer_ID]],Customer[Customer_ID],Customer[Age])</f>
        <v>29</v>
      </c>
      <c r="J283" s="2" t="str">
        <f>_xlfn.XLOOKUP(Sales78[[#This Row],[Customer_ID]],Customer[Customer_ID],Customer[Age Range])</f>
        <v>[18-30]</v>
      </c>
      <c r="K283" s="2" t="str">
        <f>_xlfn.XLOOKUP(Sales78[[#This Row],[Customer_ID]],Customer[Customer_ID],Customer[Gender])</f>
        <v>Male</v>
      </c>
      <c r="L283" s="26" t="str">
        <f>_xlfn.XLOOKUP(Sales78[[#This Row],[Customer_ID]],Feedback[Customer_ID],Feedback[Feedback_ID])</f>
        <v>F1294</v>
      </c>
      <c r="M283" s="26" t="str">
        <f>_xlfn.XLOOKUP(Sales78[[#This Row],[Customer_ID]],Feedback[Customer_ID],Feedback[Sentiment])</f>
        <v>Negative</v>
      </c>
      <c r="N283" s="26" t="str">
        <f>_xlfn.XLOOKUP(Sales78[[#This Row],[Customer_ID]],Feedback[Customer_ID],Feedback[Comment])</f>
        <v>Could be better</v>
      </c>
      <c r="O283" s="26"/>
    </row>
    <row r="284" spans="1:15" x14ac:dyDescent="0.3">
      <c r="A284" s="4" t="s">
        <v>289</v>
      </c>
      <c r="B284" s="2" t="s">
        <v>1114</v>
      </c>
      <c r="C284" s="2" t="s">
        <v>1009</v>
      </c>
      <c r="D284" s="2">
        <v>4</v>
      </c>
      <c r="E284" s="2">
        <v>3.88</v>
      </c>
      <c r="F284" s="2" t="s">
        <v>1015</v>
      </c>
      <c r="G284" s="3">
        <v>45574</v>
      </c>
      <c r="H284" s="5">
        <v>15.52</v>
      </c>
      <c r="I284" s="2">
        <f>_xlfn.XLOOKUP(Sales78[[#This Row],[Customer_ID]],Customer[Customer_ID],Customer[Age])</f>
        <v>52</v>
      </c>
      <c r="J284" s="2" t="str">
        <f>_xlfn.XLOOKUP(Sales78[[#This Row],[Customer_ID]],Customer[Customer_ID],Customer[Age Range])</f>
        <v>[44-56]</v>
      </c>
      <c r="K284" s="2" t="str">
        <f>_xlfn.XLOOKUP(Sales78[[#This Row],[Customer_ID]],Customer[Customer_ID],Customer[Gender])</f>
        <v>Female</v>
      </c>
      <c r="L284" s="26" t="str">
        <f>_xlfn.XLOOKUP(Sales78[[#This Row],[Customer_ID]],Feedback[Customer_ID],Feedback[Feedback_ID])</f>
        <v>F1629</v>
      </c>
      <c r="M284" s="26" t="str">
        <f>_xlfn.XLOOKUP(Sales78[[#This Row],[Customer_ID]],Feedback[Customer_ID],Feedback[Sentiment])</f>
        <v>Negative</v>
      </c>
      <c r="N284" s="26" t="str">
        <f>_xlfn.XLOOKUP(Sales78[[#This Row],[Customer_ID]],Feedback[Customer_ID],Feedback[Comment])</f>
        <v>Great product!</v>
      </c>
      <c r="O284" s="26"/>
    </row>
    <row r="285" spans="1:15" x14ac:dyDescent="0.3">
      <c r="A285" s="4" t="s">
        <v>290</v>
      </c>
      <c r="B285" s="2" t="s">
        <v>1188</v>
      </c>
      <c r="C285" s="2" t="s">
        <v>1012</v>
      </c>
      <c r="D285" s="2">
        <v>3</v>
      </c>
      <c r="E285" s="2">
        <v>4.55</v>
      </c>
      <c r="F285" s="2" t="s">
        <v>1014</v>
      </c>
      <c r="G285" s="3">
        <v>45575</v>
      </c>
      <c r="H285" s="5">
        <v>13.65</v>
      </c>
      <c r="I285" s="2">
        <f>_xlfn.XLOOKUP(Sales78[[#This Row],[Customer_ID]],Customer[Customer_ID],Customer[Age])</f>
        <v>25</v>
      </c>
      <c r="J285" s="2" t="str">
        <f>_xlfn.XLOOKUP(Sales78[[#This Row],[Customer_ID]],Customer[Customer_ID],Customer[Age Range])</f>
        <v>[18-30]</v>
      </c>
      <c r="K285" s="2" t="str">
        <f>_xlfn.XLOOKUP(Sales78[[#This Row],[Customer_ID]],Customer[Customer_ID],Customer[Gender])</f>
        <v>Male</v>
      </c>
      <c r="L285" s="26" t="str">
        <f>_xlfn.XLOOKUP(Sales78[[#This Row],[Customer_ID]],Feedback[Customer_ID],Feedback[Feedback_ID])</f>
        <v>F1724</v>
      </c>
      <c r="M285" s="26" t="str">
        <f>_xlfn.XLOOKUP(Sales78[[#This Row],[Customer_ID]],Feedback[Customer_ID],Feedback[Sentiment])</f>
        <v>Negative</v>
      </c>
      <c r="N285" s="26" t="str">
        <f>_xlfn.XLOOKUP(Sales78[[#This Row],[Customer_ID]],Feedback[Customer_ID],Feedback[Comment])</f>
        <v>Could be better</v>
      </c>
      <c r="O285" s="26"/>
    </row>
    <row r="286" spans="1:15" x14ac:dyDescent="0.3">
      <c r="A286" s="4" t="s">
        <v>291</v>
      </c>
      <c r="B286" s="2" t="s">
        <v>1196</v>
      </c>
      <c r="C286" s="2" t="s">
        <v>1009</v>
      </c>
      <c r="D286" s="2">
        <v>2</v>
      </c>
      <c r="E286" s="2">
        <v>4.3099999999999996</v>
      </c>
      <c r="F286" s="2" t="s">
        <v>1015</v>
      </c>
      <c r="G286" s="3">
        <v>45576</v>
      </c>
      <c r="H286" s="5">
        <v>8.6199999999999992</v>
      </c>
      <c r="I286" s="2">
        <f>_xlfn.XLOOKUP(Sales78[[#This Row],[Customer_ID]],Customer[Customer_ID],Customer[Age])</f>
        <v>34</v>
      </c>
      <c r="J286" s="2" t="str">
        <f>_xlfn.XLOOKUP(Sales78[[#This Row],[Customer_ID]],Customer[Customer_ID],Customer[Age Range])</f>
        <v>[31-43]</v>
      </c>
      <c r="K286" s="2" t="str">
        <f>_xlfn.XLOOKUP(Sales78[[#This Row],[Customer_ID]],Customer[Customer_ID],Customer[Gender])</f>
        <v>Female</v>
      </c>
      <c r="L286" s="26" t="str">
        <f>_xlfn.XLOOKUP(Sales78[[#This Row],[Customer_ID]],Feedback[Customer_ID],Feedback[Feedback_ID])</f>
        <v>F1557</v>
      </c>
      <c r="M286" s="26" t="str">
        <f>_xlfn.XLOOKUP(Sales78[[#This Row],[Customer_ID]],Feedback[Customer_ID],Feedback[Sentiment])</f>
        <v>Positive</v>
      </c>
      <c r="N286" s="26" t="str">
        <f>_xlfn.XLOOKUP(Sales78[[#This Row],[Customer_ID]],Feedback[Customer_ID],Feedback[Comment])</f>
        <v>Could be better</v>
      </c>
      <c r="O286" s="26"/>
    </row>
    <row r="287" spans="1:15" x14ac:dyDescent="0.3">
      <c r="A287" s="4" t="s">
        <v>292</v>
      </c>
      <c r="B287" s="2" t="s">
        <v>1038</v>
      </c>
      <c r="C287" s="2" t="s">
        <v>1010</v>
      </c>
      <c r="D287" s="2">
        <v>4</v>
      </c>
      <c r="E287" s="2">
        <v>5.08</v>
      </c>
      <c r="F287" s="2" t="s">
        <v>1015</v>
      </c>
      <c r="G287" s="3">
        <v>45577</v>
      </c>
      <c r="H287" s="5">
        <v>20.32</v>
      </c>
      <c r="I287" s="2">
        <f>_xlfn.XLOOKUP(Sales78[[#This Row],[Customer_ID]],Customer[Customer_ID],Customer[Age])</f>
        <v>19</v>
      </c>
      <c r="J287" s="2" t="str">
        <f>_xlfn.XLOOKUP(Sales78[[#This Row],[Customer_ID]],Customer[Customer_ID],Customer[Age Range])</f>
        <v>[18-30]</v>
      </c>
      <c r="K287" s="2" t="str">
        <f>_xlfn.XLOOKUP(Sales78[[#This Row],[Customer_ID]],Customer[Customer_ID],Customer[Gender])</f>
        <v>Male</v>
      </c>
      <c r="L287" s="26" t="e">
        <f>_xlfn.XLOOKUP(Sales78[[#This Row],[Customer_ID]],Feedback[Customer_ID],Feedback[Feedback_ID])</f>
        <v>#N/A</v>
      </c>
      <c r="M287" s="26" t="e">
        <f>_xlfn.XLOOKUP(Sales78[[#This Row],[Customer_ID]],Feedback[Customer_ID],Feedback[Sentiment])</f>
        <v>#N/A</v>
      </c>
      <c r="N287" s="26" t="e">
        <f>_xlfn.XLOOKUP(Sales78[[#This Row],[Customer_ID]],Feedback[Customer_ID],Feedback[Comment])</f>
        <v>#N/A</v>
      </c>
      <c r="O287" s="26"/>
    </row>
    <row r="288" spans="1:15" x14ac:dyDescent="0.3">
      <c r="A288" s="4" t="s">
        <v>293</v>
      </c>
      <c r="B288" s="2" t="s">
        <v>1752</v>
      </c>
      <c r="C288" s="2" t="s">
        <v>1010</v>
      </c>
      <c r="D288" s="2">
        <v>3</v>
      </c>
      <c r="E288" s="2">
        <v>2.74</v>
      </c>
      <c r="F288" s="2" t="s">
        <v>1014</v>
      </c>
      <c r="G288" s="3">
        <v>45578</v>
      </c>
      <c r="H288" s="5">
        <v>8.2200000000000006</v>
      </c>
      <c r="I288" s="2">
        <f>_xlfn.XLOOKUP(Sales78[[#This Row],[Customer_ID]],Customer[Customer_ID],Customer[Age])</f>
        <v>49</v>
      </c>
      <c r="J288" s="2" t="str">
        <f>_xlfn.XLOOKUP(Sales78[[#This Row],[Customer_ID]],Customer[Customer_ID],Customer[Age Range])</f>
        <v>[44-56]</v>
      </c>
      <c r="K288" s="2" t="str">
        <f>_xlfn.XLOOKUP(Sales78[[#This Row],[Customer_ID]],Customer[Customer_ID],Customer[Gender])</f>
        <v>Male</v>
      </c>
      <c r="L288" s="26" t="e">
        <f>_xlfn.XLOOKUP(Sales78[[#This Row],[Customer_ID]],Feedback[Customer_ID],Feedback[Feedback_ID])</f>
        <v>#N/A</v>
      </c>
      <c r="M288" s="26" t="e">
        <f>_xlfn.XLOOKUP(Sales78[[#This Row],[Customer_ID]],Feedback[Customer_ID],Feedback[Sentiment])</f>
        <v>#N/A</v>
      </c>
      <c r="N288" s="26" t="e">
        <f>_xlfn.XLOOKUP(Sales78[[#This Row],[Customer_ID]],Feedback[Customer_ID],Feedback[Comment])</f>
        <v>#N/A</v>
      </c>
      <c r="O288" s="26"/>
    </row>
    <row r="289" spans="1:15" x14ac:dyDescent="0.3">
      <c r="A289" s="4" t="s">
        <v>294</v>
      </c>
      <c r="B289" s="2" t="s">
        <v>1574</v>
      </c>
      <c r="C289" s="2" t="s">
        <v>1009</v>
      </c>
      <c r="D289" s="2">
        <v>5</v>
      </c>
      <c r="E289" s="2">
        <v>2.82</v>
      </c>
      <c r="F289" s="2" t="s">
        <v>1014</v>
      </c>
      <c r="G289" s="3">
        <v>45579</v>
      </c>
      <c r="H289" s="5">
        <v>14.1</v>
      </c>
      <c r="I289" s="2">
        <f>_xlfn.XLOOKUP(Sales78[[#This Row],[Customer_ID]],Customer[Customer_ID],Customer[Age])</f>
        <v>61</v>
      </c>
      <c r="J289" s="2" t="str">
        <f>_xlfn.XLOOKUP(Sales78[[#This Row],[Customer_ID]],Customer[Customer_ID],Customer[Age Range])</f>
        <v>[57 Above]</v>
      </c>
      <c r="K289" s="2" t="str">
        <f>_xlfn.XLOOKUP(Sales78[[#This Row],[Customer_ID]],Customer[Customer_ID],Customer[Gender])</f>
        <v>Male</v>
      </c>
      <c r="L289" s="26" t="e">
        <f>_xlfn.XLOOKUP(Sales78[[#This Row],[Customer_ID]],Feedback[Customer_ID],Feedback[Feedback_ID])</f>
        <v>#N/A</v>
      </c>
      <c r="M289" s="26" t="e">
        <f>_xlfn.XLOOKUP(Sales78[[#This Row],[Customer_ID]],Feedback[Customer_ID],Feedback[Sentiment])</f>
        <v>#N/A</v>
      </c>
      <c r="N289" s="26" t="e">
        <f>_xlfn.XLOOKUP(Sales78[[#This Row],[Customer_ID]],Feedback[Customer_ID],Feedback[Comment])</f>
        <v>#N/A</v>
      </c>
      <c r="O289" s="26"/>
    </row>
    <row r="290" spans="1:15" x14ac:dyDescent="0.3">
      <c r="A290" s="4" t="s">
        <v>295</v>
      </c>
      <c r="B290" s="2" t="s">
        <v>1416</v>
      </c>
      <c r="C290" s="2" t="s">
        <v>1011</v>
      </c>
      <c r="D290" s="2">
        <v>5</v>
      </c>
      <c r="E290" s="2">
        <v>3.5</v>
      </c>
      <c r="F290" s="2" t="s">
        <v>1014</v>
      </c>
      <c r="G290" s="3">
        <v>45580</v>
      </c>
      <c r="H290" s="5">
        <v>17.5</v>
      </c>
      <c r="I290" s="2">
        <f>_xlfn.XLOOKUP(Sales78[[#This Row],[Customer_ID]],Customer[Customer_ID],Customer[Age])</f>
        <v>31</v>
      </c>
      <c r="J290" s="2" t="str">
        <f>_xlfn.XLOOKUP(Sales78[[#This Row],[Customer_ID]],Customer[Customer_ID],Customer[Age Range])</f>
        <v>[31-43]</v>
      </c>
      <c r="K290" s="2" t="str">
        <f>_xlfn.XLOOKUP(Sales78[[#This Row],[Customer_ID]],Customer[Customer_ID],Customer[Gender])</f>
        <v>Female</v>
      </c>
      <c r="L290" s="26" t="e">
        <f>_xlfn.XLOOKUP(Sales78[[#This Row],[Customer_ID]],Feedback[Customer_ID],Feedback[Feedback_ID])</f>
        <v>#N/A</v>
      </c>
      <c r="M290" s="26" t="e">
        <f>_xlfn.XLOOKUP(Sales78[[#This Row],[Customer_ID]],Feedback[Customer_ID],Feedback[Sentiment])</f>
        <v>#N/A</v>
      </c>
      <c r="N290" s="26" t="e">
        <f>_xlfn.XLOOKUP(Sales78[[#This Row],[Customer_ID]],Feedback[Customer_ID],Feedback[Comment])</f>
        <v>#N/A</v>
      </c>
      <c r="O290" s="26"/>
    </row>
    <row r="291" spans="1:15" x14ac:dyDescent="0.3">
      <c r="A291" s="4" t="s">
        <v>296</v>
      </c>
      <c r="B291" s="2" t="s">
        <v>1699</v>
      </c>
      <c r="C291" s="2" t="s">
        <v>1007</v>
      </c>
      <c r="D291" s="2">
        <v>4</v>
      </c>
      <c r="E291" s="2">
        <v>5.4</v>
      </c>
      <c r="F291" s="2" t="s">
        <v>1016</v>
      </c>
      <c r="G291" s="3">
        <v>45581</v>
      </c>
      <c r="H291" s="5">
        <v>21.6</v>
      </c>
      <c r="I291" s="2">
        <f>_xlfn.XLOOKUP(Sales78[[#This Row],[Customer_ID]],Customer[Customer_ID],Customer[Age])</f>
        <v>58</v>
      </c>
      <c r="J291" s="2" t="str">
        <f>_xlfn.XLOOKUP(Sales78[[#This Row],[Customer_ID]],Customer[Customer_ID],Customer[Age Range])</f>
        <v>[57 Above]</v>
      </c>
      <c r="K291" s="2" t="str">
        <f>_xlfn.XLOOKUP(Sales78[[#This Row],[Customer_ID]],Customer[Customer_ID],Customer[Gender])</f>
        <v>Male</v>
      </c>
      <c r="L291" s="26" t="e">
        <f>_xlfn.XLOOKUP(Sales78[[#This Row],[Customer_ID]],Feedback[Customer_ID],Feedback[Feedback_ID])</f>
        <v>#N/A</v>
      </c>
      <c r="M291" s="26" t="e">
        <f>_xlfn.XLOOKUP(Sales78[[#This Row],[Customer_ID]],Feedback[Customer_ID],Feedback[Sentiment])</f>
        <v>#N/A</v>
      </c>
      <c r="N291" s="26" t="e">
        <f>_xlfn.XLOOKUP(Sales78[[#This Row],[Customer_ID]],Feedback[Customer_ID],Feedback[Comment])</f>
        <v>#N/A</v>
      </c>
      <c r="O291" s="26"/>
    </row>
    <row r="292" spans="1:15" x14ac:dyDescent="0.3">
      <c r="A292" s="4" t="s">
        <v>297</v>
      </c>
      <c r="B292" s="2" t="s">
        <v>1221</v>
      </c>
      <c r="C292" s="2" t="s">
        <v>1012</v>
      </c>
      <c r="D292" s="2">
        <v>5</v>
      </c>
      <c r="E292" s="2">
        <v>5.7</v>
      </c>
      <c r="F292" s="2" t="s">
        <v>1013</v>
      </c>
      <c r="G292" s="3">
        <v>45582</v>
      </c>
      <c r="H292" s="5">
        <v>28.5</v>
      </c>
      <c r="I292" s="2">
        <f>_xlfn.XLOOKUP(Sales78[[#This Row],[Customer_ID]],Customer[Customer_ID],Customer[Age])</f>
        <v>21</v>
      </c>
      <c r="J292" s="2" t="str">
        <f>_xlfn.XLOOKUP(Sales78[[#This Row],[Customer_ID]],Customer[Customer_ID],Customer[Age Range])</f>
        <v>[18-30]</v>
      </c>
      <c r="K292" s="2" t="str">
        <f>_xlfn.XLOOKUP(Sales78[[#This Row],[Customer_ID]],Customer[Customer_ID],Customer[Gender])</f>
        <v>Female</v>
      </c>
      <c r="L292" s="26" t="e">
        <f>_xlfn.XLOOKUP(Sales78[[#This Row],[Customer_ID]],Feedback[Customer_ID],Feedback[Feedback_ID])</f>
        <v>#N/A</v>
      </c>
      <c r="M292" s="26" t="e">
        <f>_xlfn.XLOOKUP(Sales78[[#This Row],[Customer_ID]],Feedback[Customer_ID],Feedback[Sentiment])</f>
        <v>#N/A</v>
      </c>
      <c r="N292" s="26" t="e">
        <f>_xlfn.XLOOKUP(Sales78[[#This Row],[Customer_ID]],Feedback[Customer_ID],Feedback[Comment])</f>
        <v>#N/A</v>
      </c>
      <c r="O292" s="26"/>
    </row>
    <row r="293" spans="1:15" x14ac:dyDescent="0.3">
      <c r="A293" s="4" t="s">
        <v>298</v>
      </c>
      <c r="B293" s="2" t="s">
        <v>1793</v>
      </c>
      <c r="C293" s="2" t="s">
        <v>1007</v>
      </c>
      <c r="D293" s="2">
        <v>1</v>
      </c>
      <c r="E293" s="2">
        <v>3.72</v>
      </c>
      <c r="F293" s="2" t="s">
        <v>1014</v>
      </c>
      <c r="G293" s="3">
        <v>45583</v>
      </c>
      <c r="H293" s="5">
        <v>3.72</v>
      </c>
      <c r="I293" s="2">
        <f>_xlfn.XLOOKUP(Sales78[[#This Row],[Customer_ID]],Customer[Customer_ID],Customer[Age])</f>
        <v>23</v>
      </c>
      <c r="J293" s="2" t="str">
        <f>_xlfn.XLOOKUP(Sales78[[#This Row],[Customer_ID]],Customer[Customer_ID],Customer[Age Range])</f>
        <v>[18-30]</v>
      </c>
      <c r="K293" s="2" t="str">
        <f>_xlfn.XLOOKUP(Sales78[[#This Row],[Customer_ID]],Customer[Customer_ID],Customer[Gender])</f>
        <v>Male</v>
      </c>
      <c r="L293" s="26" t="e">
        <f>_xlfn.XLOOKUP(Sales78[[#This Row],[Customer_ID]],Feedback[Customer_ID],Feedback[Feedback_ID])</f>
        <v>#N/A</v>
      </c>
      <c r="M293" s="26" t="e">
        <f>_xlfn.XLOOKUP(Sales78[[#This Row],[Customer_ID]],Feedback[Customer_ID],Feedback[Sentiment])</f>
        <v>#N/A</v>
      </c>
      <c r="N293" s="26" t="e">
        <f>_xlfn.XLOOKUP(Sales78[[#This Row],[Customer_ID]],Feedback[Customer_ID],Feedback[Comment])</f>
        <v>#N/A</v>
      </c>
      <c r="O293" s="26"/>
    </row>
    <row r="294" spans="1:15" x14ac:dyDescent="0.3">
      <c r="A294" s="4" t="s">
        <v>299</v>
      </c>
      <c r="B294" s="2" t="s">
        <v>1887</v>
      </c>
      <c r="C294" s="2" t="s">
        <v>1012</v>
      </c>
      <c r="D294" s="2">
        <v>1</v>
      </c>
      <c r="E294" s="2">
        <v>5.87</v>
      </c>
      <c r="F294" s="2" t="s">
        <v>1015</v>
      </c>
      <c r="G294" s="3">
        <v>45584</v>
      </c>
      <c r="H294" s="5">
        <v>5.87</v>
      </c>
      <c r="I294" s="2">
        <f>_xlfn.XLOOKUP(Sales78[[#This Row],[Customer_ID]],Customer[Customer_ID],Customer[Age])</f>
        <v>33</v>
      </c>
      <c r="J294" s="2" t="str">
        <f>_xlfn.XLOOKUP(Sales78[[#This Row],[Customer_ID]],Customer[Customer_ID],Customer[Age Range])</f>
        <v>[31-43]</v>
      </c>
      <c r="K294" s="2" t="str">
        <f>_xlfn.XLOOKUP(Sales78[[#This Row],[Customer_ID]],Customer[Customer_ID],Customer[Gender])</f>
        <v>Female</v>
      </c>
      <c r="L294" s="26" t="e">
        <f>_xlfn.XLOOKUP(Sales78[[#This Row],[Customer_ID]],Feedback[Customer_ID],Feedback[Feedback_ID])</f>
        <v>#N/A</v>
      </c>
      <c r="M294" s="26" t="e">
        <f>_xlfn.XLOOKUP(Sales78[[#This Row],[Customer_ID]],Feedback[Customer_ID],Feedback[Sentiment])</f>
        <v>#N/A</v>
      </c>
      <c r="N294" s="26" t="e">
        <f>_xlfn.XLOOKUP(Sales78[[#This Row],[Customer_ID]],Feedback[Customer_ID],Feedback[Comment])</f>
        <v>#N/A</v>
      </c>
      <c r="O294" s="26"/>
    </row>
    <row r="295" spans="1:15" x14ac:dyDescent="0.3">
      <c r="A295" s="4" t="s">
        <v>300</v>
      </c>
      <c r="B295" s="2" t="s">
        <v>1821</v>
      </c>
      <c r="C295" s="2" t="s">
        <v>1010</v>
      </c>
      <c r="D295" s="2">
        <v>5</v>
      </c>
      <c r="E295" s="2">
        <v>3.47</v>
      </c>
      <c r="F295" s="2" t="s">
        <v>1015</v>
      </c>
      <c r="G295" s="3">
        <v>45585</v>
      </c>
      <c r="H295" s="5">
        <v>17.350000000000001</v>
      </c>
      <c r="I295" s="2">
        <f>_xlfn.XLOOKUP(Sales78[[#This Row],[Customer_ID]],Customer[Customer_ID],Customer[Age])</f>
        <v>41</v>
      </c>
      <c r="J295" s="2" t="str">
        <f>_xlfn.XLOOKUP(Sales78[[#This Row],[Customer_ID]],Customer[Customer_ID],Customer[Age Range])</f>
        <v>[31-43]</v>
      </c>
      <c r="K295" s="2" t="str">
        <f>_xlfn.XLOOKUP(Sales78[[#This Row],[Customer_ID]],Customer[Customer_ID],Customer[Gender])</f>
        <v>Male</v>
      </c>
      <c r="L295" s="26" t="str">
        <f>_xlfn.XLOOKUP(Sales78[[#This Row],[Customer_ID]],Feedback[Customer_ID],Feedback[Feedback_ID])</f>
        <v>F1865</v>
      </c>
      <c r="M295" s="26" t="str">
        <f>_xlfn.XLOOKUP(Sales78[[#This Row],[Customer_ID]],Feedback[Customer_ID],Feedback[Sentiment])</f>
        <v>Neutral</v>
      </c>
      <c r="N295" s="26" t="str">
        <f>_xlfn.XLOOKUP(Sales78[[#This Row],[Customer_ID]],Feedback[Customer_ID],Feedback[Comment])</f>
        <v>Great product!</v>
      </c>
      <c r="O295" s="26"/>
    </row>
    <row r="296" spans="1:15" x14ac:dyDescent="0.3">
      <c r="A296" s="4" t="s">
        <v>301</v>
      </c>
      <c r="B296" s="2" t="s">
        <v>1500</v>
      </c>
      <c r="C296" s="2" t="s">
        <v>1012</v>
      </c>
      <c r="D296" s="2">
        <v>3</v>
      </c>
      <c r="E296" s="2">
        <v>4.62</v>
      </c>
      <c r="F296" s="2" t="s">
        <v>1014</v>
      </c>
      <c r="G296" s="3">
        <v>45586</v>
      </c>
      <c r="H296" s="5">
        <v>13.86</v>
      </c>
      <c r="I296" s="2">
        <f>_xlfn.XLOOKUP(Sales78[[#This Row],[Customer_ID]],Customer[Customer_ID],Customer[Age])</f>
        <v>40</v>
      </c>
      <c r="J296" s="2" t="str">
        <f>_xlfn.XLOOKUP(Sales78[[#This Row],[Customer_ID]],Customer[Customer_ID],Customer[Age Range])</f>
        <v>[31-43]</v>
      </c>
      <c r="K296" s="2" t="str">
        <f>_xlfn.XLOOKUP(Sales78[[#This Row],[Customer_ID]],Customer[Customer_ID],Customer[Gender])</f>
        <v>Female</v>
      </c>
      <c r="L296" s="26" t="e">
        <f>_xlfn.XLOOKUP(Sales78[[#This Row],[Customer_ID]],Feedback[Customer_ID],Feedback[Feedback_ID])</f>
        <v>#N/A</v>
      </c>
      <c r="M296" s="26" t="e">
        <f>_xlfn.XLOOKUP(Sales78[[#This Row],[Customer_ID]],Feedback[Customer_ID],Feedback[Sentiment])</f>
        <v>#N/A</v>
      </c>
      <c r="N296" s="26" t="e">
        <f>_xlfn.XLOOKUP(Sales78[[#This Row],[Customer_ID]],Feedback[Customer_ID],Feedback[Comment])</f>
        <v>#N/A</v>
      </c>
      <c r="O296" s="26"/>
    </row>
    <row r="297" spans="1:15" x14ac:dyDescent="0.3">
      <c r="A297" s="4" t="s">
        <v>302</v>
      </c>
      <c r="B297" s="2" t="s">
        <v>1260</v>
      </c>
      <c r="C297" s="2" t="s">
        <v>1012</v>
      </c>
      <c r="D297" s="2">
        <v>5</v>
      </c>
      <c r="E297" s="2">
        <v>3.18</v>
      </c>
      <c r="F297" s="2" t="s">
        <v>1013</v>
      </c>
      <c r="G297" s="3">
        <v>45587</v>
      </c>
      <c r="H297" s="5">
        <v>15.9</v>
      </c>
      <c r="I297" s="2">
        <f>_xlfn.XLOOKUP(Sales78[[#This Row],[Customer_ID]],Customer[Customer_ID],Customer[Age])</f>
        <v>55</v>
      </c>
      <c r="J297" s="2" t="str">
        <f>_xlfn.XLOOKUP(Sales78[[#This Row],[Customer_ID]],Customer[Customer_ID],Customer[Age Range])</f>
        <v>[44-56]</v>
      </c>
      <c r="K297" s="2" t="str">
        <f>_xlfn.XLOOKUP(Sales78[[#This Row],[Customer_ID]],Customer[Customer_ID],Customer[Gender])</f>
        <v>Female</v>
      </c>
      <c r="L297" s="26" t="str">
        <f>_xlfn.XLOOKUP(Sales78[[#This Row],[Customer_ID]],Feedback[Customer_ID],Feedback[Feedback_ID])</f>
        <v>F1404</v>
      </c>
      <c r="M297" s="26" t="str">
        <f>_xlfn.XLOOKUP(Sales78[[#This Row],[Customer_ID]],Feedback[Customer_ID],Feedback[Sentiment])</f>
        <v>Positive</v>
      </c>
      <c r="N297" s="26" t="str">
        <f>_xlfn.XLOOKUP(Sales78[[#This Row],[Customer_ID]],Feedback[Customer_ID],Feedback[Comment])</f>
        <v>Great product!</v>
      </c>
      <c r="O297" s="26"/>
    </row>
    <row r="298" spans="1:15" x14ac:dyDescent="0.3">
      <c r="A298" s="4" t="s">
        <v>303</v>
      </c>
      <c r="B298" s="2" t="s">
        <v>1445</v>
      </c>
      <c r="C298" s="2" t="s">
        <v>1012</v>
      </c>
      <c r="D298" s="2">
        <v>5</v>
      </c>
      <c r="E298" s="2">
        <v>5.75</v>
      </c>
      <c r="F298" s="2" t="s">
        <v>1013</v>
      </c>
      <c r="G298" s="3">
        <v>45588</v>
      </c>
      <c r="H298" s="5">
        <v>28.75</v>
      </c>
      <c r="I298" s="2">
        <f>_xlfn.XLOOKUP(Sales78[[#This Row],[Customer_ID]],Customer[Customer_ID],Customer[Age])</f>
        <v>27</v>
      </c>
      <c r="J298" s="2" t="str">
        <f>_xlfn.XLOOKUP(Sales78[[#This Row],[Customer_ID]],Customer[Customer_ID],Customer[Age Range])</f>
        <v>[18-30]</v>
      </c>
      <c r="K298" s="2" t="str">
        <f>_xlfn.XLOOKUP(Sales78[[#This Row],[Customer_ID]],Customer[Customer_ID],Customer[Gender])</f>
        <v>Female</v>
      </c>
      <c r="L298" s="26" t="e">
        <f>_xlfn.XLOOKUP(Sales78[[#This Row],[Customer_ID]],Feedback[Customer_ID],Feedback[Feedback_ID])</f>
        <v>#N/A</v>
      </c>
      <c r="M298" s="26" t="e">
        <f>_xlfn.XLOOKUP(Sales78[[#This Row],[Customer_ID]],Feedback[Customer_ID],Feedback[Sentiment])</f>
        <v>#N/A</v>
      </c>
      <c r="N298" s="26" t="e">
        <f>_xlfn.XLOOKUP(Sales78[[#This Row],[Customer_ID]],Feedback[Customer_ID],Feedback[Comment])</f>
        <v>#N/A</v>
      </c>
      <c r="O298" s="26"/>
    </row>
    <row r="299" spans="1:15" x14ac:dyDescent="0.3">
      <c r="A299" s="4" t="s">
        <v>304</v>
      </c>
      <c r="B299" s="2" t="s">
        <v>1059</v>
      </c>
      <c r="C299" s="2" t="s">
        <v>1009</v>
      </c>
      <c r="D299" s="2">
        <v>5</v>
      </c>
      <c r="E299" s="2">
        <v>4.51</v>
      </c>
      <c r="F299" s="2" t="s">
        <v>1013</v>
      </c>
      <c r="G299" s="3">
        <v>45589</v>
      </c>
      <c r="H299" s="5">
        <v>22.55</v>
      </c>
      <c r="I299" s="2">
        <f>_xlfn.XLOOKUP(Sales78[[#This Row],[Customer_ID]],Customer[Customer_ID],Customer[Age])</f>
        <v>45</v>
      </c>
      <c r="J299" s="2" t="str">
        <f>_xlfn.XLOOKUP(Sales78[[#This Row],[Customer_ID]],Customer[Customer_ID],Customer[Age Range])</f>
        <v>[44-56]</v>
      </c>
      <c r="K299" s="2" t="str">
        <f>_xlfn.XLOOKUP(Sales78[[#This Row],[Customer_ID]],Customer[Customer_ID],Customer[Gender])</f>
        <v>Male</v>
      </c>
      <c r="L299" s="26" t="e">
        <f>_xlfn.XLOOKUP(Sales78[[#This Row],[Customer_ID]],Feedback[Customer_ID],Feedback[Feedback_ID])</f>
        <v>#N/A</v>
      </c>
      <c r="M299" s="26" t="e">
        <f>_xlfn.XLOOKUP(Sales78[[#This Row],[Customer_ID]],Feedback[Customer_ID],Feedback[Sentiment])</f>
        <v>#N/A</v>
      </c>
      <c r="N299" s="26" t="e">
        <f>_xlfn.XLOOKUP(Sales78[[#This Row],[Customer_ID]],Feedback[Customer_ID],Feedback[Comment])</f>
        <v>#N/A</v>
      </c>
      <c r="O299" s="26"/>
    </row>
    <row r="300" spans="1:15" x14ac:dyDescent="0.3">
      <c r="A300" s="4" t="s">
        <v>305</v>
      </c>
      <c r="B300" s="2" t="s">
        <v>1270</v>
      </c>
      <c r="C300" s="2" t="s">
        <v>1007</v>
      </c>
      <c r="D300" s="2">
        <v>3</v>
      </c>
      <c r="E300" s="2">
        <v>3.41</v>
      </c>
      <c r="F300" s="2" t="s">
        <v>1015</v>
      </c>
      <c r="G300" s="3">
        <v>45590</v>
      </c>
      <c r="H300" s="5">
        <v>10.23</v>
      </c>
      <c r="I300" s="2">
        <f>_xlfn.XLOOKUP(Sales78[[#This Row],[Customer_ID]],Customer[Customer_ID],Customer[Age])</f>
        <v>32</v>
      </c>
      <c r="J300" s="2" t="str">
        <f>_xlfn.XLOOKUP(Sales78[[#This Row],[Customer_ID]],Customer[Customer_ID],Customer[Age Range])</f>
        <v>[31-43]</v>
      </c>
      <c r="K300" s="2" t="str">
        <f>_xlfn.XLOOKUP(Sales78[[#This Row],[Customer_ID]],Customer[Customer_ID],Customer[Gender])</f>
        <v>Female</v>
      </c>
      <c r="L300" s="26" t="str">
        <f>_xlfn.XLOOKUP(Sales78[[#This Row],[Customer_ID]],Feedback[Customer_ID],Feedback[Feedback_ID])</f>
        <v>F1431</v>
      </c>
      <c r="M300" s="26" t="str">
        <f>_xlfn.XLOOKUP(Sales78[[#This Row],[Customer_ID]],Feedback[Customer_ID],Feedback[Sentiment])</f>
        <v>Positive</v>
      </c>
      <c r="N300" s="26" t="str">
        <f>_xlfn.XLOOKUP(Sales78[[#This Row],[Customer_ID]],Feedback[Customer_ID],Feedback[Comment])</f>
        <v>Could be better</v>
      </c>
      <c r="O300" s="26"/>
    </row>
    <row r="301" spans="1:15" x14ac:dyDescent="0.3">
      <c r="A301" s="4" t="s">
        <v>306</v>
      </c>
      <c r="B301" s="2" t="s">
        <v>1307</v>
      </c>
      <c r="C301" s="2" t="s">
        <v>1011</v>
      </c>
      <c r="D301" s="2">
        <v>3</v>
      </c>
      <c r="E301" s="2">
        <v>3.92</v>
      </c>
      <c r="F301" s="2" t="s">
        <v>1014</v>
      </c>
      <c r="G301" s="3">
        <v>45591</v>
      </c>
      <c r="H301" s="5">
        <v>11.76</v>
      </c>
      <c r="I301" s="2">
        <f>_xlfn.XLOOKUP(Sales78[[#This Row],[Customer_ID]],Customer[Customer_ID],Customer[Age])</f>
        <v>64</v>
      </c>
      <c r="J301" s="2" t="str">
        <f>_xlfn.XLOOKUP(Sales78[[#This Row],[Customer_ID]],Customer[Customer_ID],Customer[Age Range])</f>
        <v>[57 Above]</v>
      </c>
      <c r="K301" s="2" t="str">
        <f>_xlfn.XLOOKUP(Sales78[[#This Row],[Customer_ID]],Customer[Customer_ID],Customer[Gender])</f>
        <v>Female</v>
      </c>
      <c r="L301" s="26" t="e">
        <f>_xlfn.XLOOKUP(Sales78[[#This Row],[Customer_ID]],Feedback[Customer_ID],Feedback[Feedback_ID])</f>
        <v>#N/A</v>
      </c>
      <c r="M301" s="26" t="e">
        <f>_xlfn.XLOOKUP(Sales78[[#This Row],[Customer_ID]],Feedback[Customer_ID],Feedback[Sentiment])</f>
        <v>#N/A</v>
      </c>
      <c r="N301" s="26" t="e">
        <f>_xlfn.XLOOKUP(Sales78[[#This Row],[Customer_ID]],Feedback[Customer_ID],Feedback[Comment])</f>
        <v>#N/A</v>
      </c>
      <c r="O301" s="26"/>
    </row>
    <row r="302" spans="1:15" x14ac:dyDescent="0.3">
      <c r="A302" s="4" t="s">
        <v>307</v>
      </c>
      <c r="B302" s="2" t="s">
        <v>1215</v>
      </c>
      <c r="C302" s="2" t="s">
        <v>1010</v>
      </c>
      <c r="D302" s="2">
        <v>1</v>
      </c>
      <c r="E302" s="2">
        <v>2.87</v>
      </c>
      <c r="F302" s="2" t="s">
        <v>1014</v>
      </c>
      <c r="G302" s="3">
        <v>45592</v>
      </c>
      <c r="H302" s="5">
        <v>2.87</v>
      </c>
      <c r="I302" s="2">
        <f>_xlfn.XLOOKUP(Sales78[[#This Row],[Customer_ID]],Customer[Customer_ID],Customer[Age])</f>
        <v>49</v>
      </c>
      <c r="J302" s="2" t="str">
        <f>_xlfn.XLOOKUP(Sales78[[#This Row],[Customer_ID]],Customer[Customer_ID],Customer[Age Range])</f>
        <v>[44-56]</v>
      </c>
      <c r="K302" s="2" t="str">
        <f>_xlfn.XLOOKUP(Sales78[[#This Row],[Customer_ID]],Customer[Customer_ID],Customer[Gender])</f>
        <v>Male</v>
      </c>
      <c r="L302" s="26" t="str">
        <f>_xlfn.XLOOKUP(Sales78[[#This Row],[Customer_ID]],Feedback[Customer_ID],Feedback[Feedback_ID])</f>
        <v>F1260</v>
      </c>
      <c r="M302" s="26" t="str">
        <f>_xlfn.XLOOKUP(Sales78[[#This Row],[Customer_ID]],Feedback[Customer_ID],Feedback[Sentiment])</f>
        <v>Negative</v>
      </c>
      <c r="N302" s="26" t="str">
        <f>_xlfn.XLOOKUP(Sales78[[#This Row],[Customer_ID]],Feedback[Customer_ID],Feedback[Comment])</f>
        <v>Great product!</v>
      </c>
      <c r="O302" s="26"/>
    </row>
    <row r="303" spans="1:15" x14ac:dyDescent="0.3">
      <c r="A303" s="4" t="s">
        <v>308</v>
      </c>
      <c r="B303" s="2" t="s">
        <v>1269</v>
      </c>
      <c r="C303" s="2" t="s">
        <v>1008</v>
      </c>
      <c r="D303" s="2">
        <v>4</v>
      </c>
      <c r="E303" s="2">
        <v>2.75</v>
      </c>
      <c r="F303" s="2" t="s">
        <v>1014</v>
      </c>
      <c r="G303" s="3">
        <v>45593</v>
      </c>
      <c r="H303" s="5">
        <v>11</v>
      </c>
      <c r="I303" s="2">
        <f>_xlfn.XLOOKUP(Sales78[[#This Row],[Customer_ID]],Customer[Customer_ID],Customer[Age])</f>
        <v>21</v>
      </c>
      <c r="J303" s="2" t="str">
        <f>_xlfn.XLOOKUP(Sales78[[#This Row],[Customer_ID]],Customer[Customer_ID],Customer[Age Range])</f>
        <v>[18-30]</v>
      </c>
      <c r="K303" s="2" t="str">
        <f>_xlfn.XLOOKUP(Sales78[[#This Row],[Customer_ID]],Customer[Customer_ID],Customer[Gender])</f>
        <v>Male</v>
      </c>
      <c r="L303" s="26" t="str">
        <f>_xlfn.XLOOKUP(Sales78[[#This Row],[Customer_ID]],Feedback[Customer_ID],Feedback[Feedback_ID])</f>
        <v>F1499</v>
      </c>
      <c r="M303" s="26" t="str">
        <f>_xlfn.XLOOKUP(Sales78[[#This Row],[Customer_ID]],Feedback[Customer_ID],Feedback[Sentiment])</f>
        <v>Negative</v>
      </c>
      <c r="N303" s="26" t="str">
        <f>_xlfn.XLOOKUP(Sales78[[#This Row],[Customer_ID]],Feedback[Customer_ID],Feedback[Comment])</f>
        <v>Could be better</v>
      </c>
      <c r="O303" s="26"/>
    </row>
    <row r="304" spans="1:15" x14ac:dyDescent="0.3">
      <c r="A304" s="4" t="s">
        <v>309</v>
      </c>
      <c r="B304" s="2" t="s">
        <v>1398</v>
      </c>
      <c r="C304" s="2" t="s">
        <v>1010</v>
      </c>
      <c r="D304" s="2">
        <v>1</v>
      </c>
      <c r="E304" s="2">
        <v>3.53</v>
      </c>
      <c r="F304" s="2" t="s">
        <v>1015</v>
      </c>
      <c r="G304" s="3">
        <v>45594</v>
      </c>
      <c r="H304" s="5">
        <v>3.53</v>
      </c>
      <c r="I304" s="2">
        <f>_xlfn.XLOOKUP(Sales78[[#This Row],[Customer_ID]],Customer[Customer_ID],Customer[Age])</f>
        <v>38</v>
      </c>
      <c r="J304" s="2" t="str">
        <f>_xlfn.XLOOKUP(Sales78[[#This Row],[Customer_ID]],Customer[Customer_ID],Customer[Age Range])</f>
        <v>[31-43]</v>
      </c>
      <c r="K304" s="2" t="str">
        <f>_xlfn.XLOOKUP(Sales78[[#This Row],[Customer_ID]],Customer[Customer_ID],Customer[Gender])</f>
        <v>Female</v>
      </c>
      <c r="L304" s="26" t="str">
        <f>_xlfn.XLOOKUP(Sales78[[#This Row],[Customer_ID]],Feedback[Customer_ID],Feedback[Feedback_ID])</f>
        <v>F1180</v>
      </c>
      <c r="M304" s="26" t="str">
        <f>_xlfn.XLOOKUP(Sales78[[#This Row],[Customer_ID]],Feedback[Customer_ID],Feedback[Sentiment])</f>
        <v>Negative</v>
      </c>
      <c r="N304" s="26" t="str">
        <f>_xlfn.XLOOKUP(Sales78[[#This Row],[Customer_ID]],Feedback[Customer_ID],Feedback[Comment])</f>
        <v>Great product!</v>
      </c>
      <c r="O304" s="26"/>
    </row>
    <row r="305" spans="1:15" x14ac:dyDescent="0.3">
      <c r="A305" s="4" t="s">
        <v>310</v>
      </c>
      <c r="B305" s="2" t="s">
        <v>1514</v>
      </c>
      <c r="C305" s="2" t="s">
        <v>1008</v>
      </c>
      <c r="D305" s="2">
        <v>3</v>
      </c>
      <c r="E305" s="2">
        <v>5.81</v>
      </c>
      <c r="F305" s="2" t="s">
        <v>1014</v>
      </c>
      <c r="G305" s="3">
        <v>45595</v>
      </c>
      <c r="H305" s="5">
        <v>17.43</v>
      </c>
      <c r="I305" s="2">
        <f>_xlfn.XLOOKUP(Sales78[[#This Row],[Customer_ID]],Customer[Customer_ID],Customer[Age])</f>
        <v>44</v>
      </c>
      <c r="J305" s="2" t="str">
        <f>_xlfn.XLOOKUP(Sales78[[#This Row],[Customer_ID]],Customer[Customer_ID],Customer[Age Range])</f>
        <v>[44-56]</v>
      </c>
      <c r="K305" s="2" t="str">
        <f>_xlfn.XLOOKUP(Sales78[[#This Row],[Customer_ID]],Customer[Customer_ID],Customer[Gender])</f>
        <v>Female</v>
      </c>
      <c r="L305" s="26" t="str">
        <f>_xlfn.XLOOKUP(Sales78[[#This Row],[Customer_ID]],Feedback[Customer_ID],Feedback[Feedback_ID])</f>
        <v>F1123</v>
      </c>
      <c r="M305" s="26" t="str">
        <f>_xlfn.XLOOKUP(Sales78[[#This Row],[Customer_ID]],Feedback[Customer_ID],Feedback[Sentiment])</f>
        <v>Negative</v>
      </c>
      <c r="N305" s="26" t="str">
        <f>_xlfn.XLOOKUP(Sales78[[#This Row],[Customer_ID]],Feedback[Customer_ID],Feedback[Comment])</f>
        <v>Could be better</v>
      </c>
      <c r="O305" s="26"/>
    </row>
    <row r="306" spans="1:15" x14ac:dyDescent="0.3">
      <c r="A306" s="4" t="s">
        <v>311</v>
      </c>
      <c r="B306" s="2" t="s">
        <v>1215</v>
      </c>
      <c r="C306" s="2" t="s">
        <v>1010</v>
      </c>
      <c r="D306" s="2">
        <v>3</v>
      </c>
      <c r="E306" s="2">
        <v>5.31</v>
      </c>
      <c r="F306" s="2" t="s">
        <v>1015</v>
      </c>
      <c r="G306" s="3">
        <v>45596</v>
      </c>
      <c r="H306" s="5">
        <v>15.93</v>
      </c>
      <c r="I306" s="2">
        <f>_xlfn.XLOOKUP(Sales78[[#This Row],[Customer_ID]],Customer[Customer_ID],Customer[Age])</f>
        <v>49</v>
      </c>
      <c r="J306" s="2" t="str">
        <f>_xlfn.XLOOKUP(Sales78[[#This Row],[Customer_ID]],Customer[Customer_ID],Customer[Age Range])</f>
        <v>[44-56]</v>
      </c>
      <c r="K306" s="2" t="str">
        <f>_xlfn.XLOOKUP(Sales78[[#This Row],[Customer_ID]],Customer[Customer_ID],Customer[Gender])</f>
        <v>Male</v>
      </c>
      <c r="L306" s="26" t="str">
        <f>_xlfn.XLOOKUP(Sales78[[#This Row],[Customer_ID]],Feedback[Customer_ID],Feedback[Feedback_ID])</f>
        <v>F1260</v>
      </c>
      <c r="M306" s="26" t="str">
        <f>_xlfn.XLOOKUP(Sales78[[#This Row],[Customer_ID]],Feedback[Customer_ID],Feedback[Sentiment])</f>
        <v>Negative</v>
      </c>
      <c r="N306" s="26" t="str">
        <f>_xlfn.XLOOKUP(Sales78[[#This Row],[Customer_ID]],Feedback[Customer_ID],Feedback[Comment])</f>
        <v>Great product!</v>
      </c>
      <c r="O306" s="26"/>
    </row>
    <row r="307" spans="1:15" x14ac:dyDescent="0.3">
      <c r="A307" s="4" t="s">
        <v>312</v>
      </c>
      <c r="B307" s="2" t="s">
        <v>1306</v>
      </c>
      <c r="C307" s="2" t="s">
        <v>1009</v>
      </c>
      <c r="D307" s="2">
        <v>3</v>
      </c>
      <c r="E307" s="2">
        <v>5.85</v>
      </c>
      <c r="F307" s="2" t="s">
        <v>1015</v>
      </c>
      <c r="G307" s="3">
        <v>45597</v>
      </c>
      <c r="H307" s="5">
        <v>17.55</v>
      </c>
      <c r="I307" s="2">
        <f>_xlfn.XLOOKUP(Sales78[[#This Row],[Customer_ID]],Customer[Customer_ID],Customer[Age])</f>
        <v>43</v>
      </c>
      <c r="J307" s="2" t="str">
        <f>_xlfn.XLOOKUP(Sales78[[#This Row],[Customer_ID]],Customer[Customer_ID],Customer[Age Range])</f>
        <v>[31-43]</v>
      </c>
      <c r="K307" s="2" t="str">
        <f>_xlfn.XLOOKUP(Sales78[[#This Row],[Customer_ID]],Customer[Customer_ID],Customer[Gender])</f>
        <v>Female</v>
      </c>
      <c r="L307" s="26" t="str">
        <f>_xlfn.XLOOKUP(Sales78[[#This Row],[Customer_ID]],Feedback[Customer_ID],Feedback[Feedback_ID])</f>
        <v>F1253</v>
      </c>
      <c r="M307" s="26" t="str">
        <f>_xlfn.XLOOKUP(Sales78[[#This Row],[Customer_ID]],Feedback[Customer_ID],Feedback[Sentiment])</f>
        <v>Neutral</v>
      </c>
      <c r="N307" s="26" t="str">
        <f>_xlfn.XLOOKUP(Sales78[[#This Row],[Customer_ID]],Feedback[Customer_ID],Feedback[Comment])</f>
        <v>Could be better</v>
      </c>
      <c r="O307" s="26"/>
    </row>
    <row r="308" spans="1:15" x14ac:dyDescent="0.3">
      <c r="A308" s="4" t="s">
        <v>313</v>
      </c>
      <c r="B308" s="2" t="s">
        <v>1196</v>
      </c>
      <c r="C308" s="2" t="s">
        <v>1009</v>
      </c>
      <c r="D308" s="2">
        <v>3</v>
      </c>
      <c r="E308" s="2">
        <v>5.57</v>
      </c>
      <c r="F308" s="2" t="s">
        <v>1013</v>
      </c>
      <c r="G308" s="3">
        <v>45598</v>
      </c>
      <c r="H308" s="5">
        <v>16.71</v>
      </c>
      <c r="I308" s="2">
        <f>_xlfn.XLOOKUP(Sales78[[#This Row],[Customer_ID]],Customer[Customer_ID],Customer[Age])</f>
        <v>34</v>
      </c>
      <c r="J308" s="2" t="str">
        <f>_xlfn.XLOOKUP(Sales78[[#This Row],[Customer_ID]],Customer[Customer_ID],Customer[Age Range])</f>
        <v>[31-43]</v>
      </c>
      <c r="K308" s="2" t="str">
        <f>_xlfn.XLOOKUP(Sales78[[#This Row],[Customer_ID]],Customer[Customer_ID],Customer[Gender])</f>
        <v>Female</v>
      </c>
      <c r="L308" s="26" t="str">
        <f>_xlfn.XLOOKUP(Sales78[[#This Row],[Customer_ID]],Feedback[Customer_ID],Feedback[Feedback_ID])</f>
        <v>F1557</v>
      </c>
      <c r="M308" s="26" t="str">
        <f>_xlfn.XLOOKUP(Sales78[[#This Row],[Customer_ID]],Feedback[Customer_ID],Feedback[Sentiment])</f>
        <v>Positive</v>
      </c>
      <c r="N308" s="26" t="str">
        <f>_xlfn.XLOOKUP(Sales78[[#This Row],[Customer_ID]],Feedback[Customer_ID],Feedback[Comment])</f>
        <v>Could be better</v>
      </c>
      <c r="O308" s="26"/>
    </row>
    <row r="309" spans="1:15" x14ac:dyDescent="0.3">
      <c r="A309" s="4" t="s">
        <v>314</v>
      </c>
      <c r="B309" s="2" t="s">
        <v>1139</v>
      </c>
      <c r="C309" s="2" t="s">
        <v>1009</v>
      </c>
      <c r="D309" s="2">
        <v>3</v>
      </c>
      <c r="E309" s="2">
        <v>5.35</v>
      </c>
      <c r="F309" s="2" t="s">
        <v>1014</v>
      </c>
      <c r="G309" s="3">
        <v>45599</v>
      </c>
      <c r="H309" s="5">
        <v>16.05</v>
      </c>
      <c r="I309" s="2">
        <f>_xlfn.XLOOKUP(Sales78[[#This Row],[Customer_ID]],Customer[Customer_ID],Customer[Age])</f>
        <v>59</v>
      </c>
      <c r="J309" s="2" t="str">
        <f>_xlfn.XLOOKUP(Sales78[[#This Row],[Customer_ID]],Customer[Customer_ID],Customer[Age Range])</f>
        <v>[57 Above]</v>
      </c>
      <c r="K309" s="2" t="str">
        <f>_xlfn.XLOOKUP(Sales78[[#This Row],[Customer_ID]],Customer[Customer_ID],Customer[Gender])</f>
        <v>Male</v>
      </c>
      <c r="L309" s="26" t="str">
        <f>_xlfn.XLOOKUP(Sales78[[#This Row],[Customer_ID]],Feedback[Customer_ID],Feedback[Feedback_ID])</f>
        <v>F1019</v>
      </c>
      <c r="M309" s="26" t="str">
        <f>_xlfn.XLOOKUP(Sales78[[#This Row],[Customer_ID]],Feedback[Customer_ID],Feedback[Sentiment])</f>
        <v>Positive</v>
      </c>
      <c r="N309" s="26" t="str">
        <f>_xlfn.XLOOKUP(Sales78[[#This Row],[Customer_ID]],Feedback[Customer_ID],Feedback[Comment])</f>
        <v>Great product!</v>
      </c>
      <c r="O309" s="26"/>
    </row>
    <row r="310" spans="1:15" x14ac:dyDescent="0.3">
      <c r="A310" s="4" t="s">
        <v>315</v>
      </c>
      <c r="B310" s="2" t="s">
        <v>1671</v>
      </c>
      <c r="C310" s="2" t="s">
        <v>1009</v>
      </c>
      <c r="D310" s="2">
        <v>3</v>
      </c>
      <c r="E310" s="2">
        <v>4.51</v>
      </c>
      <c r="F310" s="2" t="s">
        <v>1014</v>
      </c>
      <c r="G310" s="3">
        <v>45600</v>
      </c>
      <c r="H310" s="5">
        <v>13.53</v>
      </c>
      <c r="I310" s="2">
        <f>_xlfn.XLOOKUP(Sales78[[#This Row],[Customer_ID]],Customer[Customer_ID],Customer[Age])</f>
        <v>62</v>
      </c>
      <c r="J310" s="2" t="str">
        <f>_xlfn.XLOOKUP(Sales78[[#This Row],[Customer_ID]],Customer[Customer_ID],Customer[Age Range])</f>
        <v>[57 Above]</v>
      </c>
      <c r="K310" s="2" t="str">
        <f>_xlfn.XLOOKUP(Sales78[[#This Row],[Customer_ID]],Customer[Customer_ID],Customer[Gender])</f>
        <v>Female</v>
      </c>
      <c r="L310" s="26" t="e">
        <f>_xlfn.XLOOKUP(Sales78[[#This Row],[Customer_ID]],Feedback[Customer_ID],Feedback[Feedback_ID])</f>
        <v>#N/A</v>
      </c>
      <c r="M310" s="26" t="e">
        <f>_xlfn.XLOOKUP(Sales78[[#This Row],[Customer_ID]],Feedback[Customer_ID],Feedback[Sentiment])</f>
        <v>#N/A</v>
      </c>
      <c r="N310" s="26" t="e">
        <f>_xlfn.XLOOKUP(Sales78[[#This Row],[Customer_ID]],Feedback[Customer_ID],Feedback[Comment])</f>
        <v>#N/A</v>
      </c>
      <c r="O310" s="26"/>
    </row>
    <row r="311" spans="1:15" x14ac:dyDescent="0.3">
      <c r="A311" s="4" t="s">
        <v>316</v>
      </c>
      <c r="B311" s="2" t="s">
        <v>2002</v>
      </c>
      <c r="C311" s="2" t="s">
        <v>1011</v>
      </c>
      <c r="D311" s="2">
        <v>2</v>
      </c>
      <c r="E311" s="2">
        <v>4.93</v>
      </c>
      <c r="F311" s="2" t="s">
        <v>1016</v>
      </c>
      <c r="G311" s="3">
        <v>45601</v>
      </c>
      <c r="H311" s="5">
        <v>9.86</v>
      </c>
      <c r="I311" s="2">
        <f>_xlfn.XLOOKUP(Sales78[[#This Row],[Customer_ID]],Customer[Customer_ID],Customer[Age])</f>
        <v>21</v>
      </c>
      <c r="J311" s="2" t="str">
        <f>_xlfn.XLOOKUP(Sales78[[#This Row],[Customer_ID]],Customer[Customer_ID],Customer[Age Range])</f>
        <v>[18-30]</v>
      </c>
      <c r="K311" s="2" t="str">
        <f>_xlfn.XLOOKUP(Sales78[[#This Row],[Customer_ID]],Customer[Customer_ID],Customer[Gender])</f>
        <v>Female</v>
      </c>
      <c r="L311" s="26" t="e">
        <f>_xlfn.XLOOKUP(Sales78[[#This Row],[Customer_ID]],Feedback[Customer_ID],Feedback[Feedback_ID])</f>
        <v>#N/A</v>
      </c>
      <c r="M311" s="26" t="e">
        <f>_xlfn.XLOOKUP(Sales78[[#This Row],[Customer_ID]],Feedback[Customer_ID],Feedback[Sentiment])</f>
        <v>#N/A</v>
      </c>
      <c r="N311" s="26" t="e">
        <f>_xlfn.XLOOKUP(Sales78[[#This Row],[Customer_ID]],Feedback[Customer_ID],Feedback[Comment])</f>
        <v>#N/A</v>
      </c>
      <c r="O311" s="26"/>
    </row>
    <row r="312" spans="1:15" x14ac:dyDescent="0.3">
      <c r="A312" s="4" t="s">
        <v>317</v>
      </c>
      <c r="B312" s="2" t="s">
        <v>1124</v>
      </c>
      <c r="C312" s="2" t="s">
        <v>1011</v>
      </c>
      <c r="D312" s="2">
        <v>2</v>
      </c>
      <c r="E312" s="2">
        <v>5.88</v>
      </c>
      <c r="F312" s="2" t="s">
        <v>1013</v>
      </c>
      <c r="G312" s="3">
        <v>45602</v>
      </c>
      <c r="H312" s="5">
        <v>11.76</v>
      </c>
      <c r="I312" s="2">
        <f>_xlfn.XLOOKUP(Sales78[[#This Row],[Customer_ID]],Customer[Customer_ID],Customer[Age])</f>
        <v>32</v>
      </c>
      <c r="J312" s="2" t="str">
        <f>_xlfn.XLOOKUP(Sales78[[#This Row],[Customer_ID]],Customer[Customer_ID],Customer[Age Range])</f>
        <v>[31-43]</v>
      </c>
      <c r="K312" s="2" t="str">
        <f>_xlfn.XLOOKUP(Sales78[[#This Row],[Customer_ID]],Customer[Customer_ID],Customer[Gender])</f>
        <v>Female</v>
      </c>
      <c r="L312" s="26" t="str">
        <f>_xlfn.XLOOKUP(Sales78[[#This Row],[Customer_ID]],Feedback[Customer_ID],Feedback[Feedback_ID])</f>
        <v>F1333</v>
      </c>
      <c r="M312" s="26" t="str">
        <f>_xlfn.XLOOKUP(Sales78[[#This Row],[Customer_ID]],Feedback[Customer_ID],Feedback[Sentiment])</f>
        <v>Neutral</v>
      </c>
      <c r="N312" s="26" t="str">
        <f>_xlfn.XLOOKUP(Sales78[[#This Row],[Customer_ID]],Feedback[Customer_ID],Feedback[Comment])</f>
        <v>Could be better</v>
      </c>
      <c r="O312" s="26"/>
    </row>
    <row r="313" spans="1:15" x14ac:dyDescent="0.3">
      <c r="A313" s="4" t="s">
        <v>318</v>
      </c>
      <c r="B313" s="2" t="s">
        <v>1177</v>
      </c>
      <c r="C313" s="2" t="s">
        <v>1008</v>
      </c>
      <c r="D313" s="2">
        <v>5</v>
      </c>
      <c r="E313" s="2">
        <v>4.47</v>
      </c>
      <c r="F313" s="2" t="s">
        <v>1015</v>
      </c>
      <c r="G313" s="3">
        <v>45603</v>
      </c>
      <c r="H313" s="5">
        <v>22.35</v>
      </c>
      <c r="I313" s="2">
        <f>_xlfn.XLOOKUP(Sales78[[#This Row],[Customer_ID]],Customer[Customer_ID],Customer[Age])</f>
        <v>34</v>
      </c>
      <c r="J313" s="2" t="str">
        <f>_xlfn.XLOOKUP(Sales78[[#This Row],[Customer_ID]],Customer[Customer_ID],Customer[Age Range])</f>
        <v>[31-43]</v>
      </c>
      <c r="K313" s="2" t="str">
        <f>_xlfn.XLOOKUP(Sales78[[#This Row],[Customer_ID]],Customer[Customer_ID],Customer[Gender])</f>
        <v>Female</v>
      </c>
      <c r="L313" s="26" t="str">
        <f>_xlfn.XLOOKUP(Sales78[[#This Row],[Customer_ID]],Feedback[Customer_ID],Feedback[Feedback_ID])</f>
        <v>F1119</v>
      </c>
      <c r="M313" s="26" t="str">
        <f>_xlfn.XLOOKUP(Sales78[[#This Row],[Customer_ID]],Feedback[Customer_ID],Feedback[Sentiment])</f>
        <v>Negative</v>
      </c>
      <c r="N313" s="26" t="str">
        <f>_xlfn.XLOOKUP(Sales78[[#This Row],[Customer_ID]],Feedback[Customer_ID],Feedback[Comment])</f>
        <v>Could be better</v>
      </c>
      <c r="O313" s="26"/>
    </row>
    <row r="314" spans="1:15" x14ac:dyDescent="0.3">
      <c r="A314" s="4" t="s">
        <v>319</v>
      </c>
      <c r="B314" s="2" t="s">
        <v>1044</v>
      </c>
      <c r="C314" s="2" t="s">
        <v>1011</v>
      </c>
      <c r="D314" s="2">
        <v>2</v>
      </c>
      <c r="E314" s="2">
        <v>5.19</v>
      </c>
      <c r="F314" s="2" t="s">
        <v>1013</v>
      </c>
      <c r="G314" s="3">
        <v>45604</v>
      </c>
      <c r="H314" s="5">
        <v>10.38</v>
      </c>
      <c r="I314" s="2">
        <f>_xlfn.XLOOKUP(Sales78[[#This Row],[Customer_ID]],Customer[Customer_ID],Customer[Age])</f>
        <v>19</v>
      </c>
      <c r="J314" s="2" t="str">
        <f>_xlfn.XLOOKUP(Sales78[[#This Row],[Customer_ID]],Customer[Customer_ID],Customer[Age Range])</f>
        <v>[18-30]</v>
      </c>
      <c r="K314" s="2" t="str">
        <f>_xlfn.XLOOKUP(Sales78[[#This Row],[Customer_ID]],Customer[Customer_ID],Customer[Gender])</f>
        <v>Female</v>
      </c>
      <c r="L314" s="26" t="str">
        <f>_xlfn.XLOOKUP(Sales78[[#This Row],[Customer_ID]],Feedback[Customer_ID],Feedback[Feedback_ID])</f>
        <v>F1097</v>
      </c>
      <c r="M314" s="26" t="str">
        <f>_xlfn.XLOOKUP(Sales78[[#This Row],[Customer_ID]],Feedback[Customer_ID],Feedback[Sentiment])</f>
        <v>Negative</v>
      </c>
      <c r="N314" s="26" t="str">
        <f>_xlfn.XLOOKUP(Sales78[[#This Row],[Customer_ID]],Feedback[Customer_ID],Feedback[Comment])</f>
        <v>Could be better</v>
      </c>
      <c r="O314" s="26"/>
    </row>
    <row r="315" spans="1:15" x14ac:dyDescent="0.3">
      <c r="A315" s="4" t="s">
        <v>320</v>
      </c>
      <c r="B315" s="2" t="s">
        <v>1753</v>
      </c>
      <c r="C315" s="2" t="s">
        <v>1010</v>
      </c>
      <c r="D315" s="2">
        <v>1</v>
      </c>
      <c r="E315" s="2">
        <v>5.15</v>
      </c>
      <c r="F315" s="2" t="s">
        <v>1016</v>
      </c>
      <c r="G315" s="3">
        <v>45605</v>
      </c>
      <c r="H315" s="5">
        <v>5.15</v>
      </c>
      <c r="I315" s="2">
        <f>_xlfn.XLOOKUP(Sales78[[#This Row],[Customer_ID]],Customer[Customer_ID],Customer[Age])</f>
        <v>32</v>
      </c>
      <c r="J315" s="2" t="str">
        <f>_xlfn.XLOOKUP(Sales78[[#This Row],[Customer_ID]],Customer[Customer_ID],Customer[Age Range])</f>
        <v>[31-43]</v>
      </c>
      <c r="K315" s="2" t="str">
        <f>_xlfn.XLOOKUP(Sales78[[#This Row],[Customer_ID]],Customer[Customer_ID],Customer[Gender])</f>
        <v>Female</v>
      </c>
      <c r="L315" s="26" t="str">
        <f>_xlfn.XLOOKUP(Sales78[[#This Row],[Customer_ID]],Feedback[Customer_ID],Feedback[Feedback_ID])</f>
        <v>F1092</v>
      </c>
      <c r="M315" s="26" t="str">
        <f>_xlfn.XLOOKUP(Sales78[[#This Row],[Customer_ID]],Feedback[Customer_ID],Feedback[Sentiment])</f>
        <v>Negative</v>
      </c>
      <c r="N315" s="26" t="str">
        <f>_xlfn.XLOOKUP(Sales78[[#This Row],[Customer_ID]],Feedback[Customer_ID],Feedback[Comment])</f>
        <v>Could be better</v>
      </c>
      <c r="O315" s="26"/>
    </row>
    <row r="316" spans="1:15" x14ac:dyDescent="0.3">
      <c r="A316" s="4" t="s">
        <v>321</v>
      </c>
      <c r="B316" s="2" t="s">
        <v>1716</v>
      </c>
      <c r="C316" s="2" t="s">
        <v>1009</v>
      </c>
      <c r="D316" s="2">
        <v>5</v>
      </c>
      <c r="E316" s="2">
        <v>5.86</v>
      </c>
      <c r="F316" s="2" t="s">
        <v>1013</v>
      </c>
      <c r="G316" s="3">
        <v>45606</v>
      </c>
      <c r="H316" s="5">
        <v>29.3</v>
      </c>
      <c r="I316" s="2">
        <f>_xlfn.XLOOKUP(Sales78[[#This Row],[Customer_ID]],Customer[Customer_ID],Customer[Age])</f>
        <v>26</v>
      </c>
      <c r="J316" s="2" t="str">
        <f>_xlfn.XLOOKUP(Sales78[[#This Row],[Customer_ID]],Customer[Customer_ID],Customer[Age Range])</f>
        <v>[18-30]</v>
      </c>
      <c r="K316" s="2" t="str">
        <f>_xlfn.XLOOKUP(Sales78[[#This Row],[Customer_ID]],Customer[Customer_ID],Customer[Gender])</f>
        <v>Female</v>
      </c>
      <c r="L316" s="26" t="e">
        <f>_xlfn.XLOOKUP(Sales78[[#This Row],[Customer_ID]],Feedback[Customer_ID],Feedback[Feedback_ID])</f>
        <v>#N/A</v>
      </c>
      <c r="M316" s="26" t="e">
        <f>_xlfn.XLOOKUP(Sales78[[#This Row],[Customer_ID]],Feedback[Customer_ID],Feedback[Sentiment])</f>
        <v>#N/A</v>
      </c>
      <c r="N316" s="26" t="e">
        <f>_xlfn.XLOOKUP(Sales78[[#This Row],[Customer_ID]],Feedback[Customer_ID],Feedback[Comment])</f>
        <v>#N/A</v>
      </c>
      <c r="O316" s="26"/>
    </row>
    <row r="317" spans="1:15" x14ac:dyDescent="0.3">
      <c r="A317" s="4" t="s">
        <v>322</v>
      </c>
      <c r="B317" s="2" t="s">
        <v>1110</v>
      </c>
      <c r="C317" s="2" t="s">
        <v>1012</v>
      </c>
      <c r="D317" s="2">
        <v>4</v>
      </c>
      <c r="E317" s="2">
        <v>4.1100000000000003</v>
      </c>
      <c r="F317" s="2" t="s">
        <v>1013</v>
      </c>
      <c r="G317" s="3">
        <v>45607</v>
      </c>
      <c r="H317" s="5">
        <v>16.440000000000001</v>
      </c>
      <c r="I317" s="2">
        <f>_xlfn.XLOOKUP(Sales78[[#This Row],[Customer_ID]],Customer[Customer_ID],Customer[Age])</f>
        <v>22</v>
      </c>
      <c r="J317" s="2" t="str">
        <f>_xlfn.XLOOKUP(Sales78[[#This Row],[Customer_ID]],Customer[Customer_ID],Customer[Age Range])</f>
        <v>[18-30]</v>
      </c>
      <c r="K317" s="2" t="str">
        <f>_xlfn.XLOOKUP(Sales78[[#This Row],[Customer_ID]],Customer[Customer_ID],Customer[Gender])</f>
        <v>Male</v>
      </c>
      <c r="L317" s="26" t="str">
        <f>_xlfn.XLOOKUP(Sales78[[#This Row],[Customer_ID]],Feedback[Customer_ID],Feedback[Feedback_ID])</f>
        <v>F1662</v>
      </c>
      <c r="M317" s="26" t="str">
        <f>_xlfn.XLOOKUP(Sales78[[#This Row],[Customer_ID]],Feedback[Customer_ID],Feedback[Sentiment])</f>
        <v>Negative</v>
      </c>
      <c r="N317" s="26" t="str">
        <f>_xlfn.XLOOKUP(Sales78[[#This Row],[Customer_ID]],Feedback[Customer_ID],Feedback[Comment])</f>
        <v>Could be better</v>
      </c>
      <c r="O317" s="26"/>
    </row>
    <row r="318" spans="1:15" x14ac:dyDescent="0.3">
      <c r="A318" s="4" t="s">
        <v>323</v>
      </c>
      <c r="B318" s="2" t="s">
        <v>1415</v>
      </c>
      <c r="C318" s="2" t="s">
        <v>1007</v>
      </c>
      <c r="D318" s="2">
        <v>3</v>
      </c>
      <c r="E318" s="2">
        <v>4.1100000000000003</v>
      </c>
      <c r="F318" s="2" t="s">
        <v>1016</v>
      </c>
      <c r="G318" s="3">
        <v>45608</v>
      </c>
      <c r="H318" s="5">
        <v>12.33</v>
      </c>
      <c r="I318" s="2">
        <f>_xlfn.XLOOKUP(Sales78[[#This Row],[Customer_ID]],Customer[Customer_ID],Customer[Age])</f>
        <v>52</v>
      </c>
      <c r="J318" s="2" t="str">
        <f>_xlfn.XLOOKUP(Sales78[[#This Row],[Customer_ID]],Customer[Customer_ID],Customer[Age Range])</f>
        <v>[44-56]</v>
      </c>
      <c r="K318" s="2" t="str">
        <f>_xlfn.XLOOKUP(Sales78[[#This Row],[Customer_ID]],Customer[Customer_ID],Customer[Gender])</f>
        <v>Female</v>
      </c>
      <c r="L318" s="26" t="str">
        <f>_xlfn.XLOOKUP(Sales78[[#This Row],[Customer_ID]],Feedback[Customer_ID],Feedback[Feedback_ID])</f>
        <v>F1288</v>
      </c>
      <c r="M318" s="26" t="str">
        <f>_xlfn.XLOOKUP(Sales78[[#This Row],[Customer_ID]],Feedback[Customer_ID],Feedback[Sentiment])</f>
        <v>Positive</v>
      </c>
      <c r="N318" s="26" t="str">
        <f>_xlfn.XLOOKUP(Sales78[[#This Row],[Customer_ID]],Feedback[Customer_ID],Feedback[Comment])</f>
        <v>Great product!</v>
      </c>
      <c r="O318" s="26"/>
    </row>
    <row r="319" spans="1:15" x14ac:dyDescent="0.3">
      <c r="A319" s="4" t="s">
        <v>324</v>
      </c>
      <c r="B319" s="2" t="s">
        <v>1258</v>
      </c>
      <c r="C319" s="2" t="s">
        <v>1007</v>
      </c>
      <c r="D319" s="2">
        <v>2</v>
      </c>
      <c r="E319" s="2">
        <v>4.55</v>
      </c>
      <c r="F319" s="2" t="s">
        <v>1013</v>
      </c>
      <c r="G319" s="3">
        <v>45609</v>
      </c>
      <c r="H319" s="5">
        <v>9.1</v>
      </c>
      <c r="I319" s="2">
        <f>_xlfn.XLOOKUP(Sales78[[#This Row],[Customer_ID]],Customer[Customer_ID],Customer[Age])</f>
        <v>39</v>
      </c>
      <c r="J319" s="2" t="str">
        <f>_xlfn.XLOOKUP(Sales78[[#This Row],[Customer_ID]],Customer[Customer_ID],Customer[Age Range])</f>
        <v>[31-43]</v>
      </c>
      <c r="K319" s="2" t="str">
        <f>_xlfn.XLOOKUP(Sales78[[#This Row],[Customer_ID]],Customer[Customer_ID],Customer[Gender])</f>
        <v>Female</v>
      </c>
      <c r="L319" s="26" t="e">
        <f>_xlfn.XLOOKUP(Sales78[[#This Row],[Customer_ID]],Feedback[Customer_ID],Feedback[Feedback_ID])</f>
        <v>#N/A</v>
      </c>
      <c r="M319" s="26" t="e">
        <f>_xlfn.XLOOKUP(Sales78[[#This Row],[Customer_ID]],Feedback[Customer_ID],Feedback[Sentiment])</f>
        <v>#N/A</v>
      </c>
      <c r="N319" s="26" t="e">
        <f>_xlfn.XLOOKUP(Sales78[[#This Row],[Customer_ID]],Feedback[Customer_ID],Feedback[Comment])</f>
        <v>#N/A</v>
      </c>
      <c r="O319" s="26"/>
    </row>
    <row r="320" spans="1:15" x14ac:dyDescent="0.3">
      <c r="A320" s="4" t="s">
        <v>325</v>
      </c>
      <c r="B320" s="2" t="s">
        <v>1070</v>
      </c>
      <c r="C320" s="2" t="s">
        <v>1007</v>
      </c>
      <c r="D320" s="2">
        <v>1</v>
      </c>
      <c r="E320" s="2">
        <v>2.6</v>
      </c>
      <c r="F320" s="2" t="s">
        <v>1013</v>
      </c>
      <c r="G320" s="3">
        <v>45610</v>
      </c>
      <c r="H320" s="5">
        <v>2.6</v>
      </c>
      <c r="I320" s="2">
        <f>_xlfn.XLOOKUP(Sales78[[#This Row],[Customer_ID]],Customer[Customer_ID],Customer[Age])</f>
        <v>40</v>
      </c>
      <c r="J320" s="2" t="str">
        <f>_xlfn.XLOOKUP(Sales78[[#This Row],[Customer_ID]],Customer[Customer_ID],Customer[Age Range])</f>
        <v>[31-43]</v>
      </c>
      <c r="K320" s="2" t="str">
        <f>_xlfn.XLOOKUP(Sales78[[#This Row],[Customer_ID]],Customer[Customer_ID],Customer[Gender])</f>
        <v>Female</v>
      </c>
      <c r="L320" s="26" t="str">
        <f>_xlfn.XLOOKUP(Sales78[[#This Row],[Customer_ID]],Feedback[Customer_ID],Feedback[Feedback_ID])</f>
        <v>F1227</v>
      </c>
      <c r="M320" s="26" t="str">
        <f>_xlfn.XLOOKUP(Sales78[[#This Row],[Customer_ID]],Feedback[Customer_ID],Feedback[Sentiment])</f>
        <v>Negative</v>
      </c>
      <c r="N320" s="26" t="str">
        <f>_xlfn.XLOOKUP(Sales78[[#This Row],[Customer_ID]],Feedback[Customer_ID],Feedback[Comment])</f>
        <v>Could be better</v>
      </c>
      <c r="O320" s="26"/>
    </row>
    <row r="321" spans="1:15" x14ac:dyDescent="0.3">
      <c r="A321" s="4" t="s">
        <v>326</v>
      </c>
      <c r="B321" s="2" t="s">
        <v>1984</v>
      </c>
      <c r="C321" s="2" t="s">
        <v>1012</v>
      </c>
      <c r="D321" s="2">
        <v>4</v>
      </c>
      <c r="E321" s="2">
        <v>2.91</v>
      </c>
      <c r="F321" s="2" t="s">
        <v>1016</v>
      </c>
      <c r="G321" s="3">
        <v>45611</v>
      </c>
      <c r="H321" s="5">
        <v>11.64</v>
      </c>
      <c r="I321" s="2">
        <f>_xlfn.XLOOKUP(Sales78[[#This Row],[Customer_ID]],Customer[Customer_ID],Customer[Age])</f>
        <v>35</v>
      </c>
      <c r="J321" s="2" t="str">
        <f>_xlfn.XLOOKUP(Sales78[[#This Row],[Customer_ID]],Customer[Customer_ID],Customer[Age Range])</f>
        <v>[31-43]</v>
      </c>
      <c r="K321" s="2" t="str">
        <f>_xlfn.XLOOKUP(Sales78[[#This Row],[Customer_ID]],Customer[Customer_ID],Customer[Gender])</f>
        <v>Male</v>
      </c>
      <c r="L321" s="26" t="e">
        <f>_xlfn.XLOOKUP(Sales78[[#This Row],[Customer_ID]],Feedback[Customer_ID],Feedback[Feedback_ID])</f>
        <v>#N/A</v>
      </c>
      <c r="M321" s="26" t="e">
        <f>_xlfn.XLOOKUP(Sales78[[#This Row],[Customer_ID]],Feedback[Customer_ID],Feedback[Sentiment])</f>
        <v>#N/A</v>
      </c>
      <c r="N321" s="26" t="e">
        <f>_xlfn.XLOOKUP(Sales78[[#This Row],[Customer_ID]],Feedback[Customer_ID],Feedback[Comment])</f>
        <v>#N/A</v>
      </c>
      <c r="O321" s="26"/>
    </row>
    <row r="322" spans="1:15" x14ac:dyDescent="0.3">
      <c r="A322" s="4" t="s">
        <v>327</v>
      </c>
      <c r="B322" s="2" t="s">
        <v>1803</v>
      </c>
      <c r="C322" s="2" t="s">
        <v>1010</v>
      </c>
      <c r="D322" s="2">
        <v>3</v>
      </c>
      <c r="E322" s="2">
        <v>2.74</v>
      </c>
      <c r="F322" s="2" t="s">
        <v>1016</v>
      </c>
      <c r="G322" s="3">
        <v>45612</v>
      </c>
      <c r="H322" s="5">
        <v>8.2200000000000006</v>
      </c>
      <c r="I322" s="2">
        <f>_xlfn.XLOOKUP(Sales78[[#This Row],[Customer_ID]],Customer[Customer_ID],Customer[Age])</f>
        <v>59</v>
      </c>
      <c r="J322" s="2" t="str">
        <f>_xlfn.XLOOKUP(Sales78[[#This Row],[Customer_ID]],Customer[Customer_ID],Customer[Age Range])</f>
        <v>[57 Above]</v>
      </c>
      <c r="K322" s="2" t="str">
        <f>_xlfn.XLOOKUP(Sales78[[#This Row],[Customer_ID]],Customer[Customer_ID],Customer[Gender])</f>
        <v>Female</v>
      </c>
      <c r="L322" s="26" t="e">
        <f>_xlfn.XLOOKUP(Sales78[[#This Row],[Customer_ID]],Feedback[Customer_ID],Feedback[Feedback_ID])</f>
        <v>#N/A</v>
      </c>
      <c r="M322" s="26" t="e">
        <f>_xlfn.XLOOKUP(Sales78[[#This Row],[Customer_ID]],Feedback[Customer_ID],Feedback[Sentiment])</f>
        <v>#N/A</v>
      </c>
      <c r="N322" s="26" t="e">
        <f>_xlfn.XLOOKUP(Sales78[[#This Row],[Customer_ID]],Feedback[Customer_ID],Feedback[Comment])</f>
        <v>#N/A</v>
      </c>
      <c r="O322" s="26"/>
    </row>
    <row r="323" spans="1:15" x14ac:dyDescent="0.3">
      <c r="A323" s="4" t="s">
        <v>328</v>
      </c>
      <c r="B323" s="2" t="s">
        <v>1135</v>
      </c>
      <c r="C323" s="2" t="s">
        <v>1007</v>
      </c>
      <c r="D323" s="2">
        <v>3</v>
      </c>
      <c r="E323" s="2">
        <v>4.72</v>
      </c>
      <c r="F323" s="2" t="s">
        <v>1015</v>
      </c>
      <c r="G323" s="3">
        <v>45613</v>
      </c>
      <c r="H323" s="5">
        <v>14.16</v>
      </c>
      <c r="I323" s="2">
        <f>_xlfn.XLOOKUP(Sales78[[#This Row],[Customer_ID]],Customer[Customer_ID],Customer[Age])</f>
        <v>54</v>
      </c>
      <c r="J323" s="2" t="str">
        <f>_xlfn.XLOOKUP(Sales78[[#This Row],[Customer_ID]],Customer[Customer_ID],Customer[Age Range])</f>
        <v>[44-56]</v>
      </c>
      <c r="K323" s="2" t="str">
        <f>_xlfn.XLOOKUP(Sales78[[#This Row],[Customer_ID]],Customer[Customer_ID],Customer[Gender])</f>
        <v>Male</v>
      </c>
      <c r="L323" s="26" t="str">
        <f>_xlfn.XLOOKUP(Sales78[[#This Row],[Customer_ID]],Feedback[Customer_ID],Feedback[Feedback_ID])</f>
        <v>F1653</v>
      </c>
      <c r="M323" s="26" t="str">
        <f>_xlfn.XLOOKUP(Sales78[[#This Row],[Customer_ID]],Feedback[Customer_ID],Feedback[Sentiment])</f>
        <v>Neutral</v>
      </c>
      <c r="N323" s="26" t="str">
        <f>_xlfn.XLOOKUP(Sales78[[#This Row],[Customer_ID]],Feedback[Customer_ID],Feedback[Comment])</f>
        <v>Could be better</v>
      </c>
      <c r="O323" s="26"/>
    </row>
    <row r="324" spans="1:15" x14ac:dyDescent="0.3">
      <c r="A324" s="4" t="s">
        <v>329</v>
      </c>
      <c r="B324" s="2" t="s">
        <v>1843</v>
      </c>
      <c r="C324" s="2" t="s">
        <v>1007</v>
      </c>
      <c r="D324" s="2">
        <v>4</v>
      </c>
      <c r="E324" s="2">
        <v>5.98</v>
      </c>
      <c r="F324" s="2" t="s">
        <v>1016</v>
      </c>
      <c r="G324" s="3">
        <v>45614</v>
      </c>
      <c r="H324" s="5">
        <v>23.92</v>
      </c>
      <c r="I324" s="2">
        <f>_xlfn.XLOOKUP(Sales78[[#This Row],[Customer_ID]],Customer[Customer_ID],Customer[Age])</f>
        <v>58</v>
      </c>
      <c r="J324" s="2" t="str">
        <f>_xlfn.XLOOKUP(Sales78[[#This Row],[Customer_ID]],Customer[Customer_ID],Customer[Age Range])</f>
        <v>[57 Above]</v>
      </c>
      <c r="K324" s="2" t="str">
        <f>_xlfn.XLOOKUP(Sales78[[#This Row],[Customer_ID]],Customer[Customer_ID],Customer[Gender])</f>
        <v>Female</v>
      </c>
      <c r="L324" s="26" t="e">
        <f>_xlfn.XLOOKUP(Sales78[[#This Row],[Customer_ID]],Feedback[Customer_ID],Feedback[Feedback_ID])</f>
        <v>#N/A</v>
      </c>
      <c r="M324" s="26" t="e">
        <f>_xlfn.XLOOKUP(Sales78[[#This Row],[Customer_ID]],Feedback[Customer_ID],Feedback[Sentiment])</f>
        <v>#N/A</v>
      </c>
      <c r="N324" s="26" t="e">
        <f>_xlfn.XLOOKUP(Sales78[[#This Row],[Customer_ID]],Feedback[Customer_ID],Feedback[Comment])</f>
        <v>#N/A</v>
      </c>
      <c r="O324" s="26"/>
    </row>
    <row r="325" spans="1:15" x14ac:dyDescent="0.3">
      <c r="A325" s="4" t="s">
        <v>330</v>
      </c>
      <c r="B325" s="2" t="s">
        <v>1235</v>
      </c>
      <c r="C325" s="2" t="s">
        <v>1008</v>
      </c>
      <c r="D325" s="2">
        <v>4</v>
      </c>
      <c r="E325" s="2">
        <v>4.87</v>
      </c>
      <c r="F325" s="2" t="s">
        <v>1014</v>
      </c>
      <c r="G325" s="3">
        <v>45615</v>
      </c>
      <c r="H325" s="5">
        <v>19.48</v>
      </c>
      <c r="I325" s="2">
        <f>_xlfn.XLOOKUP(Sales78[[#This Row],[Customer_ID]],Customer[Customer_ID],Customer[Age])</f>
        <v>28</v>
      </c>
      <c r="J325" s="2" t="str">
        <f>_xlfn.XLOOKUP(Sales78[[#This Row],[Customer_ID]],Customer[Customer_ID],Customer[Age Range])</f>
        <v>[18-30]</v>
      </c>
      <c r="K325" s="2" t="str">
        <f>_xlfn.XLOOKUP(Sales78[[#This Row],[Customer_ID]],Customer[Customer_ID],Customer[Gender])</f>
        <v>Female</v>
      </c>
      <c r="L325" s="26" t="e">
        <f>_xlfn.XLOOKUP(Sales78[[#This Row],[Customer_ID]],Feedback[Customer_ID],Feedback[Feedback_ID])</f>
        <v>#N/A</v>
      </c>
      <c r="M325" s="26" t="e">
        <f>_xlfn.XLOOKUP(Sales78[[#This Row],[Customer_ID]],Feedback[Customer_ID],Feedback[Sentiment])</f>
        <v>#N/A</v>
      </c>
      <c r="N325" s="26" t="e">
        <f>_xlfn.XLOOKUP(Sales78[[#This Row],[Customer_ID]],Feedback[Customer_ID],Feedback[Comment])</f>
        <v>#N/A</v>
      </c>
      <c r="O325" s="26"/>
    </row>
    <row r="326" spans="1:15" x14ac:dyDescent="0.3">
      <c r="A326" s="4" t="s">
        <v>331</v>
      </c>
      <c r="B326" s="2" t="s">
        <v>1417</v>
      </c>
      <c r="C326" s="2" t="s">
        <v>1010</v>
      </c>
      <c r="D326" s="2">
        <v>4</v>
      </c>
      <c r="E326" s="2">
        <v>3.3</v>
      </c>
      <c r="F326" s="2" t="s">
        <v>1014</v>
      </c>
      <c r="G326" s="3">
        <v>45616</v>
      </c>
      <c r="H326" s="5">
        <v>13.2</v>
      </c>
      <c r="I326" s="2">
        <f>_xlfn.XLOOKUP(Sales78[[#This Row],[Customer_ID]],Customer[Customer_ID],Customer[Age])</f>
        <v>50</v>
      </c>
      <c r="J326" s="2" t="str">
        <f>_xlfn.XLOOKUP(Sales78[[#This Row],[Customer_ID]],Customer[Customer_ID],Customer[Age Range])</f>
        <v>[44-56]</v>
      </c>
      <c r="K326" s="2" t="str">
        <f>_xlfn.XLOOKUP(Sales78[[#This Row],[Customer_ID]],Customer[Customer_ID],Customer[Gender])</f>
        <v>Female</v>
      </c>
      <c r="L326" s="26" t="e">
        <f>_xlfn.XLOOKUP(Sales78[[#This Row],[Customer_ID]],Feedback[Customer_ID],Feedback[Feedback_ID])</f>
        <v>#N/A</v>
      </c>
      <c r="M326" s="26" t="e">
        <f>_xlfn.XLOOKUP(Sales78[[#This Row],[Customer_ID]],Feedback[Customer_ID],Feedback[Sentiment])</f>
        <v>#N/A</v>
      </c>
      <c r="N326" s="26" t="e">
        <f>_xlfn.XLOOKUP(Sales78[[#This Row],[Customer_ID]],Feedback[Customer_ID],Feedback[Comment])</f>
        <v>#N/A</v>
      </c>
      <c r="O326" s="26"/>
    </row>
    <row r="327" spans="1:15" x14ac:dyDescent="0.3">
      <c r="A327" s="4" t="s">
        <v>332</v>
      </c>
      <c r="B327" s="2" t="s">
        <v>1086</v>
      </c>
      <c r="C327" s="2" t="s">
        <v>1010</v>
      </c>
      <c r="D327" s="2">
        <v>1</v>
      </c>
      <c r="E327" s="2">
        <v>3.61</v>
      </c>
      <c r="F327" s="2" t="s">
        <v>1014</v>
      </c>
      <c r="G327" s="3">
        <v>45617</v>
      </c>
      <c r="H327" s="5">
        <v>3.61</v>
      </c>
      <c r="I327" s="2">
        <f>_xlfn.XLOOKUP(Sales78[[#This Row],[Customer_ID]],Customer[Customer_ID],Customer[Age])</f>
        <v>30</v>
      </c>
      <c r="J327" s="2" t="str">
        <f>_xlfn.XLOOKUP(Sales78[[#This Row],[Customer_ID]],Customer[Customer_ID],Customer[Age Range])</f>
        <v>[18-30]</v>
      </c>
      <c r="K327" s="2" t="str">
        <f>_xlfn.XLOOKUP(Sales78[[#This Row],[Customer_ID]],Customer[Customer_ID],Customer[Gender])</f>
        <v>Female</v>
      </c>
      <c r="L327" s="26" t="str">
        <f>_xlfn.XLOOKUP(Sales78[[#This Row],[Customer_ID]],Feedback[Customer_ID],Feedback[Feedback_ID])</f>
        <v>F1484</v>
      </c>
      <c r="M327" s="26" t="str">
        <f>_xlfn.XLOOKUP(Sales78[[#This Row],[Customer_ID]],Feedback[Customer_ID],Feedback[Sentiment])</f>
        <v>Positive</v>
      </c>
      <c r="N327" s="26" t="str">
        <f>_xlfn.XLOOKUP(Sales78[[#This Row],[Customer_ID]],Feedback[Customer_ID],Feedback[Comment])</f>
        <v>Great product!</v>
      </c>
      <c r="O327" s="26"/>
    </row>
    <row r="328" spans="1:15" x14ac:dyDescent="0.3">
      <c r="A328" s="4" t="s">
        <v>333</v>
      </c>
      <c r="B328" s="2" t="s">
        <v>1137</v>
      </c>
      <c r="C328" s="2" t="s">
        <v>1007</v>
      </c>
      <c r="D328" s="2">
        <v>5</v>
      </c>
      <c r="E328" s="2">
        <v>5.84</v>
      </c>
      <c r="F328" s="2" t="s">
        <v>1015</v>
      </c>
      <c r="G328" s="3">
        <v>45618</v>
      </c>
      <c r="H328" s="5">
        <v>29.2</v>
      </c>
      <c r="I328" s="2">
        <f>_xlfn.XLOOKUP(Sales78[[#This Row],[Customer_ID]],Customer[Customer_ID],Customer[Age])</f>
        <v>38</v>
      </c>
      <c r="J328" s="2" t="str">
        <f>_xlfn.XLOOKUP(Sales78[[#This Row],[Customer_ID]],Customer[Customer_ID],Customer[Age Range])</f>
        <v>[31-43]</v>
      </c>
      <c r="K328" s="2" t="str">
        <f>_xlfn.XLOOKUP(Sales78[[#This Row],[Customer_ID]],Customer[Customer_ID],Customer[Gender])</f>
        <v>Female</v>
      </c>
      <c r="L328" s="26" t="e">
        <f>_xlfn.XLOOKUP(Sales78[[#This Row],[Customer_ID]],Feedback[Customer_ID],Feedback[Feedback_ID])</f>
        <v>#N/A</v>
      </c>
      <c r="M328" s="26" t="e">
        <f>_xlfn.XLOOKUP(Sales78[[#This Row],[Customer_ID]],Feedback[Customer_ID],Feedback[Sentiment])</f>
        <v>#N/A</v>
      </c>
      <c r="N328" s="26" t="e">
        <f>_xlfn.XLOOKUP(Sales78[[#This Row],[Customer_ID]],Feedback[Customer_ID],Feedback[Comment])</f>
        <v>#N/A</v>
      </c>
      <c r="O328" s="26"/>
    </row>
    <row r="329" spans="1:15" x14ac:dyDescent="0.3">
      <c r="A329" s="4" t="s">
        <v>334</v>
      </c>
      <c r="B329" s="2" t="s">
        <v>1476</v>
      </c>
      <c r="C329" s="2" t="s">
        <v>1010</v>
      </c>
      <c r="D329" s="2">
        <v>5</v>
      </c>
      <c r="E329" s="2">
        <v>4.3099999999999996</v>
      </c>
      <c r="F329" s="2" t="s">
        <v>1013</v>
      </c>
      <c r="G329" s="3">
        <v>45619</v>
      </c>
      <c r="H329" s="5">
        <v>21.55</v>
      </c>
      <c r="I329" s="2">
        <f>_xlfn.XLOOKUP(Sales78[[#This Row],[Customer_ID]],Customer[Customer_ID],Customer[Age])</f>
        <v>53</v>
      </c>
      <c r="J329" s="2" t="str">
        <f>_xlfn.XLOOKUP(Sales78[[#This Row],[Customer_ID]],Customer[Customer_ID],Customer[Age Range])</f>
        <v>[44-56]</v>
      </c>
      <c r="K329" s="2" t="str">
        <f>_xlfn.XLOOKUP(Sales78[[#This Row],[Customer_ID]],Customer[Customer_ID],Customer[Gender])</f>
        <v>Female</v>
      </c>
      <c r="L329" s="26" t="str">
        <f>_xlfn.XLOOKUP(Sales78[[#This Row],[Customer_ID]],Feedback[Customer_ID],Feedback[Feedback_ID])</f>
        <v>F1136</v>
      </c>
      <c r="M329" s="26" t="str">
        <f>_xlfn.XLOOKUP(Sales78[[#This Row],[Customer_ID]],Feedback[Customer_ID],Feedback[Sentiment])</f>
        <v>Negative</v>
      </c>
      <c r="N329" s="26" t="str">
        <f>_xlfn.XLOOKUP(Sales78[[#This Row],[Customer_ID]],Feedback[Customer_ID],Feedback[Comment])</f>
        <v>Could be better</v>
      </c>
      <c r="O329" s="26"/>
    </row>
    <row r="330" spans="1:15" x14ac:dyDescent="0.3">
      <c r="A330" s="4" t="s">
        <v>335</v>
      </c>
      <c r="B330" s="2" t="s">
        <v>1056</v>
      </c>
      <c r="C330" s="2" t="s">
        <v>1008</v>
      </c>
      <c r="D330" s="2">
        <v>2</v>
      </c>
      <c r="E330" s="2">
        <v>2.5299999999999998</v>
      </c>
      <c r="F330" s="2" t="s">
        <v>1016</v>
      </c>
      <c r="G330" s="3">
        <v>45620</v>
      </c>
      <c r="H330" s="5">
        <v>5.0599999999999996</v>
      </c>
      <c r="I330" s="2">
        <f>_xlfn.XLOOKUP(Sales78[[#This Row],[Customer_ID]],Customer[Customer_ID],Customer[Age])</f>
        <v>18</v>
      </c>
      <c r="J330" s="2" t="str">
        <f>_xlfn.XLOOKUP(Sales78[[#This Row],[Customer_ID]],Customer[Customer_ID],Customer[Age Range])</f>
        <v>[18-30]</v>
      </c>
      <c r="K330" s="2" t="str">
        <f>_xlfn.XLOOKUP(Sales78[[#This Row],[Customer_ID]],Customer[Customer_ID],Customer[Gender])</f>
        <v>Male</v>
      </c>
      <c r="L330" s="26" t="str">
        <f>_xlfn.XLOOKUP(Sales78[[#This Row],[Customer_ID]],Feedback[Customer_ID],Feedback[Feedback_ID])</f>
        <v>F1228</v>
      </c>
      <c r="M330" s="26" t="str">
        <f>_xlfn.XLOOKUP(Sales78[[#This Row],[Customer_ID]],Feedback[Customer_ID],Feedback[Sentiment])</f>
        <v>Positive</v>
      </c>
      <c r="N330" s="26" t="str">
        <f>_xlfn.XLOOKUP(Sales78[[#This Row],[Customer_ID]],Feedback[Customer_ID],Feedback[Comment])</f>
        <v>Could be better</v>
      </c>
      <c r="O330" s="26"/>
    </row>
    <row r="331" spans="1:15" x14ac:dyDescent="0.3">
      <c r="A331" s="4" t="s">
        <v>336</v>
      </c>
      <c r="B331" s="2" t="s">
        <v>1171</v>
      </c>
      <c r="C331" s="2" t="s">
        <v>1012</v>
      </c>
      <c r="D331" s="2">
        <v>3</v>
      </c>
      <c r="E331" s="2">
        <v>5.41</v>
      </c>
      <c r="F331" s="2" t="s">
        <v>1015</v>
      </c>
      <c r="G331" s="3">
        <v>45621</v>
      </c>
      <c r="H331" s="5">
        <v>16.23</v>
      </c>
      <c r="I331" s="2">
        <f>_xlfn.XLOOKUP(Sales78[[#This Row],[Customer_ID]],Customer[Customer_ID],Customer[Age])</f>
        <v>22</v>
      </c>
      <c r="J331" s="2" t="str">
        <f>_xlfn.XLOOKUP(Sales78[[#This Row],[Customer_ID]],Customer[Customer_ID],Customer[Age Range])</f>
        <v>[18-30]</v>
      </c>
      <c r="K331" s="2" t="str">
        <f>_xlfn.XLOOKUP(Sales78[[#This Row],[Customer_ID]],Customer[Customer_ID],Customer[Gender])</f>
        <v>Female</v>
      </c>
      <c r="L331" s="26" t="str">
        <f>_xlfn.XLOOKUP(Sales78[[#This Row],[Customer_ID]],Feedback[Customer_ID],Feedback[Feedback_ID])</f>
        <v>F1238</v>
      </c>
      <c r="M331" s="26" t="str">
        <f>_xlfn.XLOOKUP(Sales78[[#This Row],[Customer_ID]],Feedback[Customer_ID],Feedback[Sentiment])</f>
        <v>Neutral</v>
      </c>
      <c r="N331" s="26" t="str">
        <f>_xlfn.XLOOKUP(Sales78[[#This Row],[Customer_ID]],Feedback[Customer_ID],Feedback[Comment])</f>
        <v>Could be better</v>
      </c>
      <c r="O331" s="26"/>
    </row>
    <row r="332" spans="1:15" x14ac:dyDescent="0.3">
      <c r="A332" s="4" t="s">
        <v>337</v>
      </c>
      <c r="B332" s="2" t="s">
        <v>1244</v>
      </c>
      <c r="C332" s="2" t="s">
        <v>1008</v>
      </c>
      <c r="D332" s="2">
        <v>2</v>
      </c>
      <c r="E332" s="2">
        <v>3.37</v>
      </c>
      <c r="F332" s="2" t="s">
        <v>1013</v>
      </c>
      <c r="G332" s="3">
        <v>45622</v>
      </c>
      <c r="H332" s="5">
        <v>6.74</v>
      </c>
      <c r="I332" s="2">
        <f>_xlfn.XLOOKUP(Sales78[[#This Row],[Customer_ID]],Customer[Customer_ID],Customer[Age])</f>
        <v>30</v>
      </c>
      <c r="J332" s="2" t="str">
        <f>_xlfn.XLOOKUP(Sales78[[#This Row],[Customer_ID]],Customer[Customer_ID],Customer[Age Range])</f>
        <v>[18-30]</v>
      </c>
      <c r="K332" s="2" t="str">
        <f>_xlfn.XLOOKUP(Sales78[[#This Row],[Customer_ID]],Customer[Customer_ID],Customer[Gender])</f>
        <v>Female</v>
      </c>
      <c r="L332" s="26" t="str">
        <f>_xlfn.XLOOKUP(Sales78[[#This Row],[Customer_ID]],Feedback[Customer_ID],Feedback[Feedback_ID])</f>
        <v>F1645</v>
      </c>
      <c r="M332" s="26" t="str">
        <f>_xlfn.XLOOKUP(Sales78[[#This Row],[Customer_ID]],Feedback[Customer_ID],Feedback[Sentiment])</f>
        <v>Positive</v>
      </c>
      <c r="N332" s="26" t="str">
        <f>_xlfn.XLOOKUP(Sales78[[#This Row],[Customer_ID]],Feedback[Customer_ID],Feedback[Comment])</f>
        <v>Could be better</v>
      </c>
      <c r="O332" s="26"/>
    </row>
    <row r="333" spans="1:15" x14ac:dyDescent="0.3">
      <c r="A333" s="4" t="s">
        <v>338</v>
      </c>
      <c r="B333" s="2" t="s">
        <v>1913</v>
      </c>
      <c r="C333" s="2" t="s">
        <v>1012</v>
      </c>
      <c r="D333" s="2">
        <v>5</v>
      </c>
      <c r="E333" s="2">
        <v>2.83</v>
      </c>
      <c r="F333" s="2" t="s">
        <v>1016</v>
      </c>
      <c r="G333" s="3">
        <v>45623</v>
      </c>
      <c r="H333" s="5">
        <v>14.15</v>
      </c>
      <c r="I333" s="2">
        <f>_xlfn.XLOOKUP(Sales78[[#This Row],[Customer_ID]],Customer[Customer_ID],Customer[Age])</f>
        <v>51</v>
      </c>
      <c r="J333" s="2" t="str">
        <f>_xlfn.XLOOKUP(Sales78[[#This Row],[Customer_ID]],Customer[Customer_ID],Customer[Age Range])</f>
        <v>[44-56]</v>
      </c>
      <c r="K333" s="2" t="str">
        <f>_xlfn.XLOOKUP(Sales78[[#This Row],[Customer_ID]],Customer[Customer_ID],Customer[Gender])</f>
        <v>Female</v>
      </c>
      <c r="L333" s="26" t="e">
        <f>_xlfn.XLOOKUP(Sales78[[#This Row],[Customer_ID]],Feedback[Customer_ID],Feedback[Feedback_ID])</f>
        <v>#N/A</v>
      </c>
      <c r="M333" s="26" t="e">
        <f>_xlfn.XLOOKUP(Sales78[[#This Row],[Customer_ID]],Feedback[Customer_ID],Feedback[Sentiment])</f>
        <v>#N/A</v>
      </c>
      <c r="N333" s="26" t="e">
        <f>_xlfn.XLOOKUP(Sales78[[#This Row],[Customer_ID]],Feedback[Customer_ID],Feedback[Comment])</f>
        <v>#N/A</v>
      </c>
      <c r="O333" s="26"/>
    </row>
    <row r="334" spans="1:15" x14ac:dyDescent="0.3">
      <c r="A334" s="4" t="s">
        <v>339</v>
      </c>
      <c r="B334" s="2" t="s">
        <v>1305</v>
      </c>
      <c r="C334" s="2" t="s">
        <v>1009</v>
      </c>
      <c r="D334" s="2">
        <v>4</v>
      </c>
      <c r="E334" s="2">
        <v>4.8600000000000003</v>
      </c>
      <c r="F334" s="2" t="s">
        <v>1013</v>
      </c>
      <c r="G334" s="3">
        <v>45624</v>
      </c>
      <c r="H334" s="5">
        <v>19.440000000000001</v>
      </c>
      <c r="I334" s="2">
        <f>_xlfn.XLOOKUP(Sales78[[#This Row],[Customer_ID]],Customer[Customer_ID],Customer[Age])</f>
        <v>21</v>
      </c>
      <c r="J334" s="2" t="str">
        <f>_xlfn.XLOOKUP(Sales78[[#This Row],[Customer_ID]],Customer[Customer_ID],Customer[Age Range])</f>
        <v>[18-30]</v>
      </c>
      <c r="K334" s="2" t="str">
        <f>_xlfn.XLOOKUP(Sales78[[#This Row],[Customer_ID]],Customer[Customer_ID],Customer[Gender])</f>
        <v>Female</v>
      </c>
      <c r="L334" s="26" t="str">
        <f>_xlfn.XLOOKUP(Sales78[[#This Row],[Customer_ID]],Feedback[Customer_ID],Feedback[Feedback_ID])</f>
        <v>F1736</v>
      </c>
      <c r="M334" s="26" t="str">
        <f>_xlfn.XLOOKUP(Sales78[[#This Row],[Customer_ID]],Feedback[Customer_ID],Feedback[Sentiment])</f>
        <v>Positive</v>
      </c>
      <c r="N334" s="26" t="str">
        <f>_xlfn.XLOOKUP(Sales78[[#This Row],[Customer_ID]],Feedback[Customer_ID],Feedback[Comment])</f>
        <v>Could be better</v>
      </c>
      <c r="O334" s="26"/>
    </row>
    <row r="335" spans="1:15" x14ac:dyDescent="0.3">
      <c r="A335" s="4" t="s">
        <v>340</v>
      </c>
      <c r="B335" s="2" t="s">
        <v>1951</v>
      </c>
      <c r="C335" s="2" t="s">
        <v>1008</v>
      </c>
      <c r="D335" s="2">
        <v>3</v>
      </c>
      <c r="E335" s="2">
        <v>5.37</v>
      </c>
      <c r="F335" s="2" t="s">
        <v>1016</v>
      </c>
      <c r="G335" s="3">
        <v>45625</v>
      </c>
      <c r="H335" s="5">
        <v>16.11</v>
      </c>
      <c r="I335" s="2">
        <f>_xlfn.XLOOKUP(Sales78[[#This Row],[Customer_ID]],Customer[Customer_ID],Customer[Age])</f>
        <v>37</v>
      </c>
      <c r="J335" s="2" t="str">
        <f>_xlfn.XLOOKUP(Sales78[[#This Row],[Customer_ID]],Customer[Customer_ID],Customer[Age Range])</f>
        <v>[31-43]</v>
      </c>
      <c r="K335" s="2" t="str">
        <f>_xlfn.XLOOKUP(Sales78[[#This Row],[Customer_ID]],Customer[Customer_ID],Customer[Gender])</f>
        <v>Male</v>
      </c>
      <c r="L335" s="26" t="e">
        <f>_xlfn.XLOOKUP(Sales78[[#This Row],[Customer_ID]],Feedback[Customer_ID],Feedback[Feedback_ID])</f>
        <v>#N/A</v>
      </c>
      <c r="M335" s="26" t="e">
        <f>_xlfn.XLOOKUP(Sales78[[#This Row],[Customer_ID]],Feedback[Customer_ID],Feedback[Sentiment])</f>
        <v>#N/A</v>
      </c>
      <c r="N335" s="26" t="e">
        <f>_xlfn.XLOOKUP(Sales78[[#This Row],[Customer_ID]],Feedback[Customer_ID],Feedback[Comment])</f>
        <v>#N/A</v>
      </c>
      <c r="O335" s="26"/>
    </row>
    <row r="336" spans="1:15" x14ac:dyDescent="0.3">
      <c r="A336" s="4" t="s">
        <v>341</v>
      </c>
      <c r="B336" s="2" t="s">
        <v>1300</v>
      </c>
      <c r="C336" s="2" t="s">
        <v>1009</v>
      </c>
      <c r="D336" s="2">
        <v>5</v>
      </c>
      <c r="E336" s="2">
        <v>2.77</v>
      </c>
      <c r="F336" s="2" t="s">
        <v>1014</v>
      </c>
      <c r="G336" s="3">
        <v>45626</v>
      </c>
      <c r="H336" s="5">
        <v>13.85</v>
      </c>
      <c r="I336" s="2">
        <f>_xlfn.XLOOKUP(Sales78[[#This Row],[Customer_ID]],Customer[Customer_ID],Customer[Age])</f>
        <v>21</v>
      </c>
      <c r="J336" s="2" t="str">
        <f>_xlfn.XLOOKUP(Sales78[[#This Row],[Customer_ID]],Customer[Customer_ID],Customer[Age Range])</f>
        <v>[18-30]</v>
      </c>
      <c r="K336" s="2" t="str">
        <f>_xlfn.XLOOKUP(Sales78[[#This Row],[Customer_ID]],Customer[Customer_ID],Customer[Gender])</f>
        <v>Male</v>
      </c>
      <c r="L336" s="26" t="e">
        <f>_xlfn.XLOOKUP(Sales78[[#This Row],[Customer_ID]],Feedback[Customer_ID],Feedback[Feedback_ID])</f>
        <v>#N/A</v>
      </c>
      <c r="M336" s="26" t="e">
        <f>_xlfn.XLOOKUP(Sales78[[#This Row],[Customer_ID]],Feedback[Customer_ID],Feedback[Sentiment])</f>
        <v>#N/A</v>
      </c>
      <c r="N336" s="26" t="e">
        <f>_xlfn.XLOOKUP(Sales78[[#This Row],[Customer_ID]],Feedback[Customer_ID],Feedback[Comment])</f>
        <v>#N/A</v>
      </c>
      <c r="O336" s="26"/>
    </row>
    <row r="337" spans="1:15" x14ac:dyDescent="0.3">
      <c r="A337" s="4" t="s">
        <v>342</v>
      </c>
      <c r="B337" s="2" t="s">
        <v>1399</v>
      </c>
      <c r="C337" s="2" t="s">
        <v>1007</v>
      </c>
      <c r="D337" s="2">
        <v>3</v>
      </c>
      <c r="E337" s="2">
        <v>5.76</v>
      </c>
      <c r="F337" s="2" t="s">
        <v>1016</v>
      </c>
      <c r="G337" s="3">
        <v>45627</v>
      </c>
      <c r="H337" s="5">
        <v>17.28</v>
      </c>
      <c r="I337" s="2">
        <f>_xlfn.XLOOKUP(Sales78[[#This Row],[Customer_ID]],Customer[Customer_ID],Customer[Age])</f>
        <v>33</v>
      </c>
      <c r="J337" s="2" t="str">
        <f>_xlfn.XLOOKUP(Sales78[[#This Row],[Customer_ID]],Customer[Customer_ID],Customer[Age Range])</f>
        <v>[31-43]</v>
      </c>
      <c r="K337" s="2" t="str">
        <f>_xlfn.XLOOKUP(Sales78[[#This Row],[Customer_ID]],Customer[Customer_ID],Customer[Gender])</f>
        <v>Female</v>
      </c>
      <c r="L337" s="26" t="str">
        <f>_xlfn.XLOOKUP(Sales78[[#This Row],[Customer_ID]],Feedback[Customer_ID],Feedback[Feedback_ID])</f>
        <v>F1882</v>
      </c>
      <c r="M337" s="26" t="str">
        <f>_xlfn.XLOOKUP(Sales78[[#This Row],[Customer_ID]],Feedback[Customer_ID],Feedback[Sentiment])</f>
        <v>Neutral</v>
      </c>
      <c r="N337" s="26" t="str">
        <f>_xlfn.XLOOKUP(Sales78[[#This Row],[Customer_ID]],Feedback[Customer_ID],Feedback[Comment])</f>
        <v>Could be better</v>
      </c>
      <c r="O337" s="26"/>
    </row>
    <row r="338" spans="1:15" x14ac:dyDescent="0.3">
      <c r="A338" s="4" t="s">
        <v>343</v>
      </c>
      <c r="B338" s="2" t="s">
        <v>2003</v>
      </c>
      <c r="C338" s="2" t="s">
        <v>1012</v>
      </c>
      <c r="D338" s="2">
        <v>2</v>
      </c>
      <c r="E338" s="2">
        <v>4.17</v>
      </c>
      <c r="F338" s="2" t="s">
        <v>1016</v>
      </c>
      <c r="G338" s="3">
        <v>45628</v>
      </c>
      <c r="H338" s="5">
        <v>8.34</v>
      </c>
      <c r="I338" s="2">
        <f>_xlfn.XLOOKUP(Sales78[[#This Row],[Customer_ID]],Customer[Customer_ID],Customer[Age])</f>
        <v>34</v>
      </c>
      <c r="J338" s="2" t="str">
        <f>_xlfn.XLOOKUP(Sales78[[#This Row],[Customer_ID]],Customer[Customer_ID],Customer[Age Range])</f>
        <v>[31-43]</v>
      </c>
      <c r="K338" s="2" t="str">
        <f>_xlfn.XLOOKUP(Sales78[[#This Row],[Customer_ID]],Customer[Customer_ID],Customer[Gender])</f>
        <v>Female</v>
      </c>
      <c r="L338" s="26" t="str">
        <f>_xlfn.XLOOKUP(Sales78[[#This Row],[Customer_ID]],Feedback[Customer_ID],Feedback[Feedback_ID])</f>
        <v>F1226</v>
      </c>
      <c r="M338" s="26" t="str">
        <f>_xlfn.XLOOKUP(Sales78[[#This Row],[Customer_ID]],Feedback[Customer_ID],Feedback[Sentiment])</f>
        <v>Negative</v>
      </c>
      <c r="N338" s="26" t="str">
        <f>_xlfn.XLOOKUP(Sales78[[#This Row],[Customer_ID]],Feedback[Customer_ID],Feedback[Comment])</f>
        <v>Could be better</v>
      </c>
      <c r="O338" s="26"/>
    </row>
    <row r="339" spans="1:15" x14ac:dyDescent="0.3">
      <c r="A339" s="4" t="s">
        <v>344</v>
      </c>
      <c r="B339" s="2" t="s">
        <v>1574</v>
      </c>
      <c r="C339" s="2" t="s">
        <v>1009</v>
      </c>
      <c r="D339" s="2">
        <v>5</v>
      </c>
      <c r="E339" s="2">
        <v>3.74</v>
      </c>
      <c r="F339" s="2" t="s">
        <v>1015</v>
      </c>
      <c r="G339" s="3">
        <v>45629</v>
      </c>
      <c r="H339" s="5">
        <v>18.7</v>
      </c>
      <c r="I339" s="2">
        <f>_xlfn.XLOOKUP(Sales78[[#This Row],[Customer_ID]],Customer[Customer_ID],Customer[Age])</f>
        <v>61</v>
      </c>
      <c r="J339" s="2" t="str">
        <f>_xlfn.XLOOKUP(Sales78[[#This Row],[Customer_ID]],Customer[Customer_ID],Customer[Age Range])</f>
        <v>[57 Above]</v>
      </c>
      <c r="K339" s="2" t="str">
        <f>_xlfn.XLOOKUP(Sales78[[#This Row],[Customer_ID]],Customer[Customer_ID],Customer[Gender])</f>
        <v>Male</v>
      </c>
      <c r="L339" s="26" t="e">
        <f>_xlfn.XLOOKUP(Sales78[[#This Row],[Customer_ID]],Feedback[Customer_ID],Feedback[Feedback_ID])</f>
        <v>#N/A</v>
      </c>
      <c r="M339" s="26" t="e">
        <f>_xlfn.XLOOKUP(Sales78[[#This Row],[Customer_ID]],Feedback[Customer_ID],Feedback[Sentiment])</f>
        <v>#N/A</v>
      </c>
      <c r="N339" s="26" t="e">
        <f>_xlfn.XLOOKUP(Sales78[[#This Row],[Customer_ID]],Feedback[Customer_ID],Feedback[Comment])</f>
        <v>#N/A</v>
      </c>
      <c r="O339" s="26"/>
    </row>
    <row r="340" spans="1:15" x14ac:dyDescent="0.3">
      <c r="A340" s="4" t="s">
        <v>345</v>
      </c>
      <c r="B340" s="2" t="s">
        <v>1059</v>
      </c>
      <c r="C340" s="2" t="s">
        <v>1009</v>
      </c>
      <c r="D340" s="2">
        <v>2</v>
      </c>
      <c r="E340" s="2">
        <v>5.63</v>
      </c>
      <c r="F340" s="2" t="s">
        <v>1015</v>
      </c>
      <c r="G340" s="3">
        <v>45630</v>
      </c>
      <c r="H340" s="5">
        <v>11.26</v>
      </c>
      <c r="I340" s="2">
        <f>_xlfn.XLOOKUP(Sales78[[#This Row],[Customer_ID]],Customer[Customer_ID],Customer[Age])</f>
        <v>45</v>
      </c>
      <c r="J340" s="2" t="str">
        <f>_xlfn.XLOOKUP(Sales78[[#This Row],[Customer_ID]],Customer[Customer_ID],Customer[Age Range])</f>
        <v>[44-56]</v>
      </c>
      <c r="K340" s="2" t="str">
        <f>_xlfn.XLOOKUP(Sales78[[#This Row],[Customer_ID]],Customer[Customer_ID],Customer[Gender])</f>
        <v>Male</v>
      </c>
      <c r="L340" s="26" t="e">
        <f>_xlfn.XLOOKUP(Sales78[[#This Row],[Customer_ID]],Feedback[Customer_ID],Feedback[Feedback_ID])</f>
        <v>#N/A</v>
      </c>
      <c r="M340" s="26" t="e">
        <f>_xlfn.XLOOKUP(Sales78[[#This Row],[Customer_ID]],Feedback[Customer_ID],Feedback[Sentiment])</f>
        <v>#N/A</v>
      </c>
      <c r="N340" s="26" t="e">
        <f>_xlfn.XLOOKUP(Sales78[[#This Row],[Customer_ID]],Feedback[Customer_ID],Feedback[Comment])</f>
        <v>#N/A</v>
      </c>
      <c r="O340" s="26"/>
    </row>
    <row r="341" spans="1:15" x14ac:dyDescent="0.3">
      <c r="A341" s="4" t="s">
        <v>346</v>
      </c>
      <c r="B341" s="2" t="s">
        <v>1236</v>
      </c>
      <c r="C341" s="2" t="s">
        <v>1007</v>
      </c>
      <c r="D341" s="2">
        <v>3</v>
      </c>
      <c r="E341" s="2">
        <v>3.44</v>
      </c>
      <c r="F341" s="2" t="s">
        <v>1015</v>
      </c>
      <c r="G341" s="3">
        <v>45631</v>
      </c>
      <c r="H341" s="5">
        <v>10.32</v>
      </c>
      <c r="I341" s="2">
        <f>_xlfn.XLOOKUP(Sales78[[#This Row],[Customer_ID]],Customer[Customer_ID],Customer[Age])</f>
        <v>34</v>
      </c>
      <c r="J341" s="2" t="str">
        <f>_xlfn.XLOOKUP(Sales78[[#This Row],[Customer_ID]],Customer[Customer_ID],Customer[Age Range])</f>
        <v>[31-43]</v>
      </c>
      <c r="K341" s="2" t="str">
        <f>_xlfn.XLOOKUP(Sales78[[#This Row],[Customer_ID]],Customer[Customer_ID],Customer[Gender])</f>
        <v>Female</v>
      </c>
      <c r="L341" s="26" t="e">
        <f>_xlfn.XLOOKUP(Sales78[[#This Row],[Customer_ID]],Feedback[Customer_ID],Feedback[Feedback_ID])</f>
        <v>#N/A</v>
      </c>
      <c r="M341" s="26" t="e">
        <f>_xlfn.XLOOKUP(Sales78[[#This Row],[Customer_ID]],Feedback[Customer_ID],Feedback[Sentiment])</f>
        <v>#N/A</v>
      </c>
      <c r="N341" s="26" t="e">
        <f>_xlfn.XLOOKUP(Sales78[[#This Row],[Customer_ID]],Feedback[Customer_ID],Feedback[Comment])</f>
        <v>#N/A</v>
      </c>
      <c r="O341" s="26"/>
    </row>
    <row r="342" spans="1:15" x14ac:dyDescent="0.3">
      <c r="A342" s="4" t="s">
        <v>347</v>
      </c>
      <c r="B342" s="2" t="s">
        <v>1210</v>
      </c>
      <c r="C342" s="2" t="s">
        <v>1009</v>
      </c>
      <c r="D342" s="2">
        <v>1</v>
      </c>
      <c r="E342" s="2">
        <v>5.81</v>
      </c>
      <c r="F342" s="2" t="s">
        <v>1014</v>
      </c>
      <c r="G342" s="3">
        <v>45632</v>
      </c>
      <c r="H342" s="5">
        <v>5.81</v>
      </c>
      <c r="I342" s="2">
        <f>_xlfn.XLOOKUP(Sales78[[#This Row],[Customer_ID]],Customer[Customer_ID],Customer[Age])</f>
        <v>52</v>
      </c>
      <c r="J342" s="2" t="str">
        <f>_xlfn.XLOOKUP(Sales78[[#This Row],[Customer_ID]],Customer[Customer_ID],Customer[Age Range])</f>
        <v>[44-56]</v>
      </c>
      <c r="K342" s="2" t="str">
        <f>_xlfn.XLOOKUP(Sales78[[#This Row],[Customer_ID]],Customer[Customer_ID],Customer[Gender])</f>
        <v>Male</v>
      </c>
      <c r="L342" s="26" t="e">
        <f>_xlfn.XLOOKUP(Sales78[[#This Row],[Customer_ID]],Feedback[Customer_ID],Feedback[Feedback_ID])</f>
        <v>#N/A</v>
      </c>
      <c r="M342" s="26" t="e">
        <f>_xlfn.XLOOKUP(Sales78[[#This Row],[Customer_ID]],Feedback[Customer_ID],Feedback[Sentiment])</f>
        <v>#N/A</v>
      </c>
      <c r="N342" s="26" t="e">
        <f>_xlfn.XLOOKUP(Sales78[[#This Row],[Customer_ID]],Feedback[Customer_ID],Feedback[Comment])</f>
        <v>#N/A</v>
      </c>
      <c r="O342" s="26"/>
    </row>
    <row r="343" spans="1:15" x14ac:dyDescent="0.3">
      <c r="A343" s="4" t="s">
        <v>348</v>
      </c>
      <c r="B343" s="2" t="s">
        <v>1418</v>
      </c>
      <c r="C343" s="2" t="s">
        <v>1012</v>
      </c>
      <c r="D343" s="2">
        <v>4</v>
      </c>
      <c r="E343" s="2">
        <v>4.8899999999999997</v>
      </c>
      <c r="F343" s="2" t="s">
        <v>1014</v>
      </c>
      <c r="G343" s="3">
        <v>45633</v>
      </c>
      <c r="H343" s="5">
        <v>19.559999999999999</v>
      </c>
      <c r="I343" s="2">
        <f>_xlfn.XLOOKUP(Sales78[[#This Row],[Customer_ID]],Customer[Customer_ID],Customer[Age])</f>
        <v>34</v>
      </c>
      <c r="J343" s="2" t="str">
        <f>_xlfn.XLOOKUP(Sales78[[#This Row],[Customer_ID]],Customer[Customer_ID],Customer[Age Range])</f>
        <v>[31-43]</v>
      </c>
      <c r="K343" s="2" t="str">
        <f>_xlfn.XLOOKUP(Sales78[[#This Row],[Customer_ID]],Customer[Customer_ID],Customer[Gender])</f>
        <v>Female</v>
      </c>
      <c r="L343" s="26" t="str">
        <f>_xlfn.XLOOKUP(Sales78[[#This Row],[Customer_ID]],Feedback[Customer_ID],Feedback[Feedback_ID])</f>
        <v>F1477</v>
      </c>
      <c r="M343" s="26" t="str">
        <f>_xlfn.XLOOKUP(Sales78[[#This Row],[Customer_ID]],Feedback[Customer_ID],Feedback[Sentiment])</f>
        <v>Positive</v>
      </c>
      <c r="N343" s="26" t="str">
        <f>_xlfn.XLOOKUP(Sales78[[#This Row],[Customer_ID]],Feedback[Customer_ID],Feedback[Comment])</f>
        <v>Great product!</v>
      </c>
      <c r="O343" s="26"/>
    </row>
    <row r="344" spans="1:15" x14ac:dyDescent="0.3">
      <c r="A344" s="4" t="s">
        <v>349</v>
      </c>
      <c r="B344" s="2" t="s">
        <v>1842</v>
      </c>
      <c r="C344" s="2" t="s">
        <v>1012</v>
      </c>
      <c r="D344" s="2">
        <v>2</v>
      </c>
      <c r="E344" s="2">
        <v>5.68</v>
      </c>
      <c r="F344" s="2" t="s">
        <v>1016</v>
      </c>
      <c r="G344" s="3">
        <v>45634</v>
      </c>
      <c r="H344" s="5">
        <v>11.36</v>
      </c>
      <c r="I344" s="2">
        <f>_xlfn.XLOOKUP(Sales78[[#This Row],[Customer_ID]],Customer[Customer_ID],Customer[Age])</f>
        <v>62</v>
      </c>
      <c r="J344" s="2" t="str">
        <f>_xlfn.XLOOKUP(Sales78[[#This Row],[Customer_ID]],Customer[Customer_ID],Customer[Age Range])</f>
        <v>[57 Above]</v>
      </c>
      <c r="K344" s="2" t="str">
        <f>_xlfn.XLOOKUP(Sales78[[#This Row],[Customer_ID]],Customer[Customer_ID],Customer[Gender])</f>
        <v>Female</v>
      </c>
      <c r="L344" s="26" t="e">
        <f>_xlfn.XLOOKUP(Sales78[[#This Row],[Customer_ID]],Feedback[Customer_ID],Feedback[Feedback_ID])</f>
        <v>#N/A</v>
      </c>
      <c r="M344" s="26" t="e">
        <f>_xlfn.XLOOKUP(Sales78[[#This Row],[Customer_ID]],Feedback[Customer_ID],Feedback[Sentiment])</f>
        <v>#N/A</v>
      </c>
      <c r="N344" s="26" t="e">
        <f>_xlfn.XLOOKUP(Sales78[[#This Row],[Customer_ID]],Feedback[Customer_ID],Feedback[Comment])</f>
        <v>#N/A</v>
      </c>
      <c r="O344" s="26"/>
    </row>
    <row r="345" spans="1:15" x14ac:dyDescent="0.3">
      <c r="A345" s="4" t="s">
        <v>350</v>
      </c>
      <c r="B345" s="2" t="s">
        <v>1571</v>
      </c>
      <c r="C345" s="2" t="s">
        <v>1008</v>
      </c>
      <c r="D345" s="2">
        <v>3</v>
      </c>
      <c r="E345" s="2">
        <v>4.25</v>
      </c>
      <c r="F345" s="2" t="s">
        <v>1015</v>
      </c>
      <c r="G345" s="3">
        <v>45635</v>
      </c>
      <c r="H345" s="5">
        <v>12.75</v>
      </c>
      <c r="I345" s="2">
        <f>_xlfn.XLOOKUP(Sales78[[#This Row],[Customer_ID]],Customer[Customer_ID],Customer[Age])</f>
        <v>18</v>
      </c>
      <c r="J345" s="2" t="str">
        <f>_xlfn.XLOOKUP(Sales78[[#This Row],[Customer_ID]],Customer[Customer_ID],Customer[Age Range])</f>
        <v>[18-30]</v>
      </c>
      <c r="K345" s="2" t="str">
        <f>_xlfn.XLOOKUP(Sales78[[#This Row],[Customer_ID]],Customer[Customer_ID],Customer[Gender])</f>
        <v>Female</v>
      </c>
      <c r="L345" s="26" t="str">
        <f>_xlfn.XLOOKUP(Sales78[[#This Row],[Customer_ID]],Feedback[Customer_ID],Feedback[Feedback_ID])</f>
        <v>F1275</v>
      </c>
      <c r="M345" s="26" t="str">
        <f>_xlfn.XLOOKUP(Sales78[[#This Row],[Customer_ID]],Feedback[Customer_ID],Feedback[Sentiment])</f>
        <v>Positive</v>
      </c>
      <c r="N345" s="26" t="str">
        <f>_xlfn.XLOOKUP(Sales78[[#This Row],[Customer_ID]],Feedback[Customer_ID],Feedback[Comment])</f>
        <v>Could be better</v>
      </c>
      <c r="O345" s="26"/>
    </row>
    <row r="346" spans="1:15" x14ac:dyDescent="0.3">
      <c r="A346" s="4" t="s">
        <v>351</v>
      </c>
      <c r="B346" s="2" t="s">
        <v>1691</v>
      </c>
      <c r="C346" s="2" t="s">
        <v>1007</v>
      </c>
      <c r="D346" s="2">
        <v>5</v>
      </c>
      <c r="E346" s="2">
        <v>3.2</v>
      </c>
      <c r="F346" s="2" t="s">
        <v>1014</v>
      </c>
      <c r="G346" s="3">
        <v>45636</v>
      </c>
      <c r="H346" s="5">
        <v>16</v>
      </c>
      <c r="I346" s="2">
        <f>_xlfn.XLOOKUP(Sales78[[#This Row],[Customer_ID]],Customer[Customer_ID],Customer[Age])</f>
        <v>53</v>
      </c>
      <c r="J346" s="2" t="str">
        <f>_xlfn.XLOOKUP(Sales78[[#This Row],[Customer_ID]],Customer[Customer_ID],Customer[Age Range])</f>
        <v>[44-56]</v>
      </c>
      <c r="K346" s="2" t="str">
        <f>_xlfn.XLOOKUP(Sales78[[#This Row],[Customer_ID]],Customer[Customer_ID],Customer[Gender])</f>
        <v>Female</v>
      </c>
      <c r="L346" s="26" t="str">
        <f>_xlfn.XLOOKUP(Sales78[[#This Row],[Customer_ID]],Feedback[Customer_ID],Feedback[Feedback_ID])</f>
        <v>F1760</v>
      </c>
      <c r="M346" s="26" t="str">
        <f>_xlfn.XLOOKUP(Sales78[[#This Row],[Customer_ID]],Feedback[Customer_ID],Feedback[Sentiment])</f>
        <v>Negative</v>
      </c>
      <c r="N346" s="26" t="str">
        <f>_xlfn.XLOOKUP(Sales78[[#This Row],[Customer_ID]],Feedback[Customer_ID],Feedback[Comment])</f>
        <v>Could be better</v>
      </c>
      <c r="O346" s="26"/>
    </row>
    <row r="347" spans="1:15" x14ac:dyDescent="0.3">
      <c r="A347" s="4" t="s">
        <v>352</v>
      </c>
      <c r="B347" s="2" t="s">
        <v>1284</v>
      </c>
      <c r="C347" s="2" t="s">
        <v>1010</v>
      </c>
      <c r="D347" s="2">
        <v>2</v>
      </c>
      <c r="E347" s="2">
        <v>5.07</v>
      </c>
      <c r="F347" s="2" t="s">
        <v>1014</v>
      </c>
      <c r="G347" s="3">
        <v>45637</v>
      </c>
      <c r="H347" s="5">
        <v>10.14</v>
      </c>
      <c r="I347" s="2">
        <f>_xlfn.XLOOKUP(Sales78[[#This Row],[Customer_ID]],Customer[Customer_ID],Customer[Age])</f>
        <v>54</v>
      </c>
      <c r="J347" s="2" t="str">
        <f>_xlfn.XLOOKUP(Sales78[[#This Row],[Customer_ID]],Customer[Customer_ID],Customer[Age Range])</f>
        <v>[44-56]</v>
      </c>
      <c r="K347" s="2" t="str">
        <f>_xlfn.XLOOKUP(Sales78[[#This Row],[Customer_ID]],Customer[Customer_ID],Customer[Gender])</f>
        <v>Male</v>
      </c>
      <c r="L347" s="26" t="str">
        <f>_xlfn.XLOOKUP(Sales78[[#This Row],[Customer_ID]],Feedback[Customer_ID],Feedback[Feedback_ID])</f>
        <v>F1313</v>
      </c>
      <c r="M347" s="26" t="str">
        <f>_xlfn.XLOOKUP(Sales78[[#This Row],[Customer_ID]],Feedback[Customer_ID],Feedback[Sentiment])</f>
        <v>Positive</v>
      </c>
      <c r="N347" s="26" t="str">
        <f>_xlfn.XLOOKUP(Sales78[[#This Row],[Customer_ID]],Feedback[Customer_ID],Feedback[Comment])</f>
        <v>Could be better</v>
      </c>
      <c r="O347" s="26"/>
    </row>
    <row r="348" spans="1:15" x14ac:dyDescent="0.3">
      <c r="A348" s="4" t="s">
        <v>353</v>
      </c>
      <c r="B348" s="2" t="s">
        <v>1722</v>
      </c>
      <c r="C348" s="2" t="s">
        <v>1012</v>
      </c>
      <c r="D348" s="2">
        <v>3</v>
      </c>
      <c r="E348" s="2">
        <v>5.55</v>
      </c>
      <c r="F348" s="2" t="s">
        <v>1016</v>
      </c>
      <c r="G348" s="3">
        <v>45638</v>
      </c>
      <c r="H348" s="5">
        <v>16.649999999999999</v>
      </c>
      <c r="I348" s="2">
        <f>_xlfn.XLOOKUP(Sales78[[#This Row],[Customer_ID]],Customer[Customer_ID],Customer[Age])</f>
        <v>63</v>
      </c>
      <c r="J348" s="2" t="str">
        <f>_xlfn.XLOOKUP(Sales78[[#This Row],[Customer_ID]],Customer[Customer_ID],Customer[Age Range])</f>
        <v>[57 Above]</v>
      </c>
      <c r="K348" s="2" t="str">
        <f>_xlfn.XLOOKUP(Sales78[[#This Row],[Customer_ID]],Customer[Customer_ID],Customer[Gender])</f>
        <v>Male</v>
      </c>
      <c r="L348" s="26" t="e">
        <f>_xlfn.XLOOKUP(Sales78[[#This Row],[Customer_ID]],Feedback[Customer_ID],Feedback[Feedback_ID])</f>
        <v>#N/A</v>
      </c>
      <c r="M348" s="26" t="e">
        <f>_xlfn.XLOOKUP(Sales78[[#This Row],[Customer_ID]],Feedback[Customer_ID],Feedback[Sentiment])</f>
        <v>#N/A</v>
      </c>
      <c r="N348" s="26" t="e">
        <f>_xlfn.XLOOKUP(Sales78[[#This Row],[Customer_ID]],Feedback[Customer_ID],Feedback[Comment])</f>
        <v>#N/A</v>
      </c>
      <c r="O348" s="26"/>
    </row>
    <row r="349" spans="1:15" x14ac:dyDescent="0.3">
      <c r="A349" s="4" t="s">
        <v>354</v>
      </c>
      <c r="B349" s="2" t="s">
        <v>1956</v>
      </c>
      <c r="C349" s="2" t="s">
        <v>1009</v>
      </c>
      <c r="D349" s="2">
        <v>1</v>
      </c>
      <c r="E349" s="2">
        <v>3.22</v>
      </c>
      <c r="F349" s="2" t="s">
        <v>1016</v>
      </c>
      <c r="G349" s="3">
        <v>45639</v>
      </c>
      <c r="H349" s="5">
        <v>3.22</v>
      </c>
      <c r="I349" s="2">
        <f>_xlfn.XLOOKUP(Sales78[[#This Row],[Customer_ID]],Customer[Customer_ID],Customer[Age])</f>
        <v>30</v>
      </c>
      <c r="J349" s="2" t="str">
        <f>_xlfn.XLOOKUP(Sales78[[#This Row],[Customer_ID]],Customer[Customer_ID],Customer[Age Range])</f>
        <v>[18-30]</v>
      </c>
      <c r="K349" s="2" t="str">
        <f>_xlfn.XLOOKUP(Sales78[[#This Row],[Customer_ID]],Customer[Customer_ID],Customer[Gender])</f>
        <v>Male</v>
      </c>
      <c r="L349" s="26" t="e">
        <f>_xlfn.XLOOKUP(Sales78[[#This Row],[Customer_ID]],Feedback[Customer_ID],Feedback[Feedback_ID])</f>
        <v>#N/A</v>
      </c>
      <c r="M349" s="26" t="e">
        <f>_xlfn.XLOOKUP(Sales78[[#This Row],[Customer_ID]],Feedback[Customer_ID],Feedback[Sentiment])</f>
        <v>#N/A</v>
      </c>
      <c r="N349" s="26" t="e">
        <f>_xlfn.XLOOKUP(Sales78[[#This Row],[Customer_ID]],Feedback[Customer_ID],Feedback[Comment])</f>
        <v>#N/A</v>
      </c>
      <c r="O349" s="26"/>
    </row>
    <row r="350" spans="1:15" x14ac:dyDescent="0.3">
      <c r="A350" s="4" t="s">
        <v>355</v>
      </c>
      <c r="B350" s="2" t="s">
        <v>1352</v>
      </c>
      <c r="C350" s="2" t="s">
        <v>1012</v>
      </c>
      <c r="D350" s="2">
        <v>2</v>
      </c>
      <c r="E350" s="2">
        <v>3.21</v>
      </c>
      <c r="F350" s="2" t="s">
        <v>1013</v>
      </c>
      <c r="G350" s="3">
        <v>45640</v>
      </c>
      <c r="H350" s="5">
        <v>6.42</v>
      </c>
      <c r="I350" s="2">
        <f>_xlfn.XLOOKUP(Sales78[[#This Row],[Customer_ID]],Customer[Customer_ID],Customer[Age])</f>
        <v>27</v>
      </c>
      <c r="J350" s="2" t="str">
        <f>_xlfn.XLOOKUP(Sales78[[#This Row],[Customer_ID]],Customer[Customer_ID],Customer[Age Range])</f>
        <v>[18-30]</v>
      </c>
      <c r="K350" s="2" t="str">
        <f>_xlfn.XLOOKUP(Sales78[[#This Row],[Customer_ID]],Customer[Customer_ID],Customer[Gender])</f>
        <v>Female</v>
      </c>
      <c r="L350" s="26" t="str">
        <f>_xlfn.XLOOKUP(Sales78[[#This Row],[Customer_ID]],Feedback[Customer_ID],Feedback[Feedback_ID])</f>
        <v>F1115</v>
      </c>
      <c r="M350" s="26" t="str">
        <f>_xlfn.XLOOKUP(Sales78[[#This Row],[Customer_ID]],Feedback[Customer_ID],Feedback[Sentiment])</f>
        <v>Neutral</v>
      </c>
      <c r="N350" s="26" t="str">
        <f>_xlfn.XLOOKUP(Sales78[[#This Row],[Customer_ID]],Feedback[Customer_ID],Feedback[Comment])</f>
        <v>Great product!</v>
      </c>
      <c r="O350" s="26"/>
    </row>
    <row r="351" spans="1:15" x14ac:dyDescent="0.3">
      <c r="A351" s="4" t="s">
        <v>356</v>
      </c>
      <c r="B351" s="2" t="s">
        <v>1743</v>
      </c>
      <c r="C351" s="2" t="s">
        <v>1012</v>
      </c>
      <c r="D351" s="2">
        <v>3</v>
      </c>
      <c r="E351" s="2">
        <v>3.37</v>
      </c>
      <c r="F351" s="2" t="s">
        <v>1013</v>
      </c>
      <c r="G351" s="3">
        <v>45641</v>
      </c>
      <c r="H351" s="5">
        <v>10.11</v>
      </c>
      <c r="I351" s="2">
        <f>_xlfn.XLOOKUP(Sales78[[#This Row],[Customer_ID]],Customer[Customer_ID],Customer[Age])</f>
        <v>37</v>
      </c>
      <c r="J351" s="2" t="str">
        <f>_xlfn.XLOOKUP(Sales78[[#This Row],[Customer_ID]],Customer[Customer_ID],Customer[Age Range])</f>
        <v>[31-43]</v>
      </c>
      <c r="K351" s="2" t="str">
        <f>_xlfn.XLOOKUP(Sales78[[#This Row],[Customer_ID]],Customer[Customer_ID],Customer[Gender])</f>
        <v>Male</v>
      </c>
      <c r="L351" s="26" t="str">
        <f>_xlfn.XLOOKUP(Sales78[[#This Row],[Customer_ID]],Feedback[Customer_ID],Feedback[Feedback_ID])</f>
        <v>F1365</v>
      </c>
      <c r="M351" s="26" t="str">
        <f>_xlfn.XLOOKUP(Sales78[[#This Row],[Customer_ID]],Feedback[Customer_ID],Feedback[Sentiment])</f>
        <v>Negative</v>
      </c>
      <c r="N351" s="26" t="str">
        <f>_xlfn.XLOOKUP(Sales78[[#This Row],[Customer_ID]],Feedback[Customer_ID],Feedback[Comment])</f>
        <v>Great product!</v>
      </c>
      <c r="O351" s="26"/>
    </row>
    <row r="352" spans="1:15" x14ac:dyDescent="0.3">
      <c r="A352" s="4" t="s">
        <v>357</v>
      </c>
      <c r="B352" s="2" t="s">
        <v>1918</v>
      </c>
      <c r="C352" s="2" t="s">
        <v>1008</v>
      </c>
      <c r="D352" s="2">
        <v>2</v>
      </c>
      <c r="E352" s="2">
        <v>4.67</v>
      </c>
      <c r="F352" s="2" t="s">
        <v>1016</v>
      </c>
      <c r="G352" s="3">
        <v>45642</v>
      </c>
      <c r="H352" s="5">
        <v>9.34</v>
      </c>
      <c r="I352" s="2">
        <f>_xlfn.XLOOKUP(Sales78[[#This Row],[Customer_ID]],Customer[Customer_ID],Customer[Age])</f>
        <v>44</v>
      </c>
      <c r="J352" s="2" t="str">
        <f>_xlfn.XLOOKUP(Sales78[[#This Row],[Customer_ID]],Customer[Customer_ID],Customer[Age Range])</f>
        <v>[44-56]</v>
      </c>
      <c r="K352" s="2" t="str">
        <f>_xlfn.XLOOKUP(Sales78[[#This Row],[Customer_ID]],Customer[Customer_ID],Customer[Gender])</f>
        <v>Female</v>
      </c>
      <c r="L352" s="26" t="str">
        <f>_xlfn.XLOOKUP(Sales78[[#This Row],[Customer_ID]],Feedback[Customer_ID],Feedback[Feedback_ID])</f>
        <v>F1147</v>
      </c>
      <c r="M352" s="26" t="str">
        <f>_xlfn.XLOOKUP(Sales78[[#This Row],[Customer_ID]],Feedback[Customer_ID],Feedback[Sentiment])</f>
        <v>Neutral</v>
      </c>
      <c r="N352" s="26" t="str">
        <f>_xlfn.XLOOKUP(Sales78[[#This Row],[Customer_ID]],Feedback[Customer_ID],Feedback[Comment])</f>
        <v>Great product!</v>
      </c>
      <c r="O352" s="26"/>
    </row>
    <row r="353" spans="1:15" x14ac:dyDescent="0.3">
      <c r="A353" s="4" t="s">
        <v>358</v>
      </c>
      <c r="B353" s="2" t="s">
        <v>1128</v>
      </c>
      <c r="C353" s="2" t="s">
        <v>1010</v>
      </c>
      <c r="D353" s="2">
        <v>3</v>
      </c>
      <c r="E353" s="2">
        <v>3.05</v>
      </c>
      <c r="F353" s="2" t="s">
        <v>1013</v>
      </c>
      <c r="G353" s="3">
        <v>45643</v>
      </c>
      <c r="H353" s="5">
        <v>9.1499999999999986</v>
      </c>
      <c r="I353" s="2">
        <f>_xlfn.XLOOKUP(Sales78[[#This Row],[Customer_ID]],Customer[Customer_ID],Customer[Age])</f>
        <v>32</v>
      </c>
      <c r="J353" s="2" t="str">
        <f>_xlfn.XLOOKUP(Sales78[[#This Row],[Customer_ID]],Customer[Customer_ID],Customer[Age Range])</f>
        <v>[31-43]</v>
      </c>
      <c r="K353" s="2" t="str">
        <f>_xlfn.XLOOKUP(Sales78[[#This Row],[Customer_ID]],Customer[Customer_ID],Customer[Gender])</f>
        <v>Male</v>
      </c>
      <c r="L353" s="26" t="str">
        <f>_xlfn.XLOOKUP(Sales78[[#This Row],[Customer_ID]],Feedback[Customer_ID],Feedback[Feedback_ID])</f>
        <v>F1562</v>
      </c>
      <c r="M353" s="26" t="str">
        <f>_xlfn.XLOOKUP(Sales78[[#This Row],[Customer_ID]],Feedback[Customer_ID],Feedback[Sentiment])</f>
        <v>Positive</v>
      </c>
      <c r="N353" s="26" t="str">
        <f>_xlfn.XLOOKUP(Sales78[[#This Row],[Customer_ID]],Feedback[Customer_ID],Feedback[Comment])</f>
        <v>Could be better</v>
      </c>
      <c r="O353" s="26"/>
    </row>
    <row r="354" spans="1:15" x14ac:dyDescent="0.3">
      <c r="A354" s="4" t="s">
        <v>359</v>
      </c>
      <c r="B354" s="2" t="s">
        <v>1172</v>
      </c>
      <c r="C354" s="2" t="s">
        <v>1012</v>
      </c>
      <c r="D354" s="2">
        <v>4</v>
      </c>
      <c r="E354" s="2">
        <v>2.87</v>
      </c>
      <c r="F354" s="2" t="s">
        <v>1014</v>
      </c>
      <c r="G354" s="3">
        <v>45644</v>
      </c>
      <c r="H354" s="5">
        <v>11.48</v>
      </c>
      <c r="I354" s="2">
        <f>_xlfn.XLOOKUP(Sales78[[#This Row],[Customer_ID]],Customer[Customer_ID],Customer[Age])</f>
        <v>42</v>
      </c>
      <c r="J354" s="2" t="str">
        <f>_xlfn.XLOOKUP(Sales78[[#This Row],[Customer_ID]],Customer[Customer_ID],Customer[Age Range])</f>
        <v>[31-43]</v>
      </c>
      <c r="K354" s="2" t="str">
        <f>_xlfn.XLOOKUP(Sales78[[#This Row],[Customer_ID]],Customer[Customer_ID],Customer[Gender])</f>
        <v>Male</v>
      </c>
      <c r="L354" s="26" t="e">
        <f>_xlfn.XLOOKUP(Sales78[[#This Row],[Customer_ID]],Feedback[Customer_ID],Feedback[Feedback_ID])</f>
        <v>#N/A</v>
      </c>
      <c r="M354" s="26" t="e">
        <f>_xlfn.XLOOKUP(Sales78[[#This Row],[Customer_ID]],Feedback[Customer_ID],Feedback[Sentiment])</f>
        <v>#N/A</v>
      </c>
      <c r="N354" s="26" t="e">
        <f>_xlfn.XLOOKUP(Sales78[[#This Row],[Customer_ID]],Feedback[Customer_ID],Feedback[Comment])</f>
        <v>#N/A</v>
      </c>
      <c r="O354" s="26"/>
    </row>
    <row r="355" spans="1:15" x14ac:dyDescent="0.3">
      <c r="A355" s="4" t="s">
        <v>360</v>
      </c>
      <c r="B355" s="2" t="s">
        <v>1039</v>
      </c>
      <c r="C355" s="2" t="s">
        <v>1007</v>
      </c>
      <c r="D355" s="2">
        <v>3</v>
      </c>
      <c r="E355" s="2">
        <v>5.72</v>
      </c>
      <c r="F355" s="2" t="s">
        <v>1016</v>
      </c>
      <c r="G355" s="3">
        <v>45645</v>
      </c>
      <c r="H355" s="5">
        <v>17.16</v>
      </c>
      <c r="I355" s="2">
        <f>_xlfn.XLOOKUP(Sales78[[#This Row],[Customer_ID]],Customer[Customer_ID],Customer[Age])</f>
        <v>23</v>
      </c>
      <c r="J355" s="2" t="str">
        <f>_xlfn.XLOOKUP(Sales78[[#This Row],[Customer_ID]],Customer[Customer_ID],Customer[Age Range])</f>
        <v>[18-30]</v>
      </c>
      <c r="K355" s="2" t="str">
        <f>_xlfn.XLOOKUP(Sales78[[#This Row],[Customer_ID]],Customer[Customer_ID],Customer[Gender])</f>
        <v>Male</v>
      </c>
      <c r="L355" s="26" t="str">
        <f>_xlfn.XLOOKUP(Sales78[[#This Row],[Customer_ID]],Feedback[Customer_ID],Feedback[Feedback_ID])</f>
        <v>F1380</v>
      </c>
      <c r="M355" s="26" t="str">
        <f>_xlfn.XLOOKUP(Sales78[[#This Row],[Customer_ID]],Feedback[Customer_ID],Feedback[Sentiment])</f>
        <v>Positive</v>
      </c>
      <c r="N355" s="26" t="str">
        <f>_xlfn.XLOOKUP(Sales78[[#This Row],[Customer_ID]],Feedback[Customer_ID],Feedback[Comment])</f>
        <v>Great product!</v>
      </c>
      <c r="O355" s="26"/>
    </row>
    <row r="356" spans="1:15" x14ac:dyDescent="0.3">
      <c r="A356" s="4" t="s">
        <v>361</v>
      </c>
      <c r="B356" s="2" t="s">
        <v>1765</v>
      </c>
      <c r="C356" s="2" t="s">
        <v>1012</v>
      </c>
      <c r="D356" s="2">
        <v>3</v>
      </c>
      <c r="E356" s="2">
        <v>4.87</v>
      </c>
      <c r="F356" s="2" t="s">
        <v>1016</v>
      </c>
      <c r="G356" s="3">
        <v>45646</v>
      </c>
      <c r="H356" s="5">
        <v>14.61</v>
      </c>
      <c r="I356" s="2">
        <f>_xlfn.XLOOKUP(Sales78[[#This Row],[Customer_ID]],Customer[Customer_ID],Customer[Age])</f>
        <v>47</v>
      </c>
      <c r="J356" s="2" t="str">
        <f>_xlfn.XLOOKUP(Sales78[[#This Row],[Customer_ID]],Customer[Customer_ID],Customer[Age Range])</f>
        <v>[44-56]</v>
      </c>
      <c r="K356" s="2" t="str">
        <f>_xlfn.XLOOKUP(Sales78[[#This Row],[Customer_ID]],Customer[Customer_ID],Customer[Gender])</f>
        <v>Male</v>
      </c>
      <c r="L356" s="26" t="str">
        <f>_xlfn.XLOOKUP(Sales78[[#This Row],[Customer_ID]],Feedback[Customer_ID],Feedback[Feedback_ID])</f>
        <v>F1133</v>
      </c>
      <c r="M356" s="26" t="str">
        <f>_xlfn.XLOOKUP(Sales78[[#This Row],[Customer_ID]],Feedback[Customer_ID],Feedback[Sentiment])</f>
        <v>Neutral</v>
      </c>
      <c r="N356" s="26" t="str">
        <f>_xlfn.XLOOKUP(Sales78[[#This Row],[Customer_ID]],Feedback[Customer_ID],Feedback[Comment])</f>
        <v>Could be better</v>
      </c>
      <c r="O356" s="26"/>
    </row>
    <row r="357" spans="1:15" x14ac:dyDescent="0.3">
      <c r="A357" s="4" t="s">
        <v>362</v>
      </c>
      <c r="B357" s="2" t="s">
        <v>1433</v>
      </c>
      <c r="C357" s="2" t="s">
        <v>1007</v>
      </c>
      <c r="D357" s="2">
        <v>3</v>
      </c>
      <c r="E357" s="2">
        <v>4.82</v>
      </c>
      <c r="F357" s="2" t="s">
        <v>1015</v>
      </c>
      <c r="G357" s="3">
        <v>45647</v>
      </c>
      <c r="H357" s="5">
        <v>14.46</v>
      </c>
      <c r="I357" s="2">
        <f>_xlfn.XLOOKUP(Sales78[[#This Row],[Customer_ID]],Customer[Customer_ID],Customer[Age])</f>
        <v>18</v>
      </c>
      <c r="J357" s="2" t="str">
        <f>_xlfn.XLOOKUP(Sales78[[#This Row],[Customer_ID]],Customer[Customer_ID],Customer[Age Range])</f>
        <v>[18-30]</v>
      </c>
      <c r="K357" s="2" t="str">
        <f>_xlfn.XLOOKUP(Sales78[[#This Row],[Customer_ID]],Customer[Customer_ID],Customer[Gender])</f>
        <v>Female</v>
      </c>
      <c r="L357" s="26" t="e">
        <f>_xlfn.XLOOKUP(Sales78[[#This Row],[Customer_ID]],Feedback[Customer_ID],Feedback[Feedback_ID])</f>
        <v>#N/A</v>
      </c>
      <c r="M357" s="26" t="e">
        <f>_xlfn.XLOOKUP(Sales78[[#This Row],[Customer_ID]],Feedback[Customer_ID],Feedback[Sentiment])</f>
        <v>#N/A</v>
      </c>
      <c r="N357" s="26" t="e">
        <f>_xlfn.XLOOKUP(Sales78[[#This Row],[Customer_ID]],Feedback[Customer_ID],Feedback[Comment])</f>
        <v>#N/A</v>
      </c>
      <c r="O357" s="26"/>
    </row>
    <row r="358" spans="1:15" x14ac:dyDescent="0.3">
      <c r="A358" s="4" t="s">
        <v>363</v>
      </c>
      <c r="B358" s="2" t="s">
        <v>1408</v>
      </c>
      <c r="C358" s="2" t="s">
        <v>1007</v>
      </c>
      <c r="D358" s="2">
        <v>5</v>
      </c>
      <c r="E358" s="2">
        <v>4.6500000000000004</v>
      </c>
      <c r="F358" s="2" t="s">
        <v>1014</v>
      </c>
      <c r="G358" s="3">
        <v>45648</v>
      </c>
      <c r="H358" s="5">
        <v>23.25</v>
      </c>
      <c r="I358" s="2">
        <f>_xlfn.XLOOKUP(Sales78[[#This Row],[Customer_ID]],Customer[Customer_ID],Customer[Age])</f>
        <v>22</v>
      </c>
      <c r="J358" s="2" t="str">
        <f>_xlfn.XLOOKUP(Sales78[[#This Row],[Customer_ID]],Customer[Customer_ID],Customer[Age Range])</f>
        <v>[18-30]</v>
      </c>
      <c r="K358" s="2" t="str">
        <f>_xlfn.XLOOKUP(Sales78[[#This Row],[Customer_ID]],Customer[Customer_ID],Customer[Gender])</f>
        <v>Male</v>
      </c>
      <c r="L358" s="26" t="e">
        <f>_xlfn.XLOOKUP(Sales78[[#This Row],[Customer_ID]],Feedback[Customer_ID],Feedback[Feedback_ID])</f>
        <v>#N/A</v>
      </c>
      <c r="M358" s="26" t="e">
        <f>_xlfn.XLOOKUP(Sales78[[#This Row],[Customer_ID]],Feedback[Customer_ID],Feedback[Sentiment])</f>
        <v>#N/A</v>
      </c>
      <c r="N358" s="26" t="e">
        <f>_xlfn.XLOOKUP(Sales78[[#This Row],[Customer_ID]],Feedback[Customer_ID],Feedback[Comment])</f>
        <v>#N/A</v>
      </c>
      <c r="O358" s="26"/>
    </row>
    <row r="359" spans="1:15" x14ac:dyDescent="0.3">
      <c r="A359" s="4" t="s">
        <v>364</v>
      </c>
      <c r="B359" s="2" t="s">
        <v>1491</v>
      </c>
      <c r="C359" s="2" t="s">
        <v>1008</v>
      </c>
      <c r="D359" s="2">
        <v>3</v>
      </c>
      <c r="E359" s="2">
        <v>5.17</v>
      </c>
      <c r="F359" s="2" t="s">
        <v>1014</v>
      </c>
      <c r="G359" s="3">
        <v>45649</v>
      </c>
      <c r="H359" s="5">
        <v>15.51</v>
      </c>
      <c r="I359" s="2">
        <f>_xlfn.XLOOKUP(Sales78[[#This Row],[Customer_ID]],Customer[Customer_ID],Customer[Age])</f>
        <v>37</v>
      </c>
      <c r="J359" s="2" t="str">
        <f>_xlfn.XLOOKUP(Sales78[[#This Row],[Customer_ID]],Customer[Customer_ID],Customer[Age Range])</f>
        <v>[31-43]</v>
      </c>
      <c r="K359" s="2" t="str">
        <f>_xlfn.XLOOKUP(Sales78[[#This Row],[Customer_ID]],Customer[Customer_ID],Customer[Gender])</f>
        <v>Female</v>
      </c>
      <c r="L359" s="26" t="str">
        <f>_xlfn.XLOOKUP(Sales78[[#This Row],[Customer_ID]],Feedback[Customer_ID],Feedback[Feedback_ID])</f>
        <v>F1237</v>
      </c>
      <c r="M359" s="26" t="str">
        <f>_xlfn.XLOOKUP(Sales78[[#This Row],[Customer_ID]],Feedback[Customer_ID],Feedback[Sentiment])</f>
        <v>Neutral</v>
      </c>
      <c r="N359" s="26" t="str">
        <f>_xlfn.XLOOKUP(Sales78[[#This Row],[Customer_ID]],Feedback[Customer_ID],Feedback[Comment])</f>
        <v>Great product!</v>
      </c>
      <c r="O359" s="26"/>
    </row>
    <row r="360" spans="1:15" x14ac:dyDescent="0.3">
      <c r="A360" s="4" t="s">
        <v>365</v>
      </c>
      <c r="B360" s="2" t="s">
        <v>1291</v>
      </c>
      <c r="C360" s="2" t="s">
        <v>1010</v>
      </c>
      <c r="D360" s="2">
        <v>4</v>
      </c>
      <c r="E360" s="2">
        <v>4.4000000000000004</v>
      </c>
      <c r="F360" s="2" t="s">
        <v>1015</v>
      </c>
      <c r="G360" s="3">
        <v>45650</v>
      </c>
      <c r="H360" s="5">
        <v>17.600000000000001</v>
      </c>
      <c r="I360" s="2">
        <f>_xlfn.XLOOKUP(Sales78[[#This Row],[Customer_ID]],Customer[Customer_ID],Customer[Age])</f>
        <v>24</v>
      </c>
      <c r="J360" s="2" t="str">
        <f>_xlfn.XLOOKUP(Sales78[[#This Row],[Customer_ID]],Customer[Customer_ID],Customer[Age Range])</f>
        <v>[18-30]</v>
      </c>
      <c r="K360" s="2" t="str">
        <f>_xlfn.XLOOKUP(Sales78[[#This Row],[Customer_ID]],Customer[Customer_ID],Customer[Gender])</f>
        <v>Female</v>
      </c>
      <c r="L360" s="26" t="str">
        <f>_xlfn.XLOOKUP(Sales78[[#This Row],[Customer_ID]],Feedback[Customer_ID],Feedback[Feedback_ID])</f>
        <v>F1096</v>
      </c>
      <c r="M360" s="26" t="str">
        <f>_xlfn.XLOOKUP(Sales78[[#This Row],[Customer_ID]],Feedback[Customer_ID],Feedback[Sentiment])</f>
        <v>Negative</v>
      </c>
      <c r="N360" s="26" t="str">
        <f>_xlfn.XLOOKUP(Sales78[[#This Row],[Customer_ID]],Feedback[Customer_ID],Feedback[Comment])</f>
        <v>Could be better</v>
      </c>
      <c r="O360" s="26"/>
    </row>
    <row r="361" spans="1:15" x14ac:dyDescent="0.3">
      <c r="A361" s="4" t="s">
        <v>366</v>
      </c>
      <c r="B361" s="2" t="s">
        <v>1957</v>
      </c>
      <c r="C361" s="2" t="s">
        <v>1007</v>
      </c>
      <c r="D361" s="2">
        <v>1</v>
      </c>
      <c r="E361" s="2">
        <v>2.65</v>
      </c>
      <c r="F361" s="2" t="s">
        <v>1013</v>
      </c>
      <c r="G361" s="3">
        <v>45651</v>
      </c>
      <c r="H361" s="5">
        <v>2.65</v>
      </c>
      <c r="I361" s="2">
        <f>_xlfn.XLOOKUP(Sales78[[#This Row],[Customer_ID]],Customer[Customer_ID],Customer[Age])</f>
        <v>38</v>
      </c>
      <c r="J361" s="2" t="str">
        <f>_xlfn.XLOOKUP(Sales78[[#This Row],[Customer_ID]],Customer[Customer_ID],Customer[Age Range])</f>
        <v>[31-43]</v>
      </c>
      <c r="K361" s="2" t="str">
        <f>_xlfn.XLOOKUP(Sales78[[#This Row],[Customer_ID]],Customer[Customer_ID],Customer[Gender])</f>
        <v>Male</v>
      </c>
      <c r="L361" s="26" t="e">
        <f>_xlfn.XLOOKUP(Sales78[[#This Row],[Customer_ID]],Feedback[Customer_ID],Feedback[Feedback_ID])</f>
        <v>#N/A</v>
      </c>
      <c r="M361" s="26" t="e">
        <f>_xlfn.XLOOKUP(Sales78[[#This Row],[Customer_ID]],Feedback[Customer_ID],Feedback[Sentiment])</f>
        <v>#N/A</v>
      </c>
      <c r="N361" s="26" t="e">
        <f>_xlfn.XLOOKUP(Sales78[[#This Row],[Customer_ID]],Feedback[Customer_ID],Feedback[Comment])</f>
        <v>#N/A</v>
      </c>
      <c r="O361" s="26"/>
    </row>
    <row r="362" spans="1:15" x14ac:dyDescent="0.3">
      <c r="A362" s="4" t="s">
        <v>367</v>
      </c>
      <c r="B362" s="2" t="s">
        <v>1042</v>
      </c>
      <c r="C362" s="2" t="s">
        <v>1008</v>
      </c>
      <c r="D362" s="2">
        <v>4</v>
      </c>
      <c r="E362" s="2">
        <v>4.1900000000000004</v>
      </c>
      <c r="F362" s="2" t="s">
        <v>1016</v>
      </c>
      <c r="G362" s="3">
        <v>45652</v>
      </c>
      <c r="H362" s="5">
        <v>16.760000000000002</v>
      </c>
      <c r="I362" s="2">
        <f>_xlfn.XLOOKUP(Sales78[[#This Row],[Customer_ID]],Customer[Customer_ID],Customer[Age])</f>
        <v>50</v>
      </c>
      <c r="J362" s="2" t="str">
        <f>_xlfn.XLOOKUP(Sales78[[#This Row],[Customer_ID]],Customer[Customer_ID],Customer[Age Range])</f>
        <v>[44-56]</v>
      </c>
      <c r="K362" s="2" t="str">
        <f>_xlfn.XLOOKUP(Sales78[[#This Row],[Customer_ID]],Customer[Customer_ID],Customer[Gender])</f>
        <v>Female</v>
      </c>
      <c r="L362" s="26" t="str">
        <f>_xlfn.XLOOKUP(Sales78[[#This Row],[Customer_ID]],Feedback[Customer_ID],Feedback[Feedback_ID])</f>
        <v>F1934</v>
      </c>
      <c r="M362" s="26" t="str">
        <f>_xlfn.XLOOKUP(Sales78[[#This Row],[Customer_ID]],Feedback[Customer_ID],Feedback[Sentiment])</f>
        <v>Neutral</v>
      </c>
      <c r="N362" s="26" t="str">
        <f>_xlfn.XLOOKUP(Sales78[[#This Row],[Customer_ID]],Feedback[Customer_ID],Feedback[Comment])</f>
        <v>Great product!</v>
      </c>
      <c r="O362" s="26"/>
    </row>
    <row r="363" spans="1:15" x14ac:dyDescent="0.3">
      <c r="A363" s="4" t="s">
        <v>368</v>
      </c>
      <c r="B363" s="2" t="s">
        <v>1116</v>
      </c>
      <c r="C363" s="2" t="s">
        <v>1011</v>
      </c>
      <c r="D363" s="2">
        <v>1</v>
      </c>
      <c r="E363" s="2">
        <v>4.67</v>
      </c>
      <c r="F363" s="2" t="s">
        <v>1013</v>
      </c>
      <c r="G363" s="3">
        <v>45653</v>
      </c>
      <c r="H363" s="5">
        <v>4.67</v>
      </c>
      <c r="I363" s="2">
        <f>_xlfn.XLOOKUP(Sales78[[#This Row],[Customer_ID]],Customer[Customer_ID],Customer[Age])</f>
        <v>33</v>
      </c>
      <c r="J363" s="2" t="str">
        <f>_xlfn.XLOOKUP(Sales78[[#This Row],[Customer_ID]],Customer[Customer_ID],Customer[Age Range])</f>
        <v>[31-43]</v>
      </c>
      <c r="K363" s="2" t="str">
        <f>_xlfn.XLOOKUP(Sales78[[#This Row],[Customer_ID]],Customer[Customer_ID],Customer[Gender])</f>
        <v>Male</v>
      </c>
      <c r="L363" s="26" t="e">
        <f>_xlfn.XLOOKUP(Sales78[[#This Row],[Customer_ID]],Feedback[Customer_ID],Feedback[Feedback_ID])</f>
        <v>#N/A</v>
      </c>
      <c r="M363" s="26" t="e">
        <f>_xlfn.XLOOKUP(Sales78[[#This Row],[Customer_ID]],Feedback[Customer_ID],Feedback[Sentiment])</f>
        <v>#N/A</v>
      </c>
      <c r="N363" s="26" t="e">
        <f>_xlfn.XLOOKUP(Sales78[[#This Row],[Customer_ID]],Feedback[Customer_ID],Feedback[Comment])</f>
        <v>#N/A</v>
      </c>
      <c r="O363" s="26"/>
    </row>
    <row r="364" spans="1:15" x14ac:dyDescent="0.3">
      <c r="A364" s="4" t="s">
        <v>369</v>
      </c>
      <c r="B364" s="2" t="s">
        <v>1375</v>
      </c>
      <c r="C364" s="2" t="s">
        <v>1008</v>
      </c>
      <c r="D364" s="2">
        <v>5</v>
      </c>
      <c r="E364" s="2">
        <v>4.22</v>
      </c>
      <c r="F364" s="2" t="s">
        <v>1014</v>
      </c>
      <c r="G364" s="3">
        <v>45654</v>
      </c>
      <c r="H364" s="5">
        <v>21.1</v>
      </c>
      <c r="I364" s="2">
        <f>_xlfn.XLOOKUP(Sales78[[#This Row],[Customer_ID]],Customer[Customer_ID],Customer[Age])</f>
        <v>56</v>
      </c>
      <c r="J364" s="2" t="str">
        <f>_xlfn.XLOOKUP(Sales78[[#This Row],[Customer_ID]],Customer[Customer_ID],Customer[Age Range])</f>
        <v>[44-56]</v>
      </c>
      <c r="K364" s="2" t="str">
        <f>_xlfn.XLOOKUP(Sales78[[#This Row],[Customer_ID]],Customer[Customer_ID],Customer[Gender])</f>
        <v>Male</v>
      </c>
      <c r="L364" s="26" t="str">
        <f>_xlfn.XLOOKUP(Sales78[[#This Row],[Customer_ID]],Feedback[Customer_ID],Feedback[Feedback_ID])</f>
        <v>F1194</v>
      </c>
      <c r="M364" s="26" t="str">
        <f>_xlfn.XLOOKUP(Sales78[[#This Row],[Customer_ID]],Feedback[Customer_ID],Feedback[Sentiment])</f>
        <v>Positive</v>
      </c>
      <c r="N364" s="26" t="str">
        <f>_xlfn.XLOOKUP(Sales78[[#This Row],[Customer_ID]],Feedback[Customer_ID],Feedback[Comment])</f>
        <v>Great product!</v>
      </c>
      <c r="O364" s="26"/>
    </row>
    <row r="365" spans="1:15" x14ac:dyDescent="0.3">
      <c r="A365" s="4" t="s">
        <v>370</v>
      </c>
      <c r="B365" s="2" t="s">
        <v>1720</v>
      </c>
      <c r="C365" s="2" t="s">
        <v>1011</v>
      </c>
      <c r="D365" s="2">
        <v>5</v>
      </c>
      <c r="E365" s="2">
        <v>5.95</v>
      </c>
      <c r="F365" s="2" t="s">
        <v>1013</v>
      </c>
      <c r="G365" s="3">
        <v>45655</v>
      </c>
      <c r="H365" s="5">
        <v>29.75</v>
      </c>
      <c r="I365" s="2">
        <f>_xlfn.XLOOKUP(Sales78[[#This Row],[Customer_ID]],Customer[Customer_ID],Customer[Age])</f>
        <v>62</v>
      </c>
      <c r="J365" s="2" t="str">
        <f>_xlfn.XLOOKUP(Sales78[[#This Row],[Customer_ID]],Customer[Customer_ID],Customer[Age Range])</f>
        <v>[57 Above]</v>
      </c>
      <c r="K365" s="2" t="str">
        <f>_xlfn.XLOOKUP(Sales78[[#This Row],[Customer_ID]],Customer[Customer_ID],Customer[Gender])</f>
        <v>Female</v>
      </c>
      <c r="L365" s="26" t="str">
        <f>_xlfn.XLOOKUP(Sales78[[#This Row],[Customer_ID]],Feedback[Customer_ID],Feedback[Feedback_ID])</f>
        <v>F1017</v>
      </c>
      <c r="M365" s="26" t="str">
        <f>_xlfn.XLOOKUP(Sales78[[#This Row],[Customer_ID]],Feedback[Customer_ID],Feedback[Sentiment])</f>
        <v>Neutral</v>
      </c>
      <c r="N365" s="26" t="str">
        <f>_xlfn.XLOOKUP(Sales78[[#This Row],[Customer_ID]],Feedback[Customer_ID],Feedback[Comment])</f>
        <v>Could be better</v>
      </c>
      <c r="O365" s="26"/>
    </row>
    <row r="366" spans="1:15" x14ac:dyDescent="0.3">
      <c r="A366" s="4" t="s">
        <v>371</v>
      </c>
      <c r="B366" s="2" t="s">
        <v>1689</v>
      </c>
      <c r="C366" s="2" t="s">
        <v>1012</v>
      </c>
      <c r="D366" s="2">
        <v>5</v>
      </c>
      <c r="E366" s="2">
        <v>5.64</v>
      </c>
      <c r="F366" s="2" t="s">
        <v>1014</v>
      </c>
      <c r="G366" s="3">
        <v>45656</v>
      </c>
      <c r="H366" s="5">
        <v>28.2</v>
      </c>
      <c r="I366" s="2">
        <f>_xlfn.XLOOKUP(Sales78[[#This Row],[Customer_ID]],Customer[Customer_ID],Customer[Age])</f>
        <v>50</v>
      </c>
      <c r="J366" s="2" t="str">
        <f>_xlfn.XLOOKUP(Sales78[[#This Row],[Customer_ID]],Customer[Customer_ID],Customer[Age Range])</f>
        <v>[44-56]</v>
      </c>
      <c r="K366" s="2" t="str">
        <f>_xlfn.XLOOKUP(Sales78[[#This Row],[Customer_ID]],Customer[Customer_ID],Customer[Gender])</f>
        <v>Female</v>
      </c>
      <c r="L366" s="26" t="str">
        <f>_xlfn.XLOOKUP(Sales78[[#This Row],[Customer_ID]],Feedback[Customer_ID],Feedback[Feedback_ID])</f>
        <v>F1924</v>
      </c>
      <c r="M366" s="26" t="str">
        <f>_xlfn.XLOOKUP(Sales78[[#This Row],[Customer_ID]],Feedback[Customer_ID],Feedback[Sentiment])</f>
        <v>Neutral</v>
      </c>
      <c r="N366" s="26" t="str">
        <f>_xlfn.XLOOKUP(Sales78[[#This Row],[Customer_ID]],Feedback[Customer_ID],Feedback[Comment])</f>
        <v>Could be better</v>
      </c>
      <c r="O366" s="26"/>
    </row>
    <row r="367" spans="1:15" x14ac:dyDescent="0.3">
      <c r="A367" s="4" t="s">
        <v>372</v>
      </c>
      <c r="B367" s="2" t="s">
        <v>1566</v>
      </c>
      <c r="C367" s="2" t="s">
        <v>1010</v>
      </c>
      <c r="D367" s="2">
        <v>1</v>
      </c>
      <c r="E367" s="2">
        <v>5.54</v>
      </c>
      <c r="F367" s="2" t="s">
        <v>1016</v>
      </c>
      <c r="G367" s="3">
        <v>45657</v>
      </c>
      <c r="H367" s="5">
        <v>5.54</v>
      </c>
      <c r="I367" s="2">
        <f>_xlfn.XLOOKUP(Sales78[[#This Row],[Customer_ID]],Customer[Customer_ID],Customer[Age])</f>
        <v>30</v>
      </c>
      <c r="J367" s="2" t="str">
        <f>_xlfn.XLOOKUP(Sales78[[#This Row],[Customer_ID]],Customer[Customer_ID],Customer[Age Range])</f>
        <v>[18-30]</v>
      </c>
      <c r="K367" s="2" t="str">
        <f>_xlfn.XLOOKUP(Sales78[[#This Row],[Customer_ID]],Customer[Customer_ID],Customer[Gender])</f>
        <v>Female</v>
      </c>
      <c r="L367" s="26" t="e">
        <f>_xlfn.XLOOKUP(Sales78[[#This Row],[Customer_ID]],Feedback[Customer_ID],Feedback[Feedback_ID])</f>
        <v>#N/A</v>
      </c>
      <c r="M367" s="26" t="e">
        <f>_xlfn.XLOOKUP(Sales78[[#This Row],[Customer_ID]],Feedback[Customer_ID],Feedback[Sentiment])</f>
        <v>#N/A</v>
      </c>
      <c r="N367" s="26" t="e">
        <f>_xlfn.XLOOKUP(Sales78[[#This Row],[Customer_ID]],Feedback[Customer_ID],Feedback[Comment])</f>
        <v>#N/A</v>
      </c>
      <c r="O367" s="26"/>
    </row>
    <row r="368" spans="1:15" x14ac:dyDescent="0.3">
      <c r="A368" s="4" t="s">
        <v>373</v>
      </c>
      <c r="B368" s="2" t="s">
        <v>1399</v>
      </c>
      <c r="C368" s="2" t="s">
        <v>1007</v>
      </c>
      <c r="D368" s="2">
        <v>4</v>
      </c>
      <c r="E368" s="2">
        <v>4.22</v>
      </c>
      <c r="F368" s="2" t="s">
        <v>1016</v>
      </c>
      <c r="G368" s="3">
        <v>45658</v>
      </c>
      <c r="H368" s="5">
        <v>16.88</v>
      </c>
      <c r="I368" s="2">
        <f>_xlfn.XLOOKUP(Sales78[[#This Row],[Customer_ID]],Customer[Customer_ID],Customer[Age])</f>
        <v>33</v>
      </c>
      <c r="J368" s="2" t="str">
        <f>_xlfn.XLOOKUP(Sales78[[#This Row],[Customer_ID]],Customer[Customer_ID],Customer[Age Range])</f>
        <v>[31-43]</v>
      </c>
      <c r="K368" s="2" t="str">
        <f>_xlfn.XLOOKUP(Sales78[[#This Row],[Customer_ID]],Customer[Customer_ID],Customer[Gender])</f>
        <v>Female</v>
      </c>
      <c r="L368" s="26" t="str">
        <f>_xlfn.XLOOKUP(Sales78[[#This Row],[Customer_ID]],Feedback[Customer_ID],Feedback[Feedback_ID])</f>
        <v>F1882</v>
      </c>
      <c r="M368" s="26" t="str">
        <f>_xlfn.XLOOKUP(Sales78[[#This Row],[Customer_ID]],Feedback[Customer_ID],Feedback[Sentiment])</f>
        <v>Neutral</v>
      </c>
      <c r="N368" s="26" t="str">
        <f>_xlfn.XLOOKUP(Sales78[[#This Row],[Customer_ID]],Feedback[Customer_ID],Feedback[Comment])</f>
        <v>Could be better</v>
      </c>
      <c r="O368" s="26"/>
    </row>
    <row r="369" spans="1:15" x14ac:dyDescent="0.3">
      <c r="A369" s="4" t="s">
        <v>374</v>
      </c>
      <c r="B369" s="2" t="s">
        <v>1787</v>
      </c>
      <c r="C369" s="2" t="s">
        <v>1007</v>
      </c>
      <c r="D369" s="2">
        <v>2</v>
      </c>
      <c r="E369" s="2">
        <v>5.95</v>
      </c>
      <c r="F369" s="2" t="s">
        <v>1016</v>
      </c>
      <c r="G369" s="3">
        <v>45659</v>
      </c>
      <c r="H369" s="5">
        <v>11.9</v>
      </c>
      <c r="I369" s="2">
        <f>_xlfn.XLOOKUP(Sales78[[#This Row],[Customer_ID]],Customer[Customer_ID],Customer[Age])</f>
        <v>38</v>
      </c>
      <c r="J369" s="2" t="str">
        <f>_xlfn.XLOOKUP(Sales78[[#This Row],[Customer_ID]],Customer[Customer_ID],Customer[Age Range])</f>
        <v>[31-43]</v>
      </c>
      <c r="K369" s="2" t="str">
        <f>_xlfn.XLOOKUP(Sales78[[#This Row],[Customer_ID]],Customer[Customer_ID],Customer[Gender])</f>
        <v>Female</v>
      </c>
      <c r="L369" s="26" t="str">
        <f>_xlfn.XLOOKUP(Sales78[[#This Row],[Customer_ID]],Feedback[Customer_ID],Feedback[Feedback_ID])</f>
        <v>F1839</v>
      </c>
      <c r="M369" s="26" t="str">
        <f>_xlfn.XLOOKUP(Sales78[[#This Row],[Customer_ID]],Feedback[Customer_ID],Feedback[Sentiment])</f>
        <v>Neutral</v>
      </c>
      <c r="N369" s="26" t="str">
        <f>_xlfn.XLOOKUP(Sales78[[#This Row],[Customer_ID]],Feedback[Customer_ID],Feedback[Comment])</f>
        <v>Could be better</v>
      </c>
      <c r="O369" s="26"/>
    </row>
    <row r="370" spans="1:15" x14ac:dyDescent="0.3">
      <c r="A370" s="4" t="s">
        <v>375</v>
      </c>
      <c r="B370" s="2" t="s">
        <v>2007</v>
      </c>
      <c r="C370" s="2" t="s">
        <v>1012</v>
      </c>
      <c r="D370" s="2">
        <v>5</v>
      </c>
      <c r="E370" s="2">
        <v>5.71</v>
      </c>
      <c r="F370" s="2" t="s">
        <v>1015</v>
      </c>
      <c r="G370" s="3">
        <v>45660</v>
      </c>
      <c r="H370" s="5">
        <v>28.55</v>
      </c>
      <c r="I370" s="2">
        <f>_xlfn.XLOOKUP(Sales78[[#This Row],[Customer_ID]],Customer[Customer_ID],Customer[Age])</f>
        <v>43</v>
      </c>
      <c r="J370" s="2" t="str">
        <f>_xlfn.XLOOKUP(Sales78[[#This Row],[Customer_ID]],Customer[Customer_ID],Customer[Age Range])</f>
        <v>[31-43]</v>
      </c>
      <c r="K370" s="2" t="str">
        <f>_xlfn.XLOOKUP(Sales78[[#This Row],[Customer_ID]],Customer[Customer_ID],Customer[Gender])</f>
        <v>Female</v>
      </c>
      <c r="L370" s="26" t="str">
        <f>_xlfn.XLOOKUP(Sales78[[#This Row],[Customer_ID]],Feedback[Customer_ID],Feedback[Feedback_ID])</f>
        <v>F1704</v>
      </c>
      <c r="M370" s="26" t="str">
        <f>_xlfn.XLOOKUP(Sales78[[#This Row],[Customer_ID]],Feedback[Customer_ID],Feedback[Sentiment])</f>
        <v>Positive</v>
      </c>
      <c r="N370" s="26" t="str">
        <f>_xlfn.XLOOKUP(Sales78[[#This Row],[Customer_ID]],Feedback[Customer_ID],Feedback[Comment])</f>
        <v>Great product!</v>
      </c>
      <c r="O370" s="26"/>
    </row>
    <row r="371" spans="1:15" x14ac:dyDescent="0.3">
      <c r="A371" s="4" t="s">
        <v>376</v>
      </c>
      <c r="B371" s="2" t="s">
        <v>1181</v>
      </c>
      <c r="C371" s="2" t="s">
        <v>1009</v>
      </c>
      <c r="D371" s="2">
        <v>1</v>
      </c>
      <c r="E371" s="2">
        <v>3.48</v>
      </c>
      <c r="F371" s="2" t="s">
        <v>1015</v>
      </c>
      <c r="G371" s="3">
        <v>45661</v>
      </c>
      <c r="H371" s="5">
        <v>3.48</v>
      </c>
      <c r="I371" s="2">
        <f>_xlfn.XLOOKUP(Sales78[[#This Row],[Customer_ID]],Customer[Customer_ID],Customer[Age])</f>
        <v>64</v>
      </c>
      <c r="J371" s="2" t="str">
        <f>_xlfn.XLOOKUP(Sales78[[#This Row],[Customer_ID]],Customer[Customer_ID],Customer[Age Range])</f>
        <v>[57 Above]</v>
      </c>
      <c r="K371" s="2" t="str">
        <f>_xlfn.XLOOKUP(Sales78[[#This Row],[Customer_ID]],Customer[Customer_ID],Customer[Gender])</f>
        <v>Male</v>
      </c>
      <c r="L371" s="26" t="e">
        <f>_xlfn.XLOOKUP(Sales78[[#This Row],[Customer_ID]],Feedback[Customer_ID],Feedback[Feedback_ID])</f>
        <v>#N/A</v>
      </c>
      <c r="M371" s="26" t="e">
        <f>_xlfn.XLOOKUP(Sales78[[#This Row],[Customer_ID]],Feedback[Customer_ID],Feedback[Sentiment])</f>
        <v>#N/A</v>
      </c>
      <c r="N371" s="26" t="e">
        <f>_xlfn.XLOOKUP(Sales78[[#This Row],[Customer_ID]],Feedback[Customer_ID],Feedback[Comment])</f>
        <v>#N/A</v>
      </c>
      <c r="O371" s="26"/>
    </row>
    <row r="372" spans="1:15" x14ac:dyDescent="0.3">
      <c r="A372" s="4" t="s">
        <v>377</v>
      </c>
      <c r="B372" s="2" t="s">
        <v>1388</v>
      </c>
      <c r="C372" s="2" t="s">
        <v>1007</v>
      </c>
      <c r="D372" s="2">
        <v>4</v>
      </c>
      <c r="E372" s="2">
        <v>3.28</v>
      </c>
      <c r="F372" s="2" t="s">
        <v>1015</v>
      </c>
      <c r="G372" s="3">
        <v>45662</v>
      </c>
      <c r="H372" s="5">
        <v>13.12</v>
      </c>
      <c r="I372" s="2">
        <f>_xlfn.XLOOKUP(Sales78[[#This Row],[Customer_ID]],Customer[Customer_ID],Customer[Age])</f>
        <v>44</v>
      </c>
      <c r="J372" s="2" t="str">
        <f>_xlfn.XLOOKUP(Sales78[[#This Row],[Customer_ID]],Customer[Customer_ID],Customer[Age Range])</f>
        <v>[44-56]</v>
      </c>
      <c r="K372" s="2" t="str">
        <f>_xlfn.XLOOKUP(Sales78[[#This Row],[Customer_ID]],Customer[Customer_ID],Customer[Gender])</f>
        <v>Female</v>
      </c>
      <c r="L372" s="26" t="str">
        <f>_xlfn.XLOOKUP(Sales78[[#This Row],[Customer_ID]],Feedback[Customer_ID],Feedback[Feedback_ID])</f>
        <v>F1118</v>
      </c>
      <c r="M372" s="26" t="str">
        <f>_xlfn.XLOOKUP(Sales78[[#This Row],[Customer_ID]],Feedback[Customer_ID],Feedback[Sentiment])</f>
        <v>Neutral</v>
      </c>
      <c r="N372" s="26" t="str">
        <f>_xlfn.XLOOKUP(Sales78[[#This Row],[Customer_ID]],Feedback[Customer_ID],Feedback[Comment])</f>
        <v>Could be better</v>
      </c>
      <c r="O372" s="26"/>
    </row>
    <row r="373" spans="1:15" x14ac:dyDescent="0.3">
      <c r="A373" s="4" t="s">
        <v>378</v>
      </c>
      <c r="B373" s="2" t="s">
        <v>1556</v>
      </c>
      <c r="C373" s="2" t="s">
        <v>1010</v>
      </c>
      <c r="D373" s="2">
        <v>5</v>
      </c>
      <c r="E373" s="2">
        <v>4.5199999999999996</v>
      </c>
      <c r="F373" s="2" t="s">
        <v>1016</v>
      </c>
      <c r="G373" s="3">
        <v>45663</v>
      </c>
      <c r="H373" s="5">
        <v>22.6</v>
      </c>
      <c r="I373" s="2">
        <f>_xlfn.XLOOKUP(Sales78[[#This Row],[Customer_ID]],Customer[Customer_ID],Customer[Age])</f>
        <v>45</v>
      </c>
      <c r="J373" s="2" t="str">
        <f>_xlfn.XLOOKUP(Sales78[[#This Row],[Customer_ID]],Customer[Customer_ID],Customer[Age Range])</f>
        <v>[44-56]</v>
      </c>
      <c r="K373" s="2" t="str">
        <f>_xlfn.XLOOKUP(Sales78[[#This Row],[Customer_ID]],Customer[Customer_ID],Customer[Gender])</f>
        <v>Female</v>
      </c>
      <c r="L373" s="26" t="str">
        <f>_xlfn.XLOOKUP(Sales78[[#This Row],[Customer_ID]],Feedback[Customer_ID],Feedback[Feedback_ID])</f>
        <v>F1722</v>
      </c>
      <c r="M373" s="26" t="str">
        <f>_xlfn.XLOOKUP(Sales78[[#This Row],[Customer_ID]],Feedback[Customer_ID],Feedback[Sentiment])</f>
        <v>Positive</v>
      </c>
      <c r="N373" s="26" t="str">
        <f>_xlfn.XLOOKUP(Sales78[[#This Row],[Customer_ID]],Feedback[Customer_ID],Feedback[Comment])</f>
        <v>Could be better</v>
      </c>
      <c r="O373" s="26"/>
    </row>
    <row r="374" spans="1:15" x14ac:dyDescent="0.3">
      <c r="A374" s="4" t="s">
        <v>379</v>
      </c>
      <c r="B374" s="2" t="s">
        <v>1548</v>
      </c>
      <c r="C374" s="2" t="s">
        <v>1012</v>
      </c>
      <c r="D374" s="2">
        <v>3</v>
      </c>
      <c r="E374" s="2">
        <v>2.69</v>
      </c>
      <c r="F374" s="2" t="s">
        <v>1016</v>
      </c>
      <c r="G374" s="3">
        <v>45664</v>
      </c>
      <c r="H374" s="5">
        <v>8.07</v>
      </c>
      <c r="I374" s="2">
        <f>_xlfn.XLOOKUP(Sales78[[#This Row],[Customer_ID]],Customer[Customer_ID],Customer[Age])</f>
        <v>25</v>
      </c>
      <c r="J374" s="2" t="str">
        <f>_xlfn.XLOOKUP(Sales78[[#This Row],[Customer_ID]],Customer[Customer_ID],Customer[Age Range])</f>
        <v>[18-30]</v>
      </c>
      <c r="K374" s="2" t="str">
        <f>_xlfn.XLOOKUP(Sales78[[#This Row],[Customer_ID]],Customer[Customer_ID],Customer[Gender])</f>
        <v>Male</v>
      </c>
      <c r="L374" s="26" t="str">
        <f>_xlfn.XLOOKUP(Sales78[[#This Row],[Customer_ID]],Feedback[Customer_ID],Feedback[Feedback_ID])</f>
        <v>F1756</v>
      </c>
      <c r="M374" s="26" t="str">
        <f>_xlfn.XLOOKUP(Sales78[[#This Row],[Customer_ID]],Feedback[Customer_ID],Feedback[Sentiment])</f>
        <v>Neutral</v>
      </c>
      <c r="N374" s="26" t="str">
        <f>_xlfn.XLOOKUP(Sales78[[#This Row],[Customer_ID]],Feedback[Customer_ID],Feedback[Comment])</f>
        <v>Could be better</v>
      </c>
      <c r="O374" s="26"/>
    </row>
    <row r="375" spans="1:15" x14ac:dyDescent="0.3">
      <c r="A375" s="4" t="s">
        <v>380</v>
      </c>
      <c r="B375" s="2" t="s">
        <v>1672</v>
      </c>
      <c r="C375" s="2" t="s">
        <v>1008</v>
      </c>
      <c r="D375" s="2">
        <v>4</v>
      </c>
      <c r="E375" s="2">
        <v>5.3</v>
      </c>
      <c r="F375" s="2" t="s">
        <v>1013</v>
      </c>
      <c r="G375" s="3">
        <v>45665</v>
      </c>
      <c r="H375" s="5">
        <v>21.2</v>
      </c>
      <c r="I375" s="2">
        <f>_xlfn.XLOOKUP(Sales78[[#This Row],[Customer_ID]],Customer[Customer_ID],Customer[Age])</f>
        <v>51</v>
      </c>
      <c r="J375" s="2" t="str">
        <f>_xlfn.XLOOKUP(Sales78[[#This Row],[Customer_ID]],Customer[Customer_ID],Customer[Age Range])</f>
        <v>[44-56]</v>
      </c>
      <c r="K375" s="2" t="str">
        <f>_xlfn.XLOOKUP(Sales78[[#This Row],[Customer_ID]],Customer[Customer_ID],Customer[Gender])</f>
        <v>Male</v>
      </c>
      <c r="L375" s="26" t="str">
        <f>_xlfn.XLOOKUP(Sales78[[#This Row],[Customer_ID]],Feedback[Customer_ID],Feedback[Feedback_ID])</f>
        <v>F1089</v>
      </c>
      <c r="M375" s="26" t="str">
        <f>_xlfn.XLOOKUP(Sales78[[#This Row],[Customer_ID]],Feedback[Customer_ID],Feedback[Sentiment])</f>
        <v>Negative</v>
      </c>
      <c r="N375" s="26" t="str">
        <f>_xlfn.XLOOKUP(Sales78[[#This Row],[Customer_ID]],Feedback[Customer_ID],Feedback[Comment])</f>
        <v>Could be better</v>
      </c>
      <c r="O375" s="26"/>
    </row>
    <row r="376" spans="1:15" x14ac:dyDescent="0.3">
      <c r="A376" s="4" t="s">
        <v>381</v>
      </c>
      <c r="B376" s="2" t="s">
        <v>1365</v>
      </c>
      <c r="C376" s="2" t="s">
        <v>1010</v>
      </c>
      <c r="D376" s="2">
        <v>1</v>
      </c>
      <c r="E376" s="2">
        <v>4.17</v>
      </c>
      <c r="F376" s="2" t="s">
        <v>1014</v>
      </c>
      <c r="G376" s="3">
        <v>45666</v>
      </c>
      <c r="H376" s="5">
        <v>4.17</v>
      </c>
      <c r="I376" s="2">
        <f>_xlfn.XLOOKUP(Sales78[[#This Row],[Customer_ID]],Customer[Customer_ID],Customer[Age])</f>
        <v>55</v>
      </c>
      <c r="J376" s="2" t="str">
        <f>_xlfn.XLOOKUP(Sales78[[#This Row],[Customer_ID]],Customer[Customer_ID],Customer[Age Range])</f>
        <v>[44-56]</v>
      </c>
      <c r="K376" s="2" t="str">
        <f>_xlfn.XLOOKUP(Sales78[[#This Row],[Customer_ID]],Customer[Customer_ID],Customer[Gender])</f>
        <v>Male</v>
      </c>
      <c r="L376" s="26" t="str">
        <f>_xlfn.XLOOKUP(Sales78[[#This Row],[Customer_ID]],Feedback[Customer_ID],Feedback[Feedback_ID])</f>
        <v>F1464</v>
      </c>
      <c r="M376" s="26" t="str">
        <f>_xlfn.XLOOKUP(Sales78[[#This Row],[Customer_ID]],Feedback[Customer_ID],Feedback[Sentiment])</f>
        <v>Negative</v>
      </c>
      <c r="N376" s="26" t="str">
        <f>_xlfn.XLOOKUP(Sales78[[#This Row],[Customer_ID]],Feedback[Customer_ID],Feedback[Comment])</f>
        <v>Could be better</v>
      </c>
      <c r="O376" s="26"/>
    </row>
    <row r="377" spans="1:15" x14ac:dyDescent="0.3">
      <c r="A377" s="4" t="s">
        <v>382</v>
      </c>
      <c r="B377" s="2" t="s">
        <v>1882</v>
      </c>
      <c r="C377" s="2" t="s">
        <v>1007</v>
      </c>
      <c r="D377" s="2">
        <v>2</v>
      </c>
      <c r="E377" s="2">
        <v>4.3899999999999997</v>
      </c>
      <c r="F377" s="2" t="s">
        <v>1015</v>
      </c>
      <c r="G377" s="3">
        <v>45667</v>
      </c>
      <c r="H377" s="5">
        <v>8.7799999999999994</v>
      </c>
      <c r="I377" s="2">
        <f>_xlfn.XLOOKUP(Sales78[[#This Row],[Customer_ID]],Customer[Customer_ID],Customer[Age])</f>
        <v>45</v>
      </c>
      <c r="J377" s="2" t="str">
        <f>_xlfn.XLOOKUP(Sales78[[#This Row],[Customer_ID]],Customer[Customer_ID],Customer[Age Range])</f>
        <v>[44-56]</v>
      </c>
      <c r="K377" s="2" t="str">
        <f>_xlfn.XLOOKUP(Sales78[[#This Row],[Customer_ID]],Customer[Customer_ID],Customer[Gender])</f>
        <v>Female</v>
      </c>
      <c r="L377" s="26" t="str">
        <f>_xlfn.XLOOKUP(Sales78[[#This Row],[Customer_ID]],Feedback[Customer_ID],Feedback[Feedback_ID])</f>
        <v>F1456</v>
      </c>
      <c r="M377" s="26" t="str">
        <f>_xlfn.XLOOKUP(Sales78[[#This Row],[Customer_ID]],Feedback[Customer_ID],Feedback[Sentiment])</f>
        <v>Negative</v>
      </c>
      <c r="N377" s="26" t="str">
        <f>_xlfn.XLOOKUP(Sales78[[#This Row],[Customer_ID]],Feedback[Customer_ID],Feedback[Comment])</f>
        <v>Could be better</v>
      </c>
      <c r="O377" s="26"/>
    </row>
    <row r="378" spans="1:15" x14ac:dyDescent="0.3">
      <c r="A378" s="4" t="s">
        <v>383</v>
      </c>
      <c r="B378" s="2" t="s">
        <v>1395</v>
      </c>
      <c r="C378" s="2" t="s">
        <v>1008</v>
      </c>
      <c r="D378" s="2">
        <v>2</v>
      </c>
      <c r="E378" s="2">
        <v>4.26</v>
      </c>
      <c r="F378" s="2" t="s">
        <v>1016</v>
      </c>
      <c r="G378" s="3">
        <v>45668</v>
      </c>
      <c r="H378" s="5">
        <v>8.52</v>
      </c>
      <c r="I378" s="2">
        <f>_xlfn.XLOOKUP(Sales78[[#This Row],[Customer_ID]],Customer[Customer_ID],Customer[Age])</f>
        <v>31</v>
      </c>
      <c r="J378" s="2" t="str">
        <f>_xlfn.XLOOKUP(Sales78[[#This Row],[Customer_ID]],Customer[Customer_ID],Customer[Age Range])</f>
        <v>[31-43]</v>
      </c>
      <c r="K378" s="2" t="str">
        <f>_xlfn.XLOOKUP(Sales78[[#This Row],[Customer_ID]],Customer[Customer_ID],Customer[Gender])</f>
        <v>Female</v>
      </c>
      <c r="L378" s="26" t="str">
        <f>_xlfn.XLOOKUP(Sales78[[#This Row],[Customer_ID]],Feedback[Customer_ID],Feedback[Feedback_ID])</f>
        <v>F1004</v>
      </c>
      <c r="M378" s="26" t="str">
        <f>_xlfn.XLOOKUP(Sales78[[#This Row],[Customer_ID]],Feedback[Customer_ID],Feedback[Sentiment])</f>
        <v>Positive</v>
      </c>
      <c r="N378" s="26" t="str">
        <f>_xlfn.XLOOKUP(Sales78[[#This Row],[Customer_ID]],Feedback[Customer_ID],Feedback[Comment])</f>
        <v>Could be better</v>
      </c>
      <c r="O378" s="26"/>
    </row>
    <row r="379" spans="1:15" x14ac:dyDescent="0.3">
      <c r="A379" s="4" t="s">
        <v>384</v>
      </c>
      <c r="B379" s="2" t="s">
        <v>1631</v>
      </c>
      <c r="C379" s="2" t="s">
        <v>1010</v>
      </c>
      <c r="D379" s="2">
        <v>2</v>
      </c>
      <c r="E379" s="2">
        <v>3.88</v>
      </c>
      <c r="F379" s="2" t="s">
        <v>1016</v>
      </c>
      <c r="G379" s="3">
        <v>45669</v>
      </c>
      <c r="H379" s="5">
        <v>7.76</v>
      </c>
      <c r="I379" s="2">
        <f>_xlfn.XLOOKUP(Sales78[[#This Row],[Customer_ID]],Customer[Customer_ID],Customer[Age])</f>
        <v>60</v>
      </c>
      <c r="J379" s="2" t="str">
        <f>_xlfn.XLOOKUP(Sales78[[#This Row],[Customer_ID]],Customer[Customer_ID],Customer[Age Range])</f>
        <v>[57 Above]</v>
      </c>
      <c r="K379" s="2" t="str">
        <f>_xlfn.XLOOKUP(Sales78[[#This Row],[Customer_ID]],Customer[Customer_ID],Customer[Gender])</f>
        <v>Female</v>
      </c>
      <c r="L379" s="26" t="str">
        <f>_xlfn.XLOOKUP(Sales78[[#This Row],[Customer_ID]],Feedback[Customer_ID],Feedback[Feedback_ID])</f>
        <v>F1715</v>
      </c>
      <c r="M379" s="26" t="str">
        <f>_xlfn.XLOOKUP(Sales78[[#This Row],[Customer_ID]],Feedback[Customer_ID],Feedback[Sentiment])</f>
        <v>Positive</v>
      </c>
      <c r="N379" s="26" t="str">
        <f>_xlfn.XLOOKUP(Sales78[[#This Row],[Customer_ID]],Feedback[Customer_ID],Feedback[Comment])</f>
        <v>Great product!</v>
      </c>
      <c r="O379" s="26"/>
    </row>
    <row r="380" spans="1:15" x14ac:dyDescent="0.3">
      <c r="A380" s="4" t="s">
        <v>385</v>
      </c>
      <c r="B380" s="2" t="s">
        <v>1259</v>
      </c>
      <c r="C380" s="2" t="s">
        <v>1007</v>
      </c>
      <c r="D380" s="2">
        <v>3</v>
      </c>
      <c r="E380" s="2">
        <v>4.9000000000000004</v>
      </c>
      <c r="F380" s="2" t="s">
        <v>1014</v>
      </c>
      <c r="G380" s="3">
        <v>45670</v>
      </c>
      <c r="H380" s="5">
        <v>14.7</v>
      </c>
      <c r="I380" s="2">
        <f>_xlfn.XLOOKUP(Sales78[[#This Row],[Customer_ID]],Customer[Customer_ID],Customer[Age])</f>
        <v>19</v>
      </c>
      <c r="J380" s="2" t="str">
        <f>_xlfn.XLOOKUP(Sales78[[#This Row],[Customer_ID]],Customer[Customer_ID],Customer[Age Range])</f>
        <v>[18-30]</v>
      </c>
      <c r="K380" s="2" t="str">
        <f>_xlfn.XLOOKUP(Sales78[[#This Row],[Customer_ID]],Customer[Customer_ID],Customer[Gender])</f>
        <v>Male</v>
      </c>
      <c r="L380" s="26" t="str">
        <f>_xlfn.XLOOKUP(Sales78[[#This Row],[Customer_ID]],Feedback[Customer_ID],Feedback[Feedback_ID])</f>
        <v>F1441</v>
      </c>
      <c r="M380" s="26" t="str">
        <f>_xlfn.XLOOKUP(Sales78[[#This Row],[Customer_ID]],Feedback[Customer_ID],Feedback[Sentiment])</f>
        <v>Neutral</v>
      </c>
      <c r="N380" s="26" t="str">
        <f>_xlfn.XLOOKUP(Sales78[[#This Row],[Customer_ID]],Feedback[Customer_ID],Feedback[Comment])</f>
        <v>Could be better</v>
      </c>
      <c r="O380" s="26"/>
    </row>
    <row r="381" spans="1:15" x14ac:dyDescent="0.3">
      <c r="A381" s="4" t="s">
        <v>386</v>
      </c>
      <c r="B381" s="2" t="s">
        <v>1457</v>
      </c>
      <c r="C381" s="2" t="s">
        <v>1012</v>
      </c>
      <c r="D381" s="2">
        <v>4</v>
      </c>
      <c r="E381" s="2">
        <v>3.11</v>
      </c>
      <c r="F381" s="2" t="s">
        <v>1015</v>
      </c>
      <c r="G381" s="3">
        <v>45671</v>
      </c>
      <c r="H381" s="5">
        <v>12.44</v>
      </c>
      <c r="I381" s="2">
        <f>_xlfn.XLOOKUP(Sales78[[#This Row],[Customer_ID]],Customer[Customer_ID],Customer[Age])</f>
        <v>49</v>
      </c>
      <c r="J381" s="2" t="str">
        <f>_xlfn.XLOOKUP(Sales78[[#This Row],[Customer_ID]],Customer[Customer_ID],Customer[Age Range])</f>
        <v>[44-56]</v>
      </c>
      <c r="K381" s="2" t="str">
        <f>_xlfn.XLOOKUP(Sales78[[#This Row],[Customer_ID]],Customer[Customer_ID],Customer[Gender])</f>
        <v>Male</v>
      </c>
      <c r="L381" s="26" t="e">
        <f>_xlfn.XLOOKUP(Sales78[[#This Row],[Customer_ID]],Feedback[Customer_ID],Feedback[Feedback_ID])</f>
        <v>#N/A</v>
      </c>
      <c r="M381" s="26" t="e">
        <f>_xlfn.XLOOKUP(Sales78[[#This Row],[Customer_ID]],Feedback[Customer_ID],Feedback[Sentiment])</f>
        <v>#N/A</v>
      </c>
      <c r="N381" s="26" t="e">
        <f>_xlfn.XLOOKUP(Sales78[[#This Row],[Customer_ID]],Feedback[Customer_ID],Feedback[Comment])</f>
        <v>#N/A</v>
      </c>
      <c r="O381" s="26"/>
    </row>
    <row r="382" spans="1:15" x14ac:dyDescent="0.3">
      <c r="A382" s="4" t="s">
        <v>387</v>
      </c>
      <c r="B382" s="2" t="s">
        <v>1276</v>
      </c>
      <c r="C382" s="2" t="s">
        <v>1007</v>
      </c>
      <c r="D382" s="2">
        <v>5</v>
      </c>
      <c r="E382" s="2">
        <v>5.92</v>
      </c>
      <c r="F382" s="2" t="s">
        <v>1015</v>
      </c>
      <c r="G382" s="3">
        <v>45672</v>
      </c>
      <c r="H382" s="5">
        <v>29.6</v>
      </c>
      <c r="I382" s="2">
        <f>_xlfn.XLOOKUP(Sales78[[#This Row],[Customer_ID]],Customer[Customer_ID],Customer[Age])</f>
        <v>33</v>
      </c>
      <c r="J382" s="2" t="str">
        <f>_xlfn.XLOOKUP(Sales78[[#This Row],[Customer_ID]],Customer[Customer_ID],Customer[Age Range])</f>
        <v>[31-43]</v>
      </c>
      <c r="K382" s="2" t="str">
        <f>_xlfn.XLOOKUP(Sales78[[#This Row],[Customer_ID]],Customer[Customer_ID],Customer[Gender])</f>
        <v>Male</v>
      </c>
      <c r="L382" s="26" t="e">
        <f>_xlfn.XLOOKUP(Sales78[[#This Row],[Customer_ID]],Feedback[Customer_ID],Feedback[Feedback_ID])</f>
        <v>#N/A</v>
      </c>
      <c r="M382" s="26" t="e">
        <f>_xlfn.XLOOKUP(Sales78[[#This Row],[Customer_ID]],Feedback[Customer_ID],Feedback[Sentiment])</f>
        <v>#N/A</v>
      </c>
      <c r="N382" s="26" t="e">
        <f>_xlfn.XLOOKUP(Sales78[[#This Row],[Customer_ID]],Feedback[Customer_ID],Feedback[Comment])</f>
        <v>#N/A</v>
      </c>
      <c r="O382" s="26"/>
    </row>
    <row r="383" spans="1:15" x14ac:dyDescent="0.3">
      <c r="A383" s="4" t="s">
        <v>388</v>
      </c>
      <c r="B383" s="2" t="s">
        <v>1838</v>
      </c>
      <c r="C383" s="2" t="s">
        <v>1007</v>
      </c>
      <c r="D383" s="2">
        <v>4</v>
      </c>
      <c r="E383" s="2">
        <v>4.9400000000000004</v>
      </c>
      <c r="F383" s="2" t="s">
        <v>1013</v>
      </c>
      <c r="G383" s="3">
        <v>45673</v>
      </c>
      <c r="H383" s="5">
        <v>19.760000000000002</v>
      </c>
      <c r="I383" s="2">
        <f>_xlfn.XLOOKUP(Sales78[[#This Row],[Customer_ID]],Customer[Customer_ID],Customer[Age])</f>
        <v>63</v>
      </c>
      <c r="J383" s="2" t="str">
        <f>_xlfn.XLOOKUP(Sales78[[#This Row],[Customer_ID]],Customer[Customer_ID],Customer[Age Range])</f>
        <v>[57 Above]</v>
      </c>
      <c r="K383" s="2" t="str">
        <f>_xlfn.XLOOKUP(Sales78[[#This Row],[Customer_ID]],Customer[Customer_ID],Customer[Gender])</f>
        <v>Female</v>
      </c>
      <c r="L383" s="26" t="str">
        <f>_xlfn.XLOOKUP(Sales78[[#This Row],[Customer_ID]],Feedback[Customer_ID],Feedback[Feedback_ID])</f>
        <v>F1005</v>
      </c>
      <c r="M383" s="26" t="str">
        <f>_xlfn.XLOOKUP(Sales78[[#This Row],[Customer_ID]],Feedback[Customer_ID],Feedback[Sentiment])</f>
        <v>Negative</v>
      </c>
      <c r="N383" s="26" t="str">
        <f>_xlfn.XLOOKUP(Sales78[[#This Row],[Customer_ID]],Feedback[Customer_ID],Feedback[Comment])</f>
        <v>Could be better</v>
      </c>
      <c r="O383" s="26"/>
    </row>
    <row r="384" spans="1:15" x14ac:dyDescent="0.3">
      <c r="A384" s="4" t="s">
        <v>389</v>
      </c>
      <c r="B384" s="2" t="s">
        <v>1183</v>
      </c>
      <c r="C384" s="2" t="s">
        <v>1009</v>
      </c>
      <c r="D384" s="2">
        <v>2</v>
      </c>
      <c r="E384" s="2">
        <v>4.1100000000000003</v>
      </c>
      <c r="F384" s="2" t="s">
        <v>1016</v>
      </c>
      <c r="G384" s="3">
        <v>45674</v>
      </c>
      <c r="H384" s="5">
        <v>8.2200000000000006</v>
      </c>
      <c r="I384" s="2">
        <f>_xlfn.XLOOKUP(Sales78[[#This Row],[Customer_ID]],Customer[Customer_ID],Customer[Age])</f>
        <v>61</v>
      </c>
      <c r="J384" s="2" t="str">
        <f>_xlfn.XLOOKUP(Sales78[[#This Row],[Customer_ID]],Customer[Customer_ID],Customer[Age Range])</f>
        <v>[57 Above]</v>
      </c>
      <c r="K384" s="2" t="str">
        <f>_xlfn.XLOOKUP(Sales78[[#This Row],[Customer_ID]],Customer[Customer_ID],Customer[Gender])</f>
        <v>Female</v>
      </c>
      <c r="L384" s="26" t="e">
        <f>_xlfn.XLOOKUP(Sales78[[#This Row],[Customer_ID]],Feedback[Customer_ID],Feedback[Feedback_ID])</f>
        <v>#N/A</v>
      </c>
      <c r="M384" s="26" t="e">
        <f>_xlfn.XLOOKUP(Sales78[[#This Row],[Customer_ID]],Feedback[Customer_ID],Feedback[Sentiment])</f>
        <v>#N/A</v>
      </c>
      <c r="N384" s="26" t="e">
        <f>_xlfn.XLOOKUP(Sales78[[#This Row],[Customer_ID]],Feedback[Customer_ID],Feedback[Comment])</f>
        <v>#N/A</v>
      </c>
      <c r="O384" s="26"/>
    </row>
    <row r="385" spans="1:15" x14ac:dyDescent="0.3">
      <c r="A385" s="4" t="s">
        <v>390</v>
      </c>
      <c r="B385" s="2" t="s">
        <v>1860</v>
      </c>
      <c r="C385" s="2" t="s">
        <v>1009</v>
      </c>
      <c r="D385" s="2">
        <v>3</v>
      </c>
      <c r="E385" s="2">
        <v>4.91</v>
      </c>
      <c r="F385" s="2" t="s">
        <v>1013</v>
      </c>
      <c r="G385" s="3">
        <v>45675</v>
      </c>
      <c r="H385" s="5">
        <v>14.73</v>
      </c>
      <c r="I385" s="2">
        <f>_xlfn.XLOOKUP(Sales78[[#This Row],[Customer_ID]],Customer[Customer_ID],Customer[Age])</f>
        <v>59</v>
      </c>
      <c r="J385" s="2" t="str">
        <f>_xlfn.XLOOKUP(Sales78[[#This Row],[Customer_ID]],Customer[Customer_ID],Customer[Age Range])</f>
        <v>[57 Above]</v>
      </c>
      <c r="K385" s="2" t="str">
        <f>_xlfn.XLOOKUP(Sales78[[#This Row],[Customer_ID]],Customer[Customer_ID],Customer[Gender])</f>
        <v>Female</v>
      </c>
      <c r="L385" s="26" t="e">
        <f>_xlfn.XLOOKUP(Sales78[[#This Row],[Customer_ID]],Feedback[Customer_ID],Feedback[Feedback_ID])</f>
        <v>#N/A</v>
      </c>
      <c r="M385" s="26" t="e">
        <f>_xlfn.XLOOKUP(Sales78[[#This Row],[Customer_ID]],Feedback[Customer_ID],Feedback[Sentiment])</f>
        <v>#N/A</v>
      </c>
      <c r="N385" s="26" t="e">
        <f>_xlfn.XLOOKUP(Sales78[[#This Row],[Customer_ID]],Feedback[Customer_ID],Feedback[Comment])</f>
        <v>#N/A</v>
      </c>
      <c r="O385" s="26"/>
    </row>
    <row r="386" spans="1:15" x14ac:dyDescent="0.3">
      <c r="A386" s="4" t="s">
        <v>391</v>
      </c>
      <c r="B386" s="2" t="s">
        <v>1203</v>
      </c>
      <c r="C386" s="2" t="s">
        <v>1009</v>
      </c>
      <c r="D386" s="2">
        <v>2</v>
      </c>
      <c r="E386" s="2">
        <v>2.54</v>
      </c>
      <c r="F386" s="2" t="s">
        <v>1016</v>
      </c>
      <c r="G386" s="3">
        <v>45676</v>
      </c>
      <c r="H386" s="5">
        <v>5.08</v>
      </c>
      <c r="I386" s="2">
        <f>_xlfn.XLOOKUP(Sales78[[#This Row],[Customer_ID]],Customer[Customer_ID],Customer[Age])</f>
        <v>58</v>
      </c>
      <c r="J386" s="2" t="str">
        <f>_xlfn.XLOOKUP(Sales78[[#This Row],[Customer_ID]],Customer[Customer_ID],Customer[Age Range])</f>
        <v>[57 Above]</v>
      </c>
      <c r="K386" s="2" t="str">
        <f>_xlfn.XLOOKUP(Sales78[[#This Row],[Customer_ID]],Customer[Customer_ID],Customer[Gender])</f>
        <v>Male</v>
      </c>
      <c r="L386" s="26" t="e">
        <f>_xlfn.XLOOKUP(Sales78[[#This Row],[Customer_ID]],Feedback[Customer_ID],Feedback[Feedback_ID])</f>
        <v>#N/A</v>
      </c>
      <c r="M386" s="26" t="e">
        <f>_xlfn.XLOOKUP(Sales78[[#This Row],[Customer_ID]],Feedback[Customer_ID],Feedback[Sentiment])</f>
        <v>#N/A</v>
      </c>
      <c r="N386" s="26" t="e">
        <f>_xlfn.XLOOKUP(Sales78[[#This Row],[Customer_ID]],Feedback[Customer_ID],Feedback[Comment])</f>
        <v>#N/A</v>
      </c>
      <c r="O386" s="26"/>
    </row>
    <row r="387" spans="1:15" x14ac:dyDescent="0.3">
      <c r="A387" s="4" t="s">
        <v>392</v>
      </c>
      <c r="B387" s="2" t="s">
        <v>1790</v>
      </c>
      <c r="C387" s="2" t="s">
        <v>1008</v>
      </c>
      <c r="D387" s="2">
        <v>1</v>
      </c>
      <c r="E387" s="2">
        <v>3.24</v>
      </c>
      <c r="F387" s="2" t="s">
        <v>1014</v>
      </c>
      <c r="G387" s="3">
        <v>45677</v>
      </c>
      <c r="H387" s="5">
        <v>3.24</v>
      </c>
      <c r="I387" s="2">
        <f>_xlfn.XLOOKUP(Sales78[[#This Row],[Customer_ID]],Customer[Customer_ID],Customer[Age])</f>
        <v>35</v>
      </c>
      <c r="J387" s="2" t="str">
        <f>_xlfn.XLOOKUP(Sales78[[#This Row],[Customer_ID]],Customer[Customer_ID],Customer[Age Range])</f>
        <v>[31-43]</v>
      </c>
      <c r="K387" s="2" t="str">
        <f>_xlfn.XLOOKUP(Sales78[[#This Row],[Customer_ID]],Customer[Customer_ID],Customer[Gender])</f>
        <v>Female</v>
      </c>
      <c r="L387" s="26" t="str">
        <f>_xlfn.XLOOKUP(Sales78[[#This Row],[Customer_ID]],Feedback[Customer_ID],Feedback[Feedback_ID])</f>
        <v>F1129</v>
      </c>
      <c r="M387" s="26" t="str">
        <f>_xlfn.XLOOKUP(Sales78[[#This Row],[Customer_ID]],Feedback[Customer_ID],Feedback[Sentiment])</f>
        <v>Neutral</v>
      </c>
      <c r="N387" s="26" t="str">
        <f>_xlfn.XLOOKUP(Sales78[[#This Row],[Customer_ID]],Feedback[Customer_ID],Feedback[Comment])</f>
        <v>Great product!</v>
      </c>
      <c r="O387" s="26"/>
    </row>
    <row r="388" spans="1:15" x14ac:dyDescent="0.3">
      <c r="A388" s="4" t="s">
        <v>393</v>
      </c>
      <c r="B388" s="2" t="s">
        <v>1565</v>
      </c>
      <c r="C388" s="2" t="s">
        <v>1010</v>
      </c>
      <c r="D388" s="2">
        <v>4</v>
      </c>
      <c r="E388" s="2">
        <v>4.53</v>
      </c>
      <c r="F388" s="2" t="s">
        <v>1013</v>
      </c>
      <c r="G388" s="3">
        <v>45678</v>
      </c>
      <c r="H388" s="5">
        <v>18.12</v>
      </c>
      <c r="I388" s="2">
        <f>_xlfn.XLOOKUP(Sales78[[#This Row],[Customer_ID]],Customer[Customer_ID],Customer[Age])</f>
        <v>54</v>
      </c>
      <c r="J388" s="2" t="str">
        <f>_xlfn.XLOOKUP(Sales78[[#This Row],[Customer_ID]],Customer[Customer_ID],Customer[Age Range])</f>
        <v>[44-56]</v>
      </c>
      <c r="K388" s="2" t="str">
        <f>_xlfn.XLOOKUP(Sales78[[#This Row],[Customer_ID]],Customer[Customer_ID],Customer[Gender])</f>
        <v>Male</v>
      </c>
      <c r="L388" s="26" t="str">
        <f>_xlfn.XLOOKUP(Sales78[[#This Row],[Customer_ID]],Feedback[Customer_ID],Feedback[Feedback_ID])</f>
        <v>F1159</v>
      </c>
      <c r="M388" s="26" t="str">
        <f>_xlfn.XLOOKUP(Sales78[[#This Row],[Customer_ID]],Feedback[Customer_ID],Feedback[Sentiment])</f>
        <v>Negative</v>
      </c>
      <c r="N388" s="26" t="str">
        <f>_xlfn.XLOOKUP(Sales78[[#This Row],[Customer_ID]],Feedback[Customer_ID],Feedback[Comment])</f>
        <v>Great product!</v>
      </c>
      <c r="O388" s="26"/>
    </row>
    <row r="389" spans="1:15" x14ac:dyDescent="0.3">
      <c r="A389" s="4" t="s">
        <v>394</v>
      </c>
      <c r="B389" s="2" t="s">
        <v>1492</v>
      </c>
      <c r="C389" s="2" t="s">
        <v>1008</v>
      </c>
      <c r="D389" s="2">
        <v>3</v>
      </c>
      <c r="E389" s="2">
        <v>3.64</v>
      </c>
      <c r="F389" s="2" t="s">
        <v>1016</v>
      </c>
      <c r="G389" s="3">
        <v>45679</v>
      </c>
      <c r="H389" s="5">
        <v>10.92</v>
      </c>
      <c r="I389" s="2">
        <f>_xlfn.XLOOKUP(Sales78[[#This Row],[Customer_ID]],Customer[Customer_ID],Customer[Age])</f>
        <v>41</v>
      </c>
      <c r="J389" s="2" t="str">
        <f>_xlfn.XLOOKUP(Sales78[[#This Row],[Customer_ID]],Customer[Customer_ID],Customer[Age Range])</f>
        <v>[31-43]</v>
      </c>
      <c r="K389" s="2" t="str">
        <f>_xlfn.XLOOKUP(Sales78[[#This Row],[Customer_ID]],Customer[Customer_ID],Customer[Gender])</f>
        <v>Female</v>
      </c>
      <c r="L389" s="26" t="str">
        <f>_xlfn.XLOOKUP(Sales78[[#This Row],[Customer_ID]],Feedback[Customer_ID],Feedback[Feedback_ID])</f>
        <v>F1375</v>
      </c>
      <c r="M389" s="26" t="str">
        <f>_xlfn.XLOOKUP(Sales78[[#This Row],[Customer_ID]],Feedback[Customer_ID],Feedback[Sentiment])</f>
        <v>Negative</v>
      </c>
      <c r="N389" s="26" t="str">
        <f>_xlfn.XLOOKUP(Sales78[[#This Row],[Customer_ID]],Feedback[Customer_ID],Feedback[Comment])</f>
        <v>Could be better</v>
      </c>
      <c r="O389" s="26"/>
    </row>
    <row r="390" spans="1:15" x14ac:dyDescent="0.3">
      <c r="A390" s="4" t="s">
        <v>395</v>
      </c>
      <c r="B390" s="2" t="s">
        <v>1806</v>
      </c>
      <c r="C390" s="2" t="s">
        <v>1012</v>
      </c>
      <c r="D390" s="2">
        <v>2</v>
      </c>
      <c r="E390" s="2">
        <v>4.6399999999999997</v>
      </c>
      <c r="F390" s="2" t="s">
        <v>1015</v>
      </c>
      <c r="G390" s="3">
        <v>45680</v>
      </c>
      <c r="H390" s="5">
        <v>9.2799999999999994</v>
      </c>
      <c r="I390" s="2">
        <f>_xlfn.XLOOKUP(Sales78[[#This Row],[Customer_ID]],Customer[Customer_ID],Customer[Age])</f>
        <v>33</v>
      </c>
      <c r="J390" s="2" t="str">
        <f>_xlfn.XLOOKUP(Sales78[[#This Row],[Customer_ID]],Customer[Customer_ID],Customer[Age Range])</f>
        <v>[31-43]</v>
      </c>
      <c r="K390" s="2" t="str">
        <f>_xlfn.XLOOKUP(Sales78[[#This Row],[Customer_ID]],Customer[Customer_ID],Customer[Gender])</f>
        <v>Female</v>
      </c>
      <c r="L390" s="26" t="str">
        <f>_xlfn.XLOOKUP(Sales78[[#This Row],[Customer_ID]],Feedback[Customer_ID],Feedback[Feedback_ID])</f>
        <v>F1045</v>
      </c>
      <c r="M390" s="26" t="str">
        <f>_xlfn.XLOOKUP(Sales78[[#This Row],[Customer_ID]],Feedback[Customer_ID],Feedback[Sentiment])</f>
        <v>Neutral</v>
      </c>
      <c r="N390" s="26" t="str">
        <f>_xlfn.XLOOKUP(Sales78[[#This Row],[Customer_ID]],Feedback[Customer_ID],Feedback[Comment])</f>
        <v>Could be better</v>
      </c>
      <c r="O390" s="26"/>
    </row>
    <row r="391" spans="1:15" x14ac:dyDescent="0.3">
      <c r="A391" s="4" t="s">
        <v>396</v>
      </c>
      <c r="B391" s="2" t="s">
        <v>1110</v>
      </c>
      <c r="C391" s="2" t="s">
        <v>1012</v>
      </c>
      <c r="D391" s="2">
        <v>3</v>
      </c>
      <c r="E391" s="2">
        <v>3.41</v>
      </c>
      <c r="F391" s="2" t="s">
        <v>1014</v>
      </c>
      <c r="G391" s="3">
        <v>45681</v>
      </c>
      <c r="H391" s="5">
        <v>10.23</v>
      </c>
      <c r="I391" s="2">
        <f>_xlfn.XLOOKUP(Sales78[[#This Row],[Customer_ID]],Customer[Customer_ID],Customer[Age])</f>
        <v>22</v>
      </c>
      <c r="J391" s="2" t="str">
        <f>_xlfn.XLOOKUP(Sales78[[#This Row],[Customer_ID]],Customer[Customer_ID],Customer[Age Range])</f>
        <v>[18-30]</v>
      </c>
      <c r="K391" s="2" t="str">
        <f>_xlfn.XLOOKUP(Sales78[[#This Row],[Customer_ID]],Customer[Customer_ID],Customer[Gender])</f>
        <v>Male</v>
      </c>
      <c r="L391" s="26" t="str">
        <f>_xlfn.XLOOKUP(Sales78[[#This Row],[Customer_ID]],Feedback[Customer_ID],Feedback[Feedback_ID])</f>
        <v>F1662</v>
      </c>
      <c r="M391" s="26" t="str">
        <f>_xlfn.XLOOKUP(Sales78[[#This Row],[Customer_ID]],Feedback[Customer_ID],Feedback[Sentiment])</f>
        <v>Negative</v>
      </c>
      <c r="N391" s="26" t="str">
        <f>_xlfn.XLOOKUP(Sales78[[#This Row],[Customer_ID]],Feedback[Customer_ID],Feedback[Comment])</f>
        <v>Could be better</v>
      </c>
      <c r="O391" s="26"/>
    </row>
    <row r="392" spans="1:15" x14ac:dyDescent="0.3">
      <c r="A392" s="4" t="s">
        <v>397</v>
      </c>
      <c r="B392" s="2" t="s">
        <v>1182</v>
      </c>
      <c r="C392" s="2" t="s">
        <v>1008</v>
      </c>
      <c r="D392" s="2">
        <v>1</v>
      </c>
      <c r="E392" s="2">
        <v>4.42</v>
      </c>
      <c r="F392" s="2" t="s">
        <v>1016</v>
      </c>
      <c r="G392" s="3">
        <v>45682</v>
      </c>
      <c r="H392" s="5">
        <v>4.42</v>
      </c>
      <c r="I392" s="2">
        <f>_xlfn.XLOOKUP(Sales78[[#This Row],[Customer_ID]],Customer[Customer_ID],Customer[Age])</f>
        <v>25</v>
      </c>
      <c r="J392" s="2" t="str">
        <f>_xlfn.XLOOKUP(Sales78[[#This Row],[Customer_ID]],Customer[Customer_ID],Customer[Age Range])</f>
        <v>[18-30]</v>
      </c>
      <c r="K392" s="2" t="str">
        <f>_xlfn.XLOOKUP(Sales78[[#This Row],[Customer_ID]],Customer[Customer_ID],Customer[Gender])</f>
        <v>Male</v>
      </c>
      <c r="L392" s="26" t="e">
        <f>_xlfn.XLOOKUP(Sales78[[#This Row],[Customer_ID]],Feedback[Customer_ID],Feedback[Feedback_ID])</f>
        <v>#N/A</v>
      </c>
      <c r="M392" s="26" t="e">
        <f>_xlfn.XLOOKUP(Sales78[[#This Row],[Customer_ID]],Feedback[Customer_ID],Feedback[Sentiment])</f>
        <v>#N/A</v>
      </c>
      <c r="N392" s="26" t="e">
        <f>_xlfn.XLOOKUP(Sales78[[#This Row],[Customer_ID]],Feedback[Customer_ID],Feedback[Comment])</f>
        <v>#N/A</v>
      </c>
      <c r="O392" s="26"/>
    </row>
    <row r="393" spans="1:15" x14ac:dyDescent="0.3">
      <c r="A393" s="4" t="s">
        <v>398</v>
      </c>
      <c r="B393" s="2" t="s">
        <v>1637</v>
      </c>
      <c r="C393" s="2" t="s">
        <v>1007</v>
      </c>
      <c r="D393" s="2">
        <v>1</v>
      </c>
      <c r="E393" s="2">
        <v>3.33</v>
      </c>
      <c r="F393" s="2" t="s">
        <v>1013</v>
      </c>
      <c r="G393" s="3">
        <v>45683</v>
      </c>
      <c r="H393" s="5">
        <v>3.33</v>
      </c>
      <c r="I393" s="2">
        <f>_xlfn.XLOOKUP(Sales78[[#This Row],[Customer_ID]],Customer[Customer_ID],Customer[Age])</f>
        <v>57</v>
      </c>
      <c r="J393" s="2" t="str">
        <f>_xlfn.XLOOKUP(Sales78[[#This Row],[Customer_ID]],Customer[Customer_ID],Customer[Age Range])</f>
        <v>[57 Above]</v>
      </c>
      <c r="K393" s="2" t="str">
        <f>_xlfn.XLOOKUP(Sales78[[#This Row],[Customer_ID]],Customer[Customer_ID],Customer[Gender])</f>
        <v>Female</v>
      </c>
      <c r="L393" s="26" t="str">
        <f>_xlfn.XLOOKUP(Sales78[[#This Row],[Customer_ID]],Feedback[Customer_ID],Feedback[Feedback_ID])</f>
        <v>F1642</v>
      </c>
      <c r="M393" s="26" t="str">
        <f>_xlfn.XLOOKUP(Sales78[[#This Row],[Customer_ID]],Feedback[Customer_ID],Feedback[Sentiment])</f>
        <v>Positive</v>
      </c>
      <c r="N393" s="26" t="str">
        <f>_xlfn.XLOOKUP(Sales78[[#This Row],[Customer_ID]],Feedback[Customer_ID],Feedback[Comment])</f>
        <v>Could be better</v>
      </c>
      <c r="O393" s="26"/>
    </row>
    <row r="394" spans="1:15" x14ac:dyDescent="0.3">
      <c r="A394" s="4" t="s">
        <v>399</v>
      </c>
      <c r="B394" s="2" t="s">
        <v>1710</v>
      </c>
      <c r="C394" s="2" t="s">
        <v>1011</v>
      </c>
      <c r="D394" s="2">
        <v>4</v>
      </c>
      <c r="E394" s="2">
        <v>4.1500000000000004</v>
      </c>
      <c r="F394" s="2" t="s">
        <v>1013</v>
      </c>
      <c r="G394" s="3">
        <v>45684</v>
      </c>
      <c r="H394" s="5">
        <v>16.600000000000001</v>
      </c>
      <c r="I394" s="2">
        <f>_xlfn.XLOOKUP(Sales78[[#This Row],[Customer_ID]],Customer[Customer_ID],Customer[Age])</f>
        <v>33</v>
      </c>
      <c r="J394" s="2" t="str">
        <f>_xlfn.XLOOKUP(Sales78[[#This Row],[Customer_ID]],Customer[Customer_ID],Customer[Age Range])</f>
        <v>[31-43]</v>
      </c>
      <c r="K394" s="2" t="str">
        <f>_xlfn.XLOOKUP(Sales78[[#This Row],[Customer_ID]],Customer[Customer_ID],Customer[Gender])</f>
        <v>Female</v>
      </c>
      <c r="L394" s="26" t="e">
        <f>_xlfn.XLOOKUP(Sales78[[#This Row],[Customer_ID]],Feedback[Customer_ID],Feedback[Feedback_ID])</f>
        <v>#N/A</v>
      </c>
      <c r="M394" s="26" t="e">
        <f>_xlfn.XLOOKUP(Sales78[[#This Row],[Customer_ID]],Feedback[Customer_ID],Feedback[Sentiment])</f>
        <v>#N/A</v>
      </c>
      <c r="N394" s="26" t="e">
        <f>_xlfn.XLOOKUP(Sales78[[#This Row],[Customer_ID]],Feedback[Customer_ID],Feedback[Comment])</f>
        <v>#N/A</v>
      </c>
      <c r="O394" s="26"/>
    </row>
    <row r="395" spans="1:15" x14ac:dyDescent="0.3">
      <c r="A395" s="4" t="s">
        <v>400</v>
      </c>
      <c r="B395" s="2" t="s">
        <v>1127</v>
      </c>
      <c r="C395" s="2" t="s">
        <v>1011</v>
      </c>
      <c r="D395" s="2">
        <v>3</v>
      </c>
      <c r="E395" s="2">
        <v>4.6500000000000004</v>
      </c>
      <c r="F395" s="2" t="s">
        <v>1016</v>
      </c>
      <c r="G395" s="3">
        <v>45685</v>
      </c>
      <c r="H395" s="5">
        <v>13.95</v>
      </c>
      <c r="I395" s="2">
        <f>_xlfn.XLOOKUP(Sales78[[#This Row],[Customer_ID]],Customer[Customer_ID],Customer[Age])</f>
        <v>21</v>
      </c>
      <c r="J395" s="2" t="str">
        <f>_xlfn.XLOOKUP(Sales78[[#This Row],[Customer_ID]],Customer[Customer_ID],Customer[Age Range])</f>
        <v>[18-30]</v>
      </c>
      <c r="K395" s="2" t="str">
        <f>_xlfn.XLOOKUP(Sales78[[#This Row],[Customer_ID]],Customer[Customer_ID],Customer[Gender])</f>
        <v>Male</v>
      </c>
      <c r="L395" s="26" t="str">
        <f>_xlfn.XLOOKUP(Sales78[[#This Row],[Customer_ID]],Feedback[Customer_ID],Feedback[Feedback_ID])</f>
        <v>F1172</v>
      </c>
      <c r="M395" s="26" t="str">
        <f>_xlfn.XLOOKUP(Sales78[[#This Row],[Customer_ID]],Feedback[Customer_ID],Feedback[Sentiment])</f>
        <v>Neutral</v>
      </c>
      <c r="N395" s="26" t="str">
        <f>_xlfn.XLOOKUP(Sales78[[#This Row],[Customer_ID]],Feedback[Customer_ID],Feedback[Comment])</f>
        <v>Could be better</v>
      </c>
      <c r="O395" s="26"/>
    </row>
    <row r="396" spans="1:15" x14ac:dyDescent="0.3">
      <c r="A396" s="4" t="s">
        <v>401</v>
      </c>
      <c r="B396" s="2" t="s">
        <v>1725</v>
      </c>
      <c r="C396" s="2" t="s">
        <v>1007</v>
      </c>
      <c r="D396" s="2">
        <v>2</v>
      </c>
      <c r="E396" s="2">
        <v>3.78</v>
      </c>
      <c r="F396" s="2" t="s">
        <v>1014</v>
      </c>
      <c r="G396" s="3">
        <v>45686</v>
      </c>
      <c r="H396" s="5">
        <v>7.56</v>
      </c>
      <c r="I396" s="2">
        <f>_xlfn.XLOOKUP(Sales78[[#This Row],[Customer_ID]],Customer[Customer_ID],Customer[Age])</f>
        <v>44</v>
      </c>
      <c r="J396" s="2" t="str">
        <f>_xlfn.XLOOKUP(Sales78[[#This Row],[Customer_ID]],Customer[Customer_ID],Customer[Age Range])</f>
        <v>[44-56]</v>
      </c>
      <c r="K396" s="2" t="str">
        <f>_xlfn.XLOOKUP(Sales78[[#This Row],[Customer_ID]],Customer[Customer_ID],Customer[Gender])</f>
        <v>Female</v>
      </c>
      <c r="L396" s="26" t="e">
        <f>_xlfn.XLOOKUP(Sales78[[#This Row],[Customer_ID]],Feedback[Customer_ID],Feedback[Feedback_ID])</f>
        <v>#N/A</v>
      </c>
      <c r="M396" s="26" t="e">
        <f>_xlfn.XLOOKUP(Sales78[[#This Row],[Customer_ID]],Feedback[Customer_ID],Feedback[Sentiment])</f>
        <v>#N/A</v>
      </c>
      <c r="N396" s="26" t="e">
        <f>_xlfn.XLOOKUP(Sales78[[#This Row],[Customer_ID]],Feedback[Customer_ID],Feedback[Comment])</f>
        <v>#N/A</v>
      </c>
      <c r="O396" s="26"/>
    </row>
    <row r="397" spans="1:15" x14ac:dyDescent="0.3">
      <c r="A397" s="4" t="s">
        <v>402</v>
      </c>
      <c r="B397" s="2" t="s">
        <v>1392</v>
      </c>
      <c r="C397" s="2" t="s">
        <v>1011</v>
      </c>
      <c r="D397" s="2">
        <v>2</v>
      </c>
      <c r="E397" s="2">
        <v>4.25</v>
      </c>
      <c r="F397" s="2" t="s">
        <v>1016</v>
      </c>
      <c r="G397" s="3">
        <v>45687</v>
      </c>
      <c r="H397" s="5">
        <v>8.5</v>
      </c>
      <c r="I397" s="2">
        <f>_xlfn.XLOOKUP(Sales78[[#This Row],[Customer_ID]],Customer[Customer_ID],Customer[Age])</f>
        <v>51</v>
      </c>
      <c r="J397" s="2" t="str">
        <f>_xlfn.XLOOKUP(Sales78[[#This Row],[Customer_ID]],Customer[Customer_ID],Customer[Age Range])</f>
        <v>[44-56]</v>
      </c>
      <c r="K397" s="2" t="str">
        <f>_xlfn.XLOOKUP(Sales78[[#This Row],[Customer_ID]],Customer[Customer_ID],Customer[Gender])</f>
        <v>Female</v>
      </c>
      <c r="L397" s="26" t="str">
        <f>_xlfn.XLOOKUP(Sales78[[#This Row],[Customer_ID]],Feedback[Customer_ID],Feedback[Feedback_ID])</f>
        <v>F1008</v>
      </c>
      <c r="M397" s="26" t="str">
        <f>_xlfn.XLOOKUP(Sales78[[#This Row],[Customer_ID]],Feedback[Customer_ID],Feedback[Sentiment])</f>
        <v>Neutral</v>
      </c>
      <c r="N397" s="26" t="str">
        <f>_xlfn.XLOOKUP(Sales78[[#This Row],[Customer_ID]],Feedback[Customer_ID],Feedback[Comment])</f>
        <v>Could be better</v>
      </c>
      <c r="O397" s="26"/>
    </row>
    <row r="398" spans="1:15" x14ac:dyDescent="0.3">
      <c r="A398" s="4" t="s">
        <v>403</v>
      </c>
      <c r="B398" s="2" t="s">
        <v>1666</v>
      </c>
      <c r="C398" s="2" t="s">
        <v>1012</v>
      </c>
      <c r="D398" s="2">
        <v>5</v>
      </c>
      <c r="E398" s="2">
        <v>3.24</v>
      </c>
      <c r="F398" s="2" t="s">
        <v>1013</v>
      </c>
      <c r="G398" s="3">
        <v>45688</v>
      </c>
      <c r="H398" s="5">
        <v>16.2</v>
      </c>
      <c r="I398" s="2">
        <f>_xlfn.XLOOKUP(Sales78[[#This Row],[Customer_ID]],Customer[Customer_ID],Customer[Age])</f>
        <v>18</v>
      </c>
      <c r="J398" s="2" t="str">
        <f>_xlfn.XLOOKUP(Sales78[[#This Row],[Customer_ID]],Customer[Customer_ID],Customer[Age Range])</f>
        <v>[18-30]</v>
      </c>
      <c r="K398" s="2" t="str">
        <f>_xlfn.XLOOKUP(Sales78[[#This Row],[Customer_ID]],Customer[Customer_ID],Customer[Gender])</f>
        <v>Male</v>
      </c>
      <c r="L398" s="26" t="e">
        <f>_xlfn.XLOOKUP(Sales78[[#This Row],[Customer_ID]],Feedback[Customer_ID],Feedback[Feedback_ID])</f>
        <v>#N/A</v>
      </c>
      <c r="M398" s="26" t="e">
        <f>_xlfn.XLOOKUP(Sales78[[#This Row],[Customer_ID]],Feedback[Customer_ID],Feedback[Sentiment])</f>
        <v>#N/A</v>
      </c>
      <c r="N398" s="26" t="e">
        <f>_xlfn.XLOOKUP(Sales78[[#This Row],[Customer_ID]],Feedback[Customer_ID],Feedback[Comment])</f>
        <v>#N/A</v>
      </c>
      <c r="O398" s="26"/>
    </row>
    <row r="399" spans="1:15" x14ac:dyDescent="0.3">
      <c r="A399" s="4" t="s">
        <v>404</v>
      </c>
      <c r="B399" s="2" t="s">
        <v>1969</v>
      </c>
      <c r="C399" s="2" t="s">
        <v>1008</v>
      </c>
      <c r="D399" s="2">
        <v>2</v>
      </c>
      <c r="E399" s="2">
        <v>4.95</v>
      </c>
      <c r="F399" s="2" t="s">
        <v>1013</v>
      </c>
      <c r="G399" s="3">
        <v>45689</v>
      </c>
      <c r="H399" s="5">
        <v>9.9</v>
      </c>
      <c r="I399" s="2">
        <f>_xlfn.XLOOKUP(Sales78[[#This Row],[Customer_ID]],Customer[Customer_ID],Customer[Age])</f>
        <v>55</v>
      </c>
      <c r="J399" s="2" t="str">
        <f>_xlfn.XLOOKUP(Sales78[[#This Row],[Customer_ID]],Customer[Customer_ID],Customer[Age Range])</f>
        <v>[44-56]</v>
      </c>
      <c r="K399" s="2" t="str">
        <f>_xlfn.XLOOKUP(Sales78[[#This Row],[Customer_ID]],Customer[Customer_ID],Customer[Gender])</f>
        <v>Female</v>
      </c>
      <c r="L399" s="26" t="str">
        <f>_xlfn.XLOOKUP(Sales78[[#This Row],[Customer_ID]],Feedback[Customer_ID],Feedback[Feedback_ID])</f>
        <v>F1497</v>
      </c>
      <c r="M399" s="26" t="str">
        <f>_xlfn.XLOOKUP(Sales78[[#This Row],[Customer_ID]],Feedback[Customer_ID],Feedback[Sentiment])</f>
        <v>Positive</v>
      </c>
      <c r="N399" s="26" t="str">
        <f>_xlfn.XLOOKUP(Sales78[[#This Row],[Customer_ID]],Feedback[Customer_ID],Feedback[Comment])</f>
        <v>Great product!</v>
      </c>
      <c r="O399" s="26"/>
    </row>
    <row r="400" spans="1:15" x14ac:dyDescent="0.3">
      <c r="A400" s="4" t="s">
        <v>405</v>
      </c>
      <c r="B400" s="2" t="s">
        <v>1488</v>
      </c>
      <c r="C400" s="2" t="s">
        <v>1010</v>
      </c>
      <c r="D400" s="2">
        <v>4</v>
      </c>
      <c r="E400" s="2">
        <v>3.8</v>
      </c>
      <c r="F400" s="2" t="s">
        <v>1015</v>
      </c>
      <c r="G400" s="3">
        <v>45690</v>
      </c>
      <c r="H400" s="5">
        <v>15.2</v>
      </c>
      <c r="I400" s="2">
        <f>_xlfn.XLOOKUP(Sales78[[#This Row],[Customer_ID]],Customer[Customer_ID],Customer[Age])</f>
        <v>45</v>
      </c>
      <c r="J400" s="2" t="str">
        <f>_xlfn.XLOOKUP(Sales78[[#This Row],[Customer_ID]],Customer[Customer_ID],Customer[Age Range])</f>
        <v>[44-56]</v>
      </c>
      <c r="K400" s="2" t="str">
        <f>_xlfn.XLOOKUP(Sales78[[#This Row],[Customer_ID]],Customer[Customer_ID],Customer[Gender])</f>
        <v>Female</v>
      </c>
      <c r="L400" s="26" t="str">
        <f>_xlfn.XLOOKUP(Sales78[[#This Row],[Customer_ID]],Feedback[Customer_ID],Feedback[Feedback_ID])</f>
        <v>F1176</v>
      </c>
      <c r="M400" s="26" t="str">
        <f>_xlfn.XLOOKUP(Sales78[[#This Row],[Customer_ID]],Feedback[Customer_ID],Feedback[Sentiment])</f>
        <v>Positive</v>
      </c>
      <c r="N400" s="26" t="str">
        <f>_xlfn.XLOOKUP(Sales78[[#This Row],[Customer_ID]],Feedback[Customer_ID],Feedback[Comment])</f>
        <v>Could be better</v>
      </c>
      <c r="O400" s="26"/>
    </row>
    <row r="401" spans="1:15" x14ac:dyDescent="0.3">
      <c r="A401" s="4" t="s">
        <v>406</v>
      </c>
      <c r="B401" s="2" t="s">
        <v>1734</v>
      </c>
      <c r="C401" s="2" t="s">
        <v>1009</v>
      </c>
      <c r="D401" s="2">
        <v>1</v>
      </c>
      <c r="E401" s="2">
        <v>5.49</v>
      </c>
      <c r="F401" s="2" t="s">
        <v>1015</v>
      </c>
      <c r="G401" s="3">
        <v>45691</v>
      </c>
      <c r="H401" s="5">
        <v>5.49</v>
      </c>
      <c r="I401" s="2">
        <f>_xlfn.XLOOKUP(Sales78[[#This Row],[Customer_ID]],Customer[Customer_ID],Customer[Age])</f>
        <v>42</v>
      </c>
      <c r="J401" s="2" t="str">
        <f>_xlfn.XLOOKUP(Sales78[[#This Row],[Customer_ID]],Customer[Customer_ID],Customer[Age Range])</f>
        <v>[31-43]</v>
      </c>
      <c r="K401" s="2" t="str">
        <f>_xlfn.XLOOKUP(Sales78[[#This Row],[Customer_ID]],Customer[Customer_ID],Customer[Gender])</f>
        <v>Female</v>
      </c>
      <c r="L401" s="26" t="e">
        <f>_xlfn.XLOOKUP(Sales78[[#This Row],[Customer_ID]],Feedback[Customer_ID],Feedback[Feedback_ID])</f>
        <v>#N/A</v>
      </c>
      <c r="M401" s="26" t="e">
        <f>_xlfn.XLOOKUP(Sales78[[#This Row],[Customer_ID]],Feedback[Customer_ID],Feedback[Sentiment])</f>
        <v>#N/A</v>
      </c>
      <c r="N401" s="26" t="e">
        <f>_xlfn.XLOOKUP(Sales78[[#This Row],[Customer_ID]],Feedback[Customer_ID],Feedback[Comment])</f>
        <v>#N/A</v>
      </c>
      <c r="O401" s="26"/>
    </row>
    <row r="402" spans="1:15" x14ac:dyDescent="0.3">
      <c r="A402" s="4" t="s">
        <v>407</v>
      </c>
      <c r="B402" s="2" t="s">
        <v>1339</v>
      </c>
      <c r="C402" s="2" t="s">
        <v>1012</v>
      </c>
      <c r="D402" s="2">
        <v>2</v>
      </c>
      <c r="E402" s="2">
        <v>3.48</v>
      </c>
      <c r="F402" s="2" t="s">
        <v>1013</v>
      </c>
      <c r="G402" s="3">
        <v>45692</v>
      </c>
      <c r="H402" s="5">
        <v>6.96</v>
      </c>
      <c r="I402" s="2">
        <f>_xlfn.XLOOKUP(Sales78[[#This Row],[Customer_ID]],Customer[Customer_ID],Customer[Age])</f>
        <v>42</v>
      </c>
      <c r="J402" s="2" t="str">
        <f>_xlfn.XLOOKUP(Sales78[[#This Row],[Customer_ID]],Customer[Customer_ID],Customer[Age Range])</f>
        <v>[31-43]</v>
      </c>
      <c r="K402" s="2" t="str">
        <f>_xlfn.XLOOKUP(Sales78[[#This Row],[Customer_ID]],Customer[Customer_ID],Customer[Gender])</f>
        <v>Female</v>
      </c>
      <c r="L402" s="26" t="str">
        <f>_xlfn.XLOOKUP(Sales78[[#This Row],[Customer_ID]],Feedback[Customer_ID],Feedback[Feedback_ID])</f>
        <v>F1630</v>
      </c>
      <c r="M402" s="26" t="str">
        <f>_xlfn.XLOOKUP(Sales78[[#This Row],[Customer_ID]],Feedback[Customer_ID],Feedback[Sentiment])</f>
        <v>Negative</v>
      </c>
      <c r="N402" s="26" t="str">
        <f>_xlfn.XLOOKUP(Sales78[[#This Row],[Customer_ID]],Feedback[Customer_ID],Feedback[Comment])</f>
        <v>Could be better</v>
      </c>
      <c r="O402" s="26"/>
    </row>
    <row r="403" spans="1:15" x14ac:dyDescent="0.3">
      <c r="A403" s="4" t="s">
        <v>408</v>
      </c>
      <c r="B403" s="2" t="s">
        <v>1896</v>
      </c>
      <c r="C403" s="2" t="s">
        <v>1008</v>
      </c>
      <c r="D403" s="2">
        <v>5</v>
      </c>
      <c r="E403" s="2">
        <v>3.13</v>
      </c>
      <c r="F403" s="2" t="s">
        <v>1015</v>
      </c>
      <c r="G403" s="3">
        <v>45693</v>
      </c>
      <c r="H403" s="5">
        <v>15.65</v>
      </c>
      <c r="I403" s="2">
        <f>_xlfn.XLOOKUP(Sales78[[#This Row],[Customer_ID]],Customer[Customer_ID],Customer[Age])</f>
        <v>42</v>
      </c>
      <c r="J403" s="2" t="str">
        <f>_xlfn.XLOOKUP(Sales78[[#This Row],[Customer_ID]],Customer[Customer_ID],Customer[Age Range])</f>
        <v>[31-43]</v>
      </c>
      <c r="K403" s="2" t="str">
        <f>_xlfn.XLOOKUP(Sales78[[#This Row],[Customer_ID]],Customer[Customer_ID],Customer[Gender])</f>
        <v>Female</v>
      </c>
      <c r="L403" s="26" t="str">
        <f>_xlfn.XLOOKUP(Sales78[[#This Row],[Customer_ID]],Feedback[Customer_ID],Feedback[Feedback_ID])</f>
        <v>F1076</v>
      </c>
      <c r="M403" s="26" t="str">
        <f>_xlfn.XLOOKUP(Sales78[[#This Row],[Customer_ID]],Feedback[Customer_ID],Feedback[Sentiment])</f>
        <v>Negative</v>
      </c>
      <c r="N403" s="26" t="str">
        <f>_xlfn.XLOOKUP(Sales78[[#This Row],[Customer_ID]],Feedback[Customer_ID],Feedback[Comment])</f>
        <v>Great product!</v>
      </c>
      <c r="O403" s="26"/>
    </row>
    <row r="404" spans="1:15" x14ac:dyDescent="0.3">
      <c r="A404" s="4" t="s">
        <v>409</v>
      </c>
      <c r="B404" s="2" t="s">
        <v>1604</v>
      </c>
      <c r="C404" s="2" t="s">
        <v>1012</v>
      </c>
      <c r="D404" s="2">
        <v>4</v>
      </c>
      <c r="E404" s="2">
        <v>2.96</v>
      </c>
      <c r="F404" s="2" t="s">
        <v>1015</v>
      </c>
      <c r="G404" s="3">
        <v>45694</v>
      </c>
      <c r="H404" s="5">
        <v>11.84</v>
      </c>
      <c r="I404" s="2">
        <f>_xlfn.XLOOKUP(Sales78[[#This Row],[Customer_ID]],Customer[Customer_ID],Customer[Age])</f>
        <v>42</v>
      </c>
      <c r="J404" s="2" t="str">
        <f>_xlfn.XLOOKUP(Sales78[[#This Row],[Customer_ID]],Customer[Customer_ID],Customer[Age Range])</f>
        <v>[31-43]</v>
      </c>
      <c r="K404" s="2" t="str">
        <f>_xlfn.XLOOKUP(Sales78[[#This Row],[Customer_ID]],Customer[Customer_ID],Customer[Gender])</f>
        <v>Female</v>
      </c>
      <c r="L404" s="26" t="e">
        <f>_xlfn.XLOOKUP(Sales78[[#This Row],[Customer_ID]],Feedback[Customer_ID],Feedback[Feedback_ID])</f>
        <v>#N/A</v>
      </c>
      <c r="M404" s="26" t="e">
        <f>_xlfn.XLOOKUP(Sales78[[#This Row],[Customer_ID]],Feedback[Customer_ID],Feedback[Sentiment])</f>
        <v>#N/A</v>
      </c>
      <c r="N404" s="26" t="e">
        <f>_xlfn.XLOOKUP(Sales78[[#This Row],[Customer_ID]],Feedback[Customer_ID],Feedback[Comment])</f>
        <v>#N/A</v>
      </c>
      <c r="O404" s="26"/>
    </row>
    <row r="405" spans="1:15" x14ac:dyDescent="0.3">
      <c r="A405" s="4" t="s">
        <v>410</v>
      </c>
      <c r="B405" s="2" t="s">
        <v>1432</v>
      </c>
      <c r="C405" s="2" t="s">
        <v>1012</v>
      </c>
      <c r="D405" s="2">
        <v>4</v>
      </c>
      <c r="E405" s="2">
        <v>4.5199999999999996</v>
      </c>
      <c r="F405" s="2" t="s">
        <v>1016</v>
      </c>
      <c r="G405" s="3">
        <v>45695</v>
      </c>
      <c r="H405" s="5">
        <v>18.079999999999998</v>
      </c>
      <c r="I405" s="2">
        <f>_xlfn.XLOOKUP(Sales78[[#This Row],[Customer_ID]],Customer[Customer_ID],Customer[Age])</f>
        <v>51</v>
      </c>
      <c r="J405" s="2" t="str">
        <f>_xlfn.XLOOKUP(Sales78[[#This Row],[Customer_ID]],Customer[Customer_ID],Customer[Age Range])</f>
        <v>[44-56]</v>
      </c>
      <c r="K405" s="2" t="str">
        <f>_xlfn.XLOOKUP(Sales78[[#This Row],[Customer_ID]],Customer[Customer_ID],Customer[Gender])</f>
        <v>Female</v>
      </c>
      <c r="L405" s="26" t="str">
        <f>_xlfn.XLOOKUP(Sales78[[#This Row],[Customer_ID]],Feedback[Customer_ID],Feedback[Feedback_ID])</f>
        <v>F1496</v>
      </c>
      <c r="M405" s="26" t="str">
        <f>_xlfn.XLOOKUP(Sales78[[#This Row],[Customer_ID]],Feedback[Customer_ID],Feedback[Sentiment])</f>
        <v>Negative</v>
      </c>
      <c r="N405" s="26" t="str">
        <f>_xlfn.XLOOKUP(Sales78[[#This Row],[Customer_ID]],Feedback[Customer_ID],Feedback[Comment])</f>
        <v>Could be better</v>
      </c>
      <c r="O405" s="26"/>
    </row>
    <row r="406" spans="1:15" x14ac:dyDescent="0.3">
      <c r="A406" s="4" t="s">
        <v>411</v>
      </c>
      <c r="B406" s="2" t="s">
        <v>1673</v>
      </c>
      <c r="C406" s="2" t="s">
        <v>1008</v>
      </c>
      <c r="D406" s="2">
        <v>4</v>
      </c>
      <c r="E406" s="2">
        <v>3.3</v>
      </c>
      <c r="F406" s="2" t="s">
        <v>1014</v>
      </c>
      <c r="G406" s="3">
        <v>45696</v>
      </c>
      <c r="H406" s="5">
        <v>13.2</v>
      </c>
      <c r="I406" s="2">
        <f>_xlfn.XLOOKUP(Sales78[[#This Row],[Customer_ID]],Customer[Customer_ID],Customer[Age])</f>
        <v>47</v>
      </c>
      <c r="J406" s="2" t="str">
        <f>_xlfn.XLOOKUP(Sales78[[#This Row],[Customer_ID]],Customer[Customer_ID],Customer[Age Range])</f>
        <v>[44-56]</v>
      </c>
      <c r="K406" s="2" t="str">
        <f>_xlfn.XLOOKUP(Sales78[[#This Row],[Customer_ID]],Customer[Customer_ID],Customer[Gender])</f>
        <v>Female</v>
      </c>
      <c r="L406" s="26" t="e">
        <f>_xlfn.XLOOKUP(Sales78[[#This Row],[Customer_ID]],Feedback[Customer_ID],Feedback[Feedback_ID])</f>
        <v>#N/A</v>
      </c>
      <c r="M406" s="26" t="e">
        <f>_xlfn.XLOOKUP(Sales78[[#This Row],[Customer_ID]],Feedback[Customer_ID],Feedback[Sentiment])</f>
        <v>#N/A</v>
      </c>
      <c r="N406" s="26" t="e">
        <f>_xlfn.XLOOKUP(Sales78[[#This Row],[Customer_ID]],Feedback[Customer_ID],Feedback[Comment])</f>
        <v>#N/A</v>
      </c>
      <c r="O406" s="26"/>
    </row>
    <row r="407" spans="1:15" x14ac:dyDescent="0.3">
      <c r="A407" s="4" t="s">
        <v>412</v>
      </c>
      <c r="B407" s="2" t="s">
        <v>1323</v>
      </c>
      <c r="C407" s="2" t="s">
        <v>1010</v>
      </c>
      <c r="D407" s="2">
        <v>4</v>
      </c>
      <c r="E407" s="2">
        <v>2.85</v>
      </c>
      <c r="F407" s="2" t="s">
        <v>1016</v>
      </c>
      <c r="G407" s="3">
        <v>45697</v>
      </c>
      <c r="H407" s="5">
        <v>11.4</v>
      </c>
      <c r="I407" s="2">
        <f>_xlfn.XLOOKUP(Sales78[[#This Row],[Customer_ID]],Customer[Customer_ID],Customer[Age])</f>
        <v>53</v>
      </c>
      <c r="J407" s="2" t="str">
        <f>_xlfn.XLOOKUP(Sales78[[#This Row],[Customer_ID]],Customer[Customer_ID],Customer[Age Range])</f>
        <v>[44-56]</v>
      </c>
      <c r="K407" s="2" t="str">
        <f>_xlfn.XLOOKUP(Sales78[[#This Row],[Customer_ID]],Customer[Customer_ID],Customer[Gender])</f>
        <v>Male</v>
      </c>
      <c r="L407" s="26" t="str">
        <f>_xlfn.XLOOKUP(Sales78[[#This Row],[Customer_ID]],Feedback[Customer_ID],Feedback[Feedback_ID])</f>
        <v>F1095</v>
      </c>
      <c r="M407" s="26" t="str">
        <f>_xlfn.XLOOKUP(Sales78[[#This Row],[Customer_ID]],Feedback[Customer_ID],Feedback[Sentiment])</f>
        <v>Neutral</v>
      </c>
      <c r="N407" s="26" t="str">
        <f>_xlfn.XLOOKUP(Sales78[[#This Row],[Customer_ID]],Feedback[Customer_ID],Feedback[Comment])</f>
        <v>Could be better</v>
      </c>
      <c r="O407" s="26"/>
    </row>
    <row r="408" spans="1:15" x14ac:dyDescent="0.3">
      <c r="A408" s="4" t="s">
        <v>413</v>
      </c>
      <c r="B408" s="2" t="s">
        <v>1087</v>
      </c>
      <c r="C408" s="2" t="s">
        <v>1011</v>
      </c>
      <c r="D408" s="2">
        <v>4</v>
      </c>
      <c r="E408" s="2">
        <v>3.44</v>
      </c>
      <c r="F408" s="2" t="s">
        <v>1016</v>
      </c>
      <c r="G408" s="3">
        <v>45698</v>
      </c>
      <c r="H408" s="5">
        <v>13.76</v>
      </c>
      <c r="I408" s="2">
        <f>_xlfn.XLOOKUP(Sales78[[#This Row],[Customer_ID]],Customer[Customer_ID],Customer[Age])</f>
        <v>63</v>
      </c>
      <c r="J408" s="2" t="str">
        <f>_xlfn.XLOOKUP(Sales78[[#This Row],[Customer_ID]],Customer[Customer_ID],Customer[Age Range])</f>
        <v>[57 Above]</v>
      </c>
      <c r="K408" s="2" t="str">
        <f>_xlfn.XLOOKUP(Sales78[[#This Row],[Customer_ID]],Customer[Customer_ID],Customer[Gender])</f>
        <v>Female</v>
      </c>
      <c r="L408" s="26" t="str">
        <f>_xlfn.XLOOKUP(Sales78[[#This Row],[Customer_ID]],Feedback[Customer_ID],Feedback[Feedback_ID])</f>
        <v>F1401</v>
      </c>
      <c r="M408" s="26" t="str">
        <f>_xlfn.XLOOKUP(Sales78[[#This Row],[Customer_ID]],Feedback[Customer_ID],Feedback[Sentiment])</f>
        <v>Negative</v>
      </c>
      <c r="N408" s="26" t="str">
        <f>_xlfn.XLOOKUP(Sales78[[#This Row],[Customer_ID]],Feedback[Customer_ID],Feedback[Comment])</f>
        <v>Could be better</v>
      </c>
      <c r="O408" s="26"/>
    </row>
    <row r="409" spans="1:15" x14ac:dyDescent="0.3">
      <c r="A409" s="4" t="s">
        <v>414</v>
      </c>
      <c r="B409" s="2" t="s">
        <v>1689</v>
      </c>
      <c r="C409" s="2" t="s">
        <v>1012</v>
      </c>
      <c r="D409" s="2">
        <v>4</v>
      </c>
      <c r="E409" s="2">
        <v>3.33</v>
      </c>
      <c r="F409" s="2" t="s">
        <v>1015</v>
      </c>
      <c r="G409" s="3">
        <v>45699</v>
      </c>
      <c r="H409" s="5">
        <v>13.32</v>
      </c>
      <c r="I409" s="2">
        <f>_xlfn.XLOOKUP(Sales78[[#This Row],[Customer_ID]],Customer[Customer_ID],Customer[Age])</f>
        <v>50</v>
      </c>
      <c r="J409" s="2" t="str">
        <f>_xlfn.XLOOKUP(Sales78[[#This Row],[Customer_ID]],Customer[Customer_ID],Customer[Age Range])</f>
        <v>[44-56]</v>
      </c>
      <c r="K409" s="2" t="str">
        <f>_xlfn.XLOOKUP(Sales78[[#This Row],[Customer_ID]],Customer[Customer_ID],Customer[Gender])</f>
        <v>Female</v>
      </c>
      <c r="L409" s="26" t="str">
        <f>_xlfn.XLOOKUP(Sales78[[#This Row],[Customer_ID]],Feedback[Customer_ID],Feedback[Feedback_ID])</f>
        <v>F1924</v>
      </c>
      <c r="M409" s="26" t="str">
        <f>_xlfn.XLOOKUP(Sales78[[#This Row],[Customer_ID]],Feedback[Customer_ID],Feedback[Sentiment])</f>
        <v>Neutral</v>
      </c>
      <c r="N409" s="26" t="str">
        <f>_xlfn.XLOOKUP(Sales78[[#This Row],[Customer_ID]],Feedback[Customer_ID],Feedback[Comment])</f>
        <v>Could be better</v>
      </c>
      <c r="O409" s="26"/>
    </row>
    <row r="410" spans="1:15" x14ac:dyDescent="0.3">
      <c r="A410" s="4" t="s">
        <v>415</v>
      </c>
      <c r="B410" s="2" t="s">
        <v>1996</v>
      </c>
      <c r="C410" s="2" t="s">
        <v>1010</v>
      </c>
      <c r="D410" s="2">
        <v>1</v>
      </c>
      <c r="E410" s="2">
        <v>4.01</v>
      </c>
      <c r="F410" s="2" t="s">
        <v>1015</v>
      </c>
      <c r="G410" s="3">
        <v>45700</v>
      </c>
      <c r="H410" s="5">
        <v>4.01</v>
      </c>
      <c r="I410" s="2">
        <f>_xlfn.XLOOKUP(Sales78[[#This Row],[Customer_ID]],Customer[Customer_ID],Customer[Age])</f>
        <v>36</v>
      </c>
      <c r="J410" s="2" t="str">
        <f>_xlfn.XLOOKUP(Sales78[[#This Row],[Customer_ID]],Customer[Customer_ID],Customer[Age Range])</f>
        <v>[31-43]</v>
      </c>
      <c r="K410" s="2" t="str">
        <f>_xlfn.XLOOKUP(Sales78[[#This Row],[Customer_ID]],Customer[Customer_ID],Customer[Gender])</f>
        <v>Male</v>
      </c>
      <c r="L410" s="26" t="str">
        <f>_xlfn.XLOOKUP(Sales78[[#This Row],[Customer_ID]],Feedback[Customer_ID],Feedback[Feedback_ID])</f>
        <v>F1233</v>
      </c>
      <c r="M410" s="26" t="str">
        <f>_xlfn.XLOOKUP(Sales78[[#This Row],[Customer_ID]],Feedback[Customer_ID],Feedback[Sentiment])</f>
        <v>Neutral</v>
      </c>
      <c r="N410" s="26" t="str">
        <f>_xlfn.XLOOKUP(Sales78[[#This Row],[Customer_ID]],Feedback[Customer_ID],Feedback[Comment])</f>
        <v>Could be better</v>
      </c>
      <c r="O410" s="26"/>
    </row>
    <row r="411" spans="1:15" x14ac:dyDescent="0.3">
      <c r="A411" s="4" t="s">
        <v>416</v>
      </c>
      <c r="B411" s="2" t="s">
        <v>1598</v>
      </c>
      <c r="C411" s="2" t="s">
        <v>1008</v>
      </c>
      <c r="D411" s="2">
        <v>1</v>
      </c>
      <c r="E411" s="2">
        <v>3.83</v>
      </c>
      <c r="F411" s="2" t="s">
        <v>1014</v>
      </c>
      <c r="G411" s="3">
        <v>45701</v>
      </c>
      <c r="H411" s="5">
        <v>3.83</v>
      </c>
      <c r="I411" s="2">
        <f>_xlfn.XLOOKUP(Sales78[[#This Row],[Customer_ID]],Customer[Customer_ID],Customer[Age])</f>
        <v>36</v>
      </c>
      <c r="J411" s="2" t="str">
        <f>_xlfn.XLOOKUP(Sales78[[#This Row],[Customer_ID]],Customer[Customer_ID],Customer[Age Range])</f>
        <v>[31-43]</v>
      </c>
      <c r="K411" s="2" t="str">
        <f>_xlfn.XLOOKUP(Sales78[[#This Row],[Customer_ID]],Customer[Customer_ID],Customer[Gender])</f>
        <v>Female</v>
      </c>
      <c r="L411" s="26" t="e">
        <f>_xlfn.XLOOKUP(Sales78[[#This Row],[Customer_ID]],Feedback[Customer_ID],Feedback[Feedback_ID])</f>
        <v>#N/A</v>
      </c>
      <c r="M411" s="26" t="e">
        <f>_xlfn.XLOOKUP(Sales78[[#This Row],[Customer_ID]],Feedback[Customer_ID],Feedback[Sentiment])</f>
        <v>#N/A</v>
      </c>
      <c r="N411" s="26" t="e">
        <f>_xlfn.XLOOKUP(Sales78[[#This Row],[Customer_ID]],Feedback[Customer_ID],Feedback[Comment])</f>
        <v>#N/A</v>
      </c>
      <c r="O411" s="26"/>
    </row>
    <row r="412" spans="1:15" x14ac:dyDescent="0.3">
      <c r="A412" s="4" t="s">
        <v>417</v>
      </c>
      <c r="B412" s="2" t="s">
        <v>1387</v>
      </c>
      <c r="C412" s="2" t="s">
        <v>1007</v>
      </c>
      <c r="D412" s="2">
        <v>5</v>
      </c>
      <c r="E412" s="2">
        <v>3.01</v>
      </c>
      <c r="F412" s="2" t="s">
        <v>1014</v>
      </c>
      <c r="G412" s="3">
        <v>45702</v>
      </c>
      <c r="H412" s="5">
        <v>15.05</v>
      </c>
      <c r="I412" s="2">
        <f>_xlfn.XLOOKUP(Sales78[[#This Row],[Customer_ID]],Customer[Customer_ID],Customer[Age])</f>
        <v>23</v>
      </c>
      <c r="J412" s="2" t="str">
        <f>_xlfn.XLOOKUP(Sales78[[#This Row],[Customer_ID]],Customer[Customer_ID],Customer[Age Range])</f>
        <v>[18-30]</v>
      </c>
      <c r="K412" s="2" t="str">
        <f>_xlfn.XLOOKUP(Sales78[[#This Row],[Customer_ID]],Customer[Customer_ID],Customer[Gender])</f>
        <v>Male</v>
      </c>
      <c r="L412" s="26" t="str">
        <f>_xlfn.XLOOKUP(Sales78[[#This Row],[Customer_ID]],Feedback[Customer_ID],Feedback[Feedback_ID])</f>
        <v>F1439</v>
      </c>
      <c r="M412" s="26" t="str">
        <f>_xlfn.XLOOKUP(Sales78[[#This Row],[Customer_ID]],Feedback[Customer_ID],Feedback[Sentiment])</f>
        <v>Positive</v>
      </c>
      <c r="N412" s="26" t="str">
        <f>_xlfn.XLOOKUP(Sales78[[#This Row],[Customer_ID]],Feedback[Customer_ID],Feedback[Comment])</f>
        <v>Could be better</v>
      </c>
      <c r="O412" s="26"/>
    </row>
    <row r="413" spans="1:15" x14ac:dyDescent="0.3">
      <c r="A413" s="4" t="s">
        <v>418</v>
      </c>
      <c r="B413" s="2" t="s">
        <v>1039</v>
      </c>
      <c r="C413" s="2" t="s">
        <v>1007</v>
      </c>
      <c r="D413" s="2">
        <v>2</v>
      </c>
      <c r="E413" s="2">
        <v>5.86</v>
      </c>
      <c r="F413" s="2" t="s">
        <v>1014</v>
      </c>
      <c r="G413" s="3">
        <v>45703</v>
      </c>
      <c r="H413" s="5">
        <v>11.72</v>
      </c>
      <c r="I413" s="2">
        <f>_xlfn.XLOOKUP(Sales78[[#This Row],[Customer_ID]],Customer[Customer_ID],Customer[Age])</f>
        <v>23</v>
      </c>
      <c r="J413" s="2" t="str">
        <f>_xlfn.XLOOKUP(Sales78[[#This Row],[Customer_ID]],Customer[Customer_ID],Customer[Age Range])</f>
        <v>[18-30]</v>
      </c>
      <c r="K413" s="2" t="str">
        <f>_xlfn.XLOOKUP(Sales78[[#This Row],[Customer_ID]],Customer[Customer_ID],Customer[Gender])</f>
        <v>Male</v>
      </c>
      <c r="L413" s="26" t="str">
        <f>_xlfn.XLOOKUP(Sales78[[#This Row],[Customer_ID]],Feedback[Customer_ID],Feedback[Feedback_ID])</f>
        <v>F1380</v>
      </c>
      <c r="M413" s="26" t="str">
        <f>_xlfn.XLOOKUP(Sales78[[#This Row],[Customer_ID]],Feedback[Customer_ID],Feedback[Sentiment])</f>
        <v>Positive</v>
      </c>
      <c r="N413" s="26" t="str">
        <f>_xlfn.XLOOKUP(Sales78[[#This Row],[Customer_ID]],Feedback[Customer_ID],Feedback[Comment])</f>
        <v>Great product!</v>
      </c>
      <c r="O413" s="26"/>
    </row>
    <row r="414" spans="1:15" x14ac:dyDescent="0.3">
      <c r="A414" s="4" t="s">
        <v>419</v>
      </c>
      <c r="B414" s="2" t="s">
        <v>1788</v>
      </c>
      <c r="C414" s="2" t="s">
        <v>1008</v>
      </c>
      <c r="D414" s="2">
        <v>3</v>
      </c>
      <c r="E414" s="2">
        <v>3.02</v>
      </c>
      <c r="F414" s="2" t="s">
        <v>1016</v>
      </c>
      <c r="G414" s="3">
        <v>45704</v>
      </c>
      <c r="H414" s="5">
        <v>9.06</v>
      </c>
      <c r="I414" s="2">
        <f>_xlfn.XLOOKUP(Sales78[[#This Row],[Customer_ID]],Customer[Customer_ID],Customer[Age])</f>
        <v>39</v>
      </c>
      <c r="J414" s="2" t="str">
        <f>_xlfn.XLOOKUP(Sales78[[#This Row],[Customer_ID]],Customer[Customer_ID],Customer[Age Range])</f>
        <v>[31-43]</v>
      </c>
      <c r="K414" s="2" t="str">
        <f>_xlfn.XLOOKUP(Sales78[[#This Row],[Customer_ID]],Customer[Customer_ID],Customer[Gender])</f>
        <v>Female</v>
      </c>
      <c r="L414" s="26" t="e">
        <f>_xlfn.XLOOKUP(Sales78[[#This Row],[Customer_ID]],Feedback[Customer_ID],Feedback[Feedback_ID])</f>
        <v>#N/A</v>
      </c>
      <c r="M414" s="26" t="e">
        <f>_xlfn.XLOOKUP(Sales78[[#This Row],[Customer_ID]],Feedback[Customer_ID],Feedback[Sentiment])</f>
        <v>#N/A</v>
      </c>
      <c r="N414" s="26" t="e">
        <f>_xlfn.XLOOKUP(Sales78[[#This Row],[Customer_ID]],Feedback[Customer_ID],Feedback[Comment])</f>
        <v>#N/A</v>
      </c>
      <c r="O414" s="26"/>
    </row>
    <row r="415" spans="1:15" x14ac:dyDescent="0.3">
      <c r="A415" s="4" t="s">
        <v>420</v>
      </c>
      <c r="B415" s="2" t="s">
        <v>1245</v>
      </c>
      <c r="C415" s="2" t="s">
        <v>1007</v>
      </c>
      <c r="D415" s="2">
        <v>1</v>
      </c>
      <c r="E415" s="2">
        <v>5.32</v>
      </c>
      <c r="F415" s="2" t="s">
        <v>1014</v>
      </c>
      <c r="G415" s="3">
        <v>45705</v>
      </c>
      <c r="H415" s="5">
        <v>5.32</v>
      </c>
      <c r="I415" s="2">
        <f>_xlfn.XLOOKUP(Sales78[[#This Row],[Customer_ID]],Customer[Customer_ID],Customer[Age])</f>
        <v>63</v>
      </c>
      <c r="J415" s="2" t="str">
        <f>_xlfn.XLOOKUP(Sales78[[#This Row],[Customer_ID]],Customer[Customer_ID],Customer[Age Range])</f>
        <v>[57 Above]</v>
      </c>
      <c r="K415" s="2" t="str">
        <f>_xlfn.XLOOKUP(Sales78[[#This Row],[Customer_ID]],Customer[Customer_ID],Customer[Gender])</f>
        <v>Female</v>
      </c>
      <c r="L415" s="26" t="str">
        <f>_xlfn.XLOOKUP(Sales78[[#This Row],[Customer_ID]],Feedback[Customer_ID],Feedback[Feedback_ID])</f>
        <v>F1524</v>
      </c>
      <c r="M415" s="26" t="str">
        <f>_xlfn.XLOOKUP(Sales78[[#This Row],[Customer_ID]],Feedback[Customer_ID],Feedback[Sentiment])</f>
        <v>Positive</v>
      </c>
      <c r="N415" s="26" t="str">
        <f>_xlfn.XLOOKUP(Sales78[[#This Row],[Customer_ID]],Feedback[Customer_ID],Feedback[Comment])</f>
        <v>Could be better</v>
      </c>
      <c r="O415" s="26"/>
    </row>
    <row r="416" spans="1:15" x14ac:dyDescent="0.3">
      <c r="A416" s="4" t="s">
        <v>421</v>
      </c>
      <c r="B416" s="2" t="s">
        <v>1564</v>
      </c>
      <c r="C416" s="2" t="s">
        <v>1011</v>
      </c>
      <c r="D416" s="2">
        <v>3</v>
      </c>
      <c r="E416" s="2">
        <v>3.12</v>
      </c>
      <c r="F416" s="2" t="s">
        <v>1013</v>
      </c>
      <c r="G416" s="3">
        <v>45706</v>
      </c>
      <c r="H416" s="5">
        <v>9.36</v>
      </c>
      <c r="I416" s="2">
        <f>_xlfn.XLOOKUP(Sales78[[#This Row],[Customer_ID]],Customer[Customer_ID],Customer[Age])</f>
        <v>42</v>
      </c>
      <c r="J416" s="2" t="str">
        <f>_xlfn.XLOOKUP(Sales78[[#This Row],[Customer_ID]],Customer[Customer_ID],Customer[Age Range])</f>
        <v>[31-43]</v>
      </c>
      <c r="K416" s="2" t="str">
        <f>_xlfn.XLOOKUP(Sales78[[#This Row],[Customer_ID]],Customer[Customer_ID],Customer[Gender])</f>
        <v>Female</v>
      </c>
      <c r="L416" s="26" t="str">
        <f>_xlfn.XLOOKUP(Sales78[[#This Row],[Customer_ID]],Feedback[Customer_ID],Feedback[Feedback_ID])</f>
        <v>F1424</v>
      </c>
      <c r="M416" s="26" t="str">
        <f>_xlfn.XLOOKUP(Sales78[[#This Row],[Customer_ID]],Feedback[Customer_ID],Feedback[Sentiment])</f>
        <v>Neutral</v>
      </c>
      <c r="N416" s="26" t="str">
        <f>_xlfn.XLOOKUP(Sales78[[#This Row],[Customer_ID]],Feedback[Customer_ID],Feedback[Comment])</f>
        <v>Could be better</v>
      </c>
      <c r="O416" s="26"/>
    </row>
    <row r="417" spans="1:15" x14ac:dyDescent="0.3">
      <c r="A417" s="4" t="s">
        <v>422</v>
      </c>
      <c r="B417" s="2" t="s">
        <v>1659</v>
      </c>
      <c r="C417" s="2" t="s">
        <v>1012</v>
      </c>
      <c r="D417" s="2">
        <v>5</v>
      </c>
      <c r="E417" s="2">
        <v>4.25</v>
      </c>
      <c r="F417" s="2" t="s">
        <v>1013</v>
      </c>
      <c r="G417" s="3">
        <v>45707</v>
      </c>
      <c r="H417" s="5">
        <v>21.25</v>
      </c>
      <c r="I417" s="2">
        <f>_xlfn.XLOOKUP(Sales78[[#This Row],[Customer_ID]],Customer[Customer_ID],Customer[Age])</f>
        <v>42</v>
      </c>
      <c r="J417" s="2" t="str">
        <f>_xlfn.XLOOKUP(Sales78[[#This Row],[Customer_ID]],Customer[Customer_ID],Customer[Age Range])</f>
        <v>[31-43]</v>
      </c>
      <c r="K417" s="2" t="str">
        <f>_xlfn.XLOOKUP(Sales78[[#This Row],[Customer_ID]],Customer[Customer_ID],Customer[Gender])</f>
        <v>Male</v>
      </c>
      <c r="L417" s="26" t="str">
        <f>_xlfn.XLOOKUP(Sales78[[#This Row],[Customer_ID]],Feedback[Customer_ID],Feedback[Feedback_ID])</f>
        <v>F1220</v>
      </c>
      <c r="M417" s="26" t="str">
        <f>_xlfn.XLOOKUP(Sales78[[#This Row],[Customer_ID]],Feedback[Customer_ID],Feedback[Sentiment])</f>
        <v>Positive</v>
      </c>
      <c r="N417" s="26" t="str">
        <f>_xlfn.XLOOKUP(Sales78[[#This Row],[Customer_ID]],Feedback[Customer_ID],Feedback[Comment])</f>
        <v>Could be better</v>
      </c>
      <c r="O417" s="26"/>
    </row>
    <row r="418" spans="1:15" x14ac:dyDescent="0.3">
      <c r="A418" s="4" t="s">
        <v>423</v>
      </c>
      <c r="B418" s="2" t="s">
        <v>1821</v>
      </c>
      <c r="C418" s="2" t="s">
        <v>1010</v>
      </c>
      <c r="D418" s="2">
        <v>2</v>
      </c>
      <c r="E418" s="2">
        <v>5.98</v>
      </c>
      <c r="F418" s="2" t="s">
        <v>1016</v>
      </c>
      <c r="G418" s="3">
        <v>45708</v>
      </c>
      <c r="H418" s="5">
        <v>11.96</v>
      </c>
      <c r="I418" s="2">
        <f>_xlfn.XLOOKUP(Sales78[[#This Row],[Customer_ID]],Customer[Customer_ID],Customer[Age])</f>
        <v>41</v>
      </c>
      <c r="J418" s="2" t="str">
        <f>_xlfn.XLOOKUP(Sales78[[#This Row],[Customer_ID]],Customer[Customer_ID],Customer[Age Range])</f>
        <v>[31-43]</v>
      </c>
      <c r="K418" s="2" t="str">
        <f>_xlfn.XLOOKUP(Sales78[[#This Row],[Customer_ID]],Customer[Customer_ID],Customer[Gender])</f>
        <v>Male</v>
      </c>
      <c r="L418" s="26" t="str">
        <f>_xlfn.XLOOKUP(Sales78[[#This Row],[Customer_ID]],Feedback[Customer_ID],Feedback[Feedback_ID])</f>
        <v>F1865</v>
      </c>
      <c r="M418" s="26" t="str">
        <f>_xlfn.XLOOKUP(Sales78[[#This Row],[Customer_ID]],Feedback[Customer_ID],Feedback[Sentiment])</f>
        <v>Neutral</v>
      </c>
      <c r="N418" s="26" t="str">
        <f>_xlfn.XLOOKUP(Sales78[[#This Row],[Customer_ID]],Feedback[Customer_ID],Feedback[Comment])</f>
        <v>Great product!</v>
      </c>
      <c r="O418" s="26"/>
    </row>
    <row r="419" spans="1:15" x14ac:dyDescent="0.3">
      <c r="A419" s="4" t="s">
        <v>424</v>
      </c>
      <c r="B419" s="2" t="s">
        <v>1157</v>
      </c>
      <c r="C419" s="2" t="s">
        <v>1009</v>
      </c>
      <c r="D419" s="2">
        <v>1</v>
      </c>
      <c r="E419" s="2">
        <v>5.47</v>
      </c>
      <c r="F419" s="2" t="s">
        <v>1015</v>
      </c>
      <c r="G419" s="3">
        <v>45709</v>
      </c>
      <c r="H419" s="5">
        <v>5.47</v>
      </c>
      <c r="I419" s="2">
        <f>_xlfn.XLOOKUP(Sales78[[#This Row],[Customer_ID]],Customer[Customer_ID],Customer[Age])</f>
        <v>41</v>
      </c>
      <c r="J419" s="2" t="str">
        <f>_xlfn.XLOOKUP(Sales78[[#This Row],[Customer_ID]],Customer[Customer_ID],Customer[Age Range])</f>
        <v>[31-43]</v>
      </c>
      <c r="K419" s="2" t="str">
        <f>_xlfn.XLOOKUP(Sales78[[#This Row],[Customer_ID]],Customer[Customer_ID],Customer[Gender])</f>
        <v>Male</v>
      </c>
      <c r="L419" s="26" t="str">
        <f>_xlfn.XLOOKUP(Sales78[[#This Row],[Customer_ID]],Feedback[Customer_ID],Feedback[Feedback_ID])</f>
        <v>F1732</v>
      </c>
      <c r="M419" s="26" t="str">
        <f>_xlfn.XLOOKUP(Sales78[[#This Row],[Customer_ID]],Feedback[Customer_ID],Feedback[Sentiment])</f>
        <v>Positive</v>
      </c>
      <c r="N419" s="26" t="str">
        <f>_xlfn.XLOOKUP(Sales78[[#This Row],[Customer_ID]],Feedback[Customer_ID],Feedback[Comment])</f>
        <v>Could be better</v>
      </c>
      <c r="O419" s="26"/>
    </row>
    <row r="420" spans="1:15" x14ac:dyDescent="0.3">
      <c r="A420" s="4" t="s">
        <v>425</v>
      </c>
      <c r="B420" s="2" t="s">
        <v>1202</v>
      </c>
      <c r="C420" s="2" t="s">
        <v>1010</v>
      </c>
      <c r="D420" s="2">
        <v>1</v>
      </c>
      <c r="E420" s="2">
        <v>4.3099999999999996</v>
      </c>
      <c r="F420" s="2" t="s">
        <v>1014</v>
      </c>
      <c r="G420" s="3">
        <v>45710</v>
      </c>
      <c r="H420" s="5">
        <v>4.3099999999999996</v>
      </c>
      <c r="I420" s="2">
        <f>_xlfn.XLOOKUP(Sales78[[#This Row],[Customer_ID]],Customer[Customer_ID],Customer[Age])</f>
        <v>37</v>
      </c>
      <c r="J420" s="2" t="str">
        <f>_xlfn.XLOOKUP(Sales78[[#This Row],[Customer_ID]],Customer[Customer_ID],Customer[Age Range])</f>
        <v>[31-43]</v>
      </c>
      <c r="K420" s="2" t="str">
        <f>_xlfn.XLOOKUP(Sales78[[#This Row],[Customer_ID]],Customer[Customer_ID],Customer[Gender])</f>
        <v>Male</v>
      </c>
      <c r="L420" s="26" t="str">
        <f>_xlfn.XLOOKUP(Sales78[[#This Row],[Customer_ID]],Feedback[Customer_ID],Feedback[Feedback_ID])</f>
        <v>F1676</v>
      </c>
      <c r="M420" s="26" t="str">
        <f>_xlfn.XLOOKUP(Sales78[[#This Row],[Customer_ID]],Feedback[Customer_ID],Feedback[Sentiment])</f>
        <v>Negative</v>
      </c>
      <c r="N420" s="26" t="str">
        <f>_xlfn.XLOOKUP(Sales78[[#This Row],[Customer_ID]],Feedback[Customer_ID],Feedback[Comment])</f>
        <v>Could be better</v>
      </c>
      <c r="O420" s="26"/>
    </row>
    <row r="421" spans="1:15" x14ac:dyDescent="0.3">
      <c r="A421" s="4" t="s">
        <v>426</v>
      </c>
      <c r="B421" s="2" t="s">
        <v>1207</v>
      </c>
      <c r="C421" s="2" t="s">
        <v>1009</v>
      </c>
      <c r="D421" s="2">
        <v>2</v>
      </c>
      <c r="E421" s="2">
        <v>5.0199999999999996</v>
      </c>
      <c r="F421" s="2" t="s">
        <v>1013</v>
      </c>
      <c r="G421" s="3">
        <v>45711</v>
      </c>
      <c r="H421" s="5">
        <v>10.039999999999999</v>
      </c>
      <c r="I421" s="2">
        <f>_xlfn.XLOOKUP(Sales78[[#This Row],[Customer_ID]],Customer[Customer_ID],Customer[Age])</f>
        <v>27</v>
      </c>
      <c r="J421" s="2" t="str">
        <f>_xlfn.XLOOKUP(Sales78[[#This Row],[Customer_ID]],Customer[Customer_ID],Customer[Age Range])</f>
        <v>[18-30]</v>
      </c>
      <c r="K421" s="2" t="str">
        <f>_xlfn.XLOOKUP(Sales78[[#This Row],[Customer_ID]],Customer[Customer_ID],Customer[Gender])</f>
        <v>Male</v>
      </c>
      <c r="L421" s="26" t="e">
        <f>_xlfn.XLOOKUP(Sales78[[#This Row],[Customer_ID]],Feedback[Customer_ID],Feedback[Feedback_ID])</f>
        <v>#N/A</v>
      </c>
      <c r="M421" s="26" t="e">
        <f>_xlfn.XLOOKUP(Sales78[[#This Row],[Customer_ID]],Feedback[Customer_ID],Feedback[Sentiment])</f>
        <v>#N/A</v>
      </c>
      <c r="N421" s="26" t="e">
        <f>_xlfn.XLOOKUP(Sales78[[#This Row],[Customer_ID]],Feedback[Customer_ID],Feedback[Comment])</f>
        <v>#N/A</v>
      </c>
      <c r="O421" s="26"/>
    </row>
    <row r="422" spans="1:15" x14ac:dyDescent="0.3">
      <c r="A422" s="4" t="s">
        <v>427</v>
      </c>
      <c r="B422" s="2" t="s">
        <v>1639</v>
      </c>
      <c r="C422" s="2" t="s">
        <v>1008</v>
      </c>
      <c r="D422" s="2">
        <v>2</v>
      </c>
      <c r="E422" s="2">
        <v>5.25</v>
      </c>
      <c r="F422" s="2" t="s">
        <v>1014</v>
      </c>
      <c r="G422" s="3">
        <v>45712</v>
      </c>
      <c r="H422" s="5">
        <v>10.5</v>
      </c>
      <c r="I422" s="2">
        <f>_xlfn.XLOOKUP(Sales78[[#This Row],[Customer_ID]],Customer[Customer_ID],Customer[Age])</f>
        <v>23</v>
      </c>
      <c r="J422" s="2" t="str">
        <f>_xlfn.XLOOKUP(Sales78[[#This Row],[Customer_ID]],Customer[Customer_ID],Customer[Age Range])</f>
        <v>[18-30]</v>
      </c>
      <c r="K422" s="2" t="str">
        <f>_xlfn.XLOOKUP(Sales78[[#This Row],[Customer_ID]],Customer[Customer_ID],Customer[Gender])</f>
        <v>Female</v>
      </c>
      <c r="L422" s="26" t="str">
        <f>_xlfn.XLOOKUP(Sales78[[#This Row],[Customer_ID]],Feedback[Customer_ID],Feedback[Feedback_ID])</f>
        <v>F1267</v>
      </c>
      <c r="M422" s="26" t="str">
        <f>_xlfn.XLOOKUP(Sales78[[#This Row],[Customer_ID]],Feedback[Customer_ID],Feedback[Sentiment])</f>
        <v>Negative</v>
      </c>
      <c r="N422" s="26" t="str">
        <f>_xlfn.XLOOKUP(Sales78[[#This Row],[Customer_ID]],Feedback[Customer_ID],Feedback[Comment])</f>
        <v>Great product!</v>
      </c>
      <c r="O422" s="26"/>
    </row>
    <row r="423" spans="1:15" x14ac:dyDescent="0.3">
      <c r="A423" s="4" t="s">
        <v>428</v>
      </c>
      <c r="B423" s="2" t="s">
        <v>1641</v>
      </c>
      <c r="C423" s="2" t="s">
        <v>1008</v>
      </c>
      <c r="D423" s="2">
        <v>3</v>
      </c>
      <c r="E423" s="2">
        <v>3.55</v>
      </c>
      <c r="F423" s="2" t="s">
        <v>1013</v>
      </c>
      <c r="G423" s="3">
        <v>45713</v>
      </c>
      <c r="H423" s="5">
        <v>10.65</v>
      </c>
      <c r="I423" s="2">
        <f>_xlfn.XLOOKUP(Sales78[[#This Row],[Customer_ID]],Customer[Customer_ID],Customer[Age])</f>
        <v>61</v>
      </c>
      <c r="J423" s="2" t="str">
        <f>_xlfn.XLOOKUP(Sales78[[#This Row],[Customer_ID]],Customer[Customer_ID],Customer[Age Range])</f>
        <v>[57 Above]</v>
      </c>
      <c r="K423" s="2" t="str">
        <f>_xlfn.XLOOKUP(Sales78[[#This Row],[Customer_ID]],Customer[Customer_ID],Customer[Gender])</f>
        <v>Female</v>
      </c>
      <c r="L423" s="26" t="e">
        <f>_xlfn.XLOOKUP(Sales78[[#This Row],[Customer_ID]],Feedback[Customer_ID],Feedback[Feedback_ID])</f>
        <v>#N/A</v>
      </c>
      <c r="M423" s="26" t="e">
        <f>_xlfn.XLOOKUP(Sales78[[#This Row],[Customer_ID]],Feedback[Customer_ID],Feedback[Sentiment])</f>
        <v>#N/A</v>
      </c>
      <c r="N423" s="26" t="e">
        <f>_xlfn.XLOOKUP(Sales78[[#This Row],[Customer_ID]],Feedback[Customer_ID],Feedback[Comment])</f>
        <v>#N/A</v>
      </c>
      <c r="O423" s="26"/>
    </row>
    <row r="424" spans="1:15" x14ac:dyDescent="0.3">
      <c r="A424" s="4" t="s">
        <v>429</v>
      </c>
      <c r="B424" s="2" t="s">
        <v>1941</v>
      </c>
      <c r="C424" s="2" t="s">
        <v>1009</v>
      </c>
      <c r="D424" s="2">
        <v>3</v>
      </c>
      <c r="E424" s="2">
        <v>4.47</v>
      </c>
      <c r="F424" s="2" t="s">
        <v>1013</v>
      </c>
      <c r="G424" s="3">
        <v>45714</v>
      </c>
      <c r="H424" s="5">
        <v>13.41</v>
      </c>
      <c r="I424" s="2">
        <f>_xlfn.XLOOKUP(Sales78[[#This Row],[Customer_ID]],Customer[Customer_ID],Customer[Age])</f>
        <v>51</v>
      </c>
      <c r="J424" s="2" t="str">
        <f>_xlfn.XLOOKUP(Sales78[[#This Row],[Customer_ID]],Customer[Customer_ID],Customer[Age Range])</f>
        <v>[44-56]</v>
      </c>
      <c r="K424" s="2" t="str">
        <f>_xlfn.XLOOKUP(Sales78[[#This Row],[Customer_ID]],Customer[Customer_ID],Customer[Gender])</f>
        <v>Female</v>
      </c>
      <c r="L424" s="26" t="e">
        <f>_xlfn.XLOOKUP(Sales78[[#This Row],[Customer_ID]],Feedback[Customer_ID],Feedback[Feedback_ID])</f>
        <v>#N/A</v>
      </c>
      <c r="M424" s="26" t="e">
        <f>_xlfn.XLOOKUP(Sales78[[#This Row],[Customer_ID]],Feedback[Customer_ID],Feedback[Sentiment])</f>
        <v>#N/A</v>
      </c>
      <c r="N424" s="26" t="e">
        <f>_xlfn.XLOOKUP(Sales78[[#This Row],[Customer_ID]],Feedback[Customer_ID],Feedback[Comment])</f>
        <v>#N/A</v>
      </c>
      <c r="O424" s="26"/>
    </row>
    <row r="425" spans="1:15" x14ac:dyDescent="0.3">
      <c r="A425" s="4" t="s">
        <v>430</v>
      </c>
      <c r="B425" s="2" t="s">
        <v>1173</v>
      </c>
      <c r="C425" s="2" t="s">
        <v>1012</v>
      </c>
      <c r="D425" s="2">
        <v>2</v>
      </c>
      <c r="E425" s="2">
        <v>4.49</v>
      </c>
      <c r="F425" s="2" t="s">
        <v>1014</v>
      </c>
      <c r="G425" s="3">
        <v>45715</v>
      </c>
      <c r="H425" s="5">
        <v>8.98</v>
      </c>
      <c r="I425" s="2">
        <f>_xlfn.XLOOKUP(Sales78[[#This Row],[Customer_ID]],Customer[Customer_ID],Customer[Age])</f>
        <v>42</v>
      </c>
      <c r="J425" s="2" t="str">
        <f>_xlfn.XLOOKUP(Sales78[[#This Row],[Customer_ID]],Customer[Customer_ID],Customer[Age Range])</f>
        <v>[31-43]</v>
      </c>
      <c r="K425" s="2" t="str">
        <f>_xlfn.XLOOKUP(Sales78[[#This Row],[Customer_ID]],Customer[Customer_ID],Customer[Gender])</f>
        <v>Female</v>
      </c>
      <c r="L425" s="26" t="e">
        <f>_xlfn.XLOOKUP(Sales78[[#This Row],[Customer_ID]],Feedback[Customer_ID],Feedback[Feedback_ID])</f>
        <v>#N/A</v>
      </c>
      <c r="M425" s="26" t="e">
        <f>_xlfn.XLOOKUP(Sales78[[#This Row],[Customer_ID]],Feedback[Customer_ID],Feedback[Sentiment])</f>
        <v>#N/A</v>
      </c>
      <c r="N425" s="26" t="e">
        <f>_xlfn.XLOOKUP(Sales78[[#This Row],[Customer_ID]],Feedback[Customer_ID],Feedback[Comment])</f>
        <v>#N/A</v>
      </c>
      <c r="O425" s="26"/>
    </row>
    <row r="426" spans="1:15" x14ac:dyDescent="0.3">
      <c r="A426" s="4" t="s">
        <v>431</v>
      </c>
      <c r="B426" s="2" t="s">
        <v>1379</v>
      </c>
      <c r="C426" s="2" t="s">
        <v>1007</v>
      </c>
      <c r="D426" s="2">
        <v>1</v>
      </c>
      <c r="E426" s="2">
        <v>3.89</v>
      </c>
      <c r="F426" s="2" t="s">
        <v>1013</v>
      </c>
      <c r="G426" s="3">
        <v>45716</v>
      </c>
      <c r="H426" s="5">
        <v>3.89</v>
      </c>
      <c r="I426" s="2">
        <f>_xlfn.XLOOKUP(Sales78[[#This Row],[Customer_ID]],Customer[Customer_ID],Customer[Age])</f>
        <v>43</v>
      </c>
      <c r="J426" s="2" t="str">
        <f>_xlfn.XLOOKUP(Sales78[[#This Row],[Customer_ID]],Customer[Customer_ID],Customer[Age Range])</f>
        <v>[31-43]</v>
      </c>
      <c r="K426" s="2" t="str">
        <f>_xlfn.XLOOKUP(Sales78[[#This Row],[Customer_ID]],Customer[Customer_ID],Customer[Gender])</f>
        <v>Male</v>
      </c>
      <c r="L426" s="26" t="e">
        <f>_xlfn.XLOOKUP(Sales78[[#This Row],[Customer_ID]],Feedback[Customer_ID],Feedback[Feedback_ID])</f>
        <v>#N/A</v>
      </c>
      <c r="M426" s="26" t="e">
        <f>_xlfn.XLOOKUP(Sales78[[#This Row],[Customer_ID]],Feedback[Customer_ID],Feedback[Sentiment])</f>
        <v>#N/A</v>
      </c>
      <c r="N426" s="26" t="e">
        <f>_xlfn.XLOOKUP(Sales78[[#This Row],[Customer_ID]],Feedback[Customer_ID],Feedback[Comment])</f>
        <v>#N/A</v>
      </c>
      <c r="O426" s="26"/>
    </row>
    <row r="427" spans="1:15" x14ac:dyDescent="0.3">
      <c r="A427" s="4" t="s">
        <v>432</v>
      </c>
      <c r="B427" s="2" t="s">
        <v>1153</v>
      </c>
      <c r="C427" s="2" t="s">
        <v>1008</v>
      </c>
      <c r="D427" s="2">
        <v>4</v>
      </c>
      <c r="E427" s="2">
        <v>4.92</v>
      </c>
      <c r="F427" s="2" t="s">
        <v>1014</v>
      </c>
      <c r="G427" s="3">
        <v>45717</v>
      </c>
      <c r="H427" s="5">
        <v>19.68</v>
      </c>
      <c r="I427" s="2">
        <f>_xlfn.XLOOKUP(Sales78[[#This Row],[Customer_ID]],Customer[Customer_ID],Customer[Age])</f>
        <v>55</v>
      </c>
      <c r="J427" s="2" t="str">
        <f>_xlfn.XLOOKUP(Sales78[[#This Row],[Customer_ID]],Customer[Customer_ID],Customer[Age Range])</f>
        <v>[44-56]</v>
      </c>
      <c r="K427" s="2" t="str">
        <f>_xlfn.XLOOKUP(Sales78[[#This Row],[Customer_ID]],Customer[Customer_ID],Customer[Gender])</f>
        <v>Female</v>
      </c>
      <c r="L427" s="26" t="e">
        <f>_xlfn.XLOOKUP(Sales78[[#This Row],[Customer_ID]],Feedback[Customer_ID],Feedback[Feedback_ID])</f>
        <v>#N/A</v>
      </c>
      <c r="M427" s="26" t="e">
        <f>_xlfn.XLOOKUP(Sales78[[#This Row],[Customer_ID]],Feedback[Customer_ID],Feedback[Sentiment])</f>
        <v>#N/A</v>
      </c>
      <c r="N427" s="26" t="e">
        <f>_xlfn.XLOOKUP(Sales78[[#This Row],[Customer_ID]],Feedback[Customer_ID],Feedback[Comment])</f>
        <v>#N/A</v>
      </c>
      <c r="O427" s="26"/>
    </row>
    <row r="428" spans="1:15" x14ac:dyDescent="0.3">
      <c r="A428" s="4" t="s">
        <v>433</v>
      </c>
      <c r="B428" s="2" t="s">
        <v>1518</v>
      </c>
      <c r="C428" s="2" t="s">
        <v>1011</v>
      </c>
      <c r="D428" s="2">
        <v>5</v>
      </c>
      <c r="E428" s="2">
        <v>2.71</v>
      </c>
      <c r="F428" s="2" t="s">
        <v>1013</v>
      </c>
      <c r="G428" s="3">
        <v>45718</v>
      </c>
      <c r="H428" s="5">
        <v>13.55</v>
      </c>
      <c r="I428" s="2">
        <f>_xlfn.XLOOKUP(Sales78[[#This Row],[Customer_ID]],Customer[Customer_ID],Customer[Age])</f>
        <v>35</v>
      </c>
      <c r="J428" s="2" t="str">
        <f>_xlfn.XLOOKUP(Sales78[[#This Row],[Customer_ID]],Customer[Customer_ID],Customer[Age Range])</f>
        <v>[31-43]</v>
      </c>
      <c r="K428" s="2" t="str">
        <f>_xlfn.XLOOKUP(Sales78[[#This Row],[Customer_ID]],Customer[Customer_ID],Customer[Gender])</f>
        <v>Male</v>
      </c>
      <c r="L428" s="26" t="str">
        <f>_xlfn.XLOOKUP(Sales78[[#This Row],[Customer_ID]],Feedback[Customer_ID],Feedback[Feedback_ID])</f>
        <v>F1593</v>
      </c>
      <c r="M428" s="26" t="str">
        <f>_xlfn.XLOOKUP(Sales78[[#This Row],[Customer_ID]],Feedback[Customer_ID],Feedback[Sentiment])</f>
        <v>Positive</v>
      </c>
      <c r="N428" s="26" t="str">
        <f>_xlfn.XLOOKUP(Sales78[[#This Row],[Customer_ID]],Feedback[Customer_ID],Feedback[Comment])</f>
        <v>Great product!</v>
      </c>
      <c r="O428" s="26"/>
    </row>
    <row r="429" spans="1:15" x14ac:dyDescent="0.3">
      <c r="A429" s="4" t="s">
        <v>434</v>
      </c>
      <c r="B429" s="2" t="s">
        <v>1263</v>
      </c>
      <c r="C429" s="2" t="s">
        <v>1011</v>
      </c>
      <c r="D429" s="2">
        <v>5</v>
      </c>
      <c r="E429" s="2">
        <v>5.35</v>
      </c>
      <c r="F429" s="2" t="s">
        <v>1015</v>
      </c>
      <c r="G429" s="3">
        <v>45719</v>
      </c>
      <c r="H429" s="5">
        <v>26.75</v>
      </c>
      <c r="I429" s="2">
        <f>_xlfn.XLOOKUP(Sales78[[#This Row],[Customer_ID]],Customer[Customer_ID],Customer[Age])</f>
        <v>55</v>
      </c>
      <c r="J429" s="2" t="str">
        <f>_xlfn.XLOOKUP(Sales78[[#This Row],[Customer_ID]],Customer[Customer_ID],Customer[Age Range])</f>
        <v>[44-56]</v>
      </c>
      <c r="K429" s="2" t="str">
        <f>_xlfn.XLOOKUP(Sales78[[#This Row],[Customer_ID]],Customer[Customer_ID],Customer[Gender])</f>
        <v>Male</v>
      </c>
      <c r="L429" s="26" t="str">
        <f>_xlfn.XLOOKUP(Sales78[[#This Row],[Customer_ID]],Feedback[Customer_ID],Feedback[Feedback_ID])</f>
        <v>F1619</v>
      </c>
      <c r="M429" s="26" t="str">
        <f>_xlfn.XLOOKUP(Sales78[[#This Row],[Customer_ID]],Feedback[Customer_ID],Feedback[Sentiment])</f>
        <v>Positive</v>
      </c>
      <c r="N429" s="26" t="str">
        <f>_xlfn.XLOOKUP(Sales78[[#This Row],[Customer_ID]],Feedback[Customer_ID],Feedback[Comment])</f>
        <v>Could be better</v>
      </c>
      <c r="O429" s="26"/>
    </row>
    <row r="430" spans="1:15" x14ac:dyDescent="0.3">
      <c r="A430" s="4" t="s">
        <v>435</v>
      </c>
      <c r="B430" s="2" t="s">
        <v>1475</v>
      </c>
      <c r="C430" s="2" t="s">
        <v>1011</v>
      </c>
      <c r="D430" s="2">
        <v>3</v>
      </c>
      <c r="E430" s="2">
        <v>4.17</v>
      </c>
      <c r="F430" s="2" t="s">
        <v>1016</v>
      </c>
      <c r="G430" s="3">
        <v>45720</v>
      </c>
      <c r="H430" s="5">
        <v>12.51</v>
      </c>
      <c r="I430" s="2">
        <f>_xlfn.XLOOKUP(Sales78[[#This Row],[Customer_ID]],Customer[Customer_ID],Customer[Age])</f>
        <v>45</v>
      </c>
      <c r="J430" s="2" t="str">
        <f>_xlfn.XLOOKUP(Sales78[[#This Row],[Customer_ID]],Customer[Customer_ID],Customer[Age Range])</f>
        <v>[44-56]</v>
      </c>
      <c r="K430" s="2" t="str">
        <f>_xlfn.XLOOKUP(Sales78[[#This Row],[Customer_ID]],Customer[Customer_ID],Customer[Gender])</f>
        <v>Female</v>
      </c>
      <c r="L430" s="26" t="e">
        <f>_xlfn.XLOOKUP(Sales78[[#This Row],[Customer_ID]],Feedback[Customer_ID],Feedback[Feedback_ID])</f>
        <v>#N/A</v>
      </c>
      <c r="M430" s="26" t="e">
        <f>_xlfn.XLOOKUP(Sales78[[#This Row],[Customer_ID]],Feedback[Customer_ID],Feedback[Sentiment])</f>
        <v>#N/A</v>
      </c>
      <c r="N430" s="26" t="e">
        <f>_xlfn.XLOOKUP(Sales78[[#This Row],[Customer_ID]],Feedback[Customer_ID],Feedback[Comment])</f>
        <v>#N/A</v>
      </c>
      <c r="O430" s="26"/>
    </row>
    <row r="431" spans="1:15" x14ac:dyDescent="0.3">
      <c r="A431" s="4" t="s">
        <v>436</v>
      </c>
      <c r="B431" s="2" t="s">
        <v>1301</v>
      </c>
      <c r="C431" s="2" t="s">
        <v>1012</v>
      </c>
      <c r="D431" s="2">
        <v>2</v>
      </c>
      <c r="E431" s="2">
        <v>4.7</v>
      </c>
      <c r="F431" s="2" t="s">
        <v>1016</v>
      </c>
      <c r="G431" s="3">
        <v>45721</v>
      </c>
      <c r="H431" s="5">
        <v>9.4</v>
      </c>
      <c r="I431" s="2">
        <f>_xlfn.XLOOKUP(Sales78[[#This Row],[Customer_ID]],Customer[Customer_ID],Customer[Age])</f>
        <v>61</v>
      </c>
      <c r="J431" s="2" t="str">
        <f>_xlfn.XLOOKUP(Sales78[[#This Row],[Customer_ID]],Customer[Customer_ID],Customer[Age Range])</f>
        <v>[57 Above]</v>
      </c>
      <c r="K431" s="2" t="str">
        <f>_xlfn.XLOOKUP(Sales78[[#This Row],[Customer_ID]],Customer[Customer_ID],Customer[Gender])</f>
        <v>Female</v>
      </c>
      <c r="L431" s="26" t="str">
        <f>_xlfn.XLOOKUP(Sales78[[#This Row],[Customer_ID]],Feedback[Customer_ID],Feedback[Feedback_ID])</f>
        <v>F1974</v>
      </c>
      <c r="M431" s="26" t="str">
        <f>_xlfn.XLOOKUP(Sales78[[#This Row],[Customer_ID]],Feedback[Customer_ID],Feedback[Sentiment])</f>
        <v>Neutral</v>
      </c>
      <c r="N431" s="26" t="str">
        <f>_xlfn.XLOOKUP(Sales78[[#This Row],[Customer_ID]],Feedback[Customer_ID],Feedback[Comment])</f>
        <v>Could be better</v>
      </c>
      <c r="O431" s="26"/>
    </row>
    <row r="432" spans="1:15" x14ac:dyDescent="0.3">
      <c r="A432" s="4" t="s">
        <v>437</v>
      </c>
      <c r="B432" s="2" t="s">
        <v>1869</v>
      </c>
      <c r="C432" s="2" t="s">
        <v>1011</v>
      </c>
      <c r="D432" s="2">
        <v>1</v>
      </c>
      <c r="E432" s="2">
        <v>4.07</v>
      </c>
      <c r="F432" s="2" t="s">
        <v>1014</v>
      </c>
      <c r="G432" s="3">
        <v>45722</v>
      </c>
      <c r="H432" s="5">
        <v>4.07</v>
      </c>
      <c r="I432" s="2">
        <f>_xlfn.XLOOKUP(Sales78[[#This Row],[Customer_ID]],Customer[Customer_ID],Customer[Age])</f>
        <v>47</v>
      </c>
      <c r="J432" s="2" t="str">
        <f>_xlfn.XLOOKUP(Sales78[[#This Row],[Customer_ID]],Customer[Customer_ID],Customer[Age Range])</f>
        <v>[44-56]</v>
      </c>
      <c r="K432" s="2" t="str">
        <f>_xlfn.XLOOKUP(Sales78[[#This Row],[Customer_ID]],Customer[Customer_ID],Customer[Gender])</f>
        <v>Male</v>
      </c>
      <c r="L432" s="26" t="str">
        <f>_xlfn.XLOOKUP(Sales78[[#This Row],[Customer_ID]],Feedback[Customer_ID],Feedback[Feedback_ID])</f>
        <v>F1612</v>
      </c>
      <c r="M432" s="26" t="str">
        <f>_xlfn.XLOOKUP(Sales78[[#This Row],[Customer_ID]],Feedback[Customer_ID],Feedback[Sentiment])</f>
        <v>Neutral</v>
      </c>
      <c r="N432" s="26" t="str">
        <f>_xlfn.XLOOKUP(Sales78[[#This Row],[Customer_ID]],Feedback[Customer_ID],Feedback[Comment])</f>
        <v>Could be better</v>
      </c>
      <c r="O432" s="26"/>
    </row>
    <row r="433" spans="1:15" x14ac:dyDescent="0.3">
      <c r="A433" s="4" t="s">
        <v>438</v>
      </c>
      <c r="B433" s="2" t="s">
        <v>1643</v>
      </c>
      <c r="C433" s="2" t="s">
        <v>1009</v>
      </c>
      <c r="D433" s="2">
        <v>1</v>
      </c>
      <c r="E433" s="2">
        <v>3.67</v>
      </c>
      <c r="F433" s="2" t="s">
        <v>1016</v>
      </c>
      <c r="G433" s="3">
        <v>45723</v>
      </c>
      <c r="H433" s="5">
        <v>3.67</v>
      </c>
      <c r="I433" s="2">
        <f>_xlfn.XLOOKUP(Sales78[[#This Row],[Customer_ID]],Customer[Customer_ID],Customer[Age])</f>
        <v>32</v>
      </c>
      <c r="J433" s="2" t="str">
        <f>_xlfn.XLOOKUP(Sales78[[#This Row],[Customer_ID]],Customer[Customer_ID],Customer[Age Range])</f>
        <v>[31-43]</v>
      </c>
      <c r="K433" s="2" t="str">
        <f>_xlfn.XLOOKUP(Sales78[[#This Row],[Customer_ID]],Customer[Customer_ID],Customer[Gender])</f>
        <v>Male</v>
      </c>
      <c r="L433" s="26" t="str">
        <f>_xlfn.XLOOKUP(Sales78[[#This Row],[Customer_ID]],Feedback[Customer_ID],Feedback[Feedback_ID])</f>
        <v>F1356</v>
      </c>
      <c r="M433" s="26" t="str">
        <f>_xlfn.XLOOKUP(Sales78[[#This Row],[Customer_ID]],Feedback[Customer_ID],Feedback[Sentiment])</f>
        <v>Neutral</v>
      </c>
      <c r="N433" s="26" t="str">
        <f>_xlfn.XLOOKUP(Sales78[[#This Row],[Customer_ID]],Feedback[Customer_ID],Feedback[Comment])</f>
        <v>Could be better</v>
      </c>
      <c r="O433" s="26"/>
    </row>
    <row r="434" spans="1:15" x14ac:dyDescent="0.3">
      <c r="A434" s="4" t="s">
        <v>439</v>
      </c>
      <c r="B434" s="2" t="s">
        <v>1199</v>
      </c>
      <c r="C434" s="2" t="s">
        <v>1012</v>
      </c>
      <c r="D434" s="2">
        <v>3</v>
      </c>
      <c r="E434" s="2">
        <v>3.76</v>
      </c>
      <c r="F434" s="2" t="s">
        <v>1016</v>
      </c>
      <c r="G434" s="3">
        <v>45724</v>
      </c>
      <c r="H434" s="5">
        <v>11.28</v>
      </c>
      <c r="I434" s="2">
        <f>_xlfn.XLOOKUP(Sales78[[#This Row],[Customer_ID]],Customer[Customer_ID],Customer[Age])</f>
        <v>50</v>
      </c>
      <c r="J434" s="2" t="str">
        <f>_xlfn.XLOOKUP(Sales78[[#This Row],[Customer_ID]],Customer[Customer_ID],Customer[Age Range])</f>
        <v>[44-56]</v>
      </c>
      <c r="K434" s="2" t="str">
        <f>_xlfn.XLOOKUP(Sales78[[#This Row],[Customer_ID]],Customer[Customer_ID],Customer[Gender])</f>
        <v>Female</v>
      </c>
      <c r="L434" s="26" t="e">
        <f>_xlfn.XLOOKUP(Sales78[[#This Row],[Customer_ID]],Feedback[Customer_ID],Feedback[Feedback_ID])</f>
        <v>#N/A</v>
      </c>
      <c r="M434" s="26" t="e">
        <f>_xlfn.XLOOKUP(Sales78[[#This Row],[Customer_ID]],Feedback[Customer_ID],Feedback[Sentiment])</f>
        <v>#N/A</v>
      </c>
      <c r="N434" s="26" t="e">
        <f>_xlfn.XLOOKUP(Sales78[[#This Row],[Customer_ID]],Feedback[Customer_ID],Feedback[Comment])</f>
        <v>#N/A</v>
      </c>
      <c r="O434" s="26"/>
    </row>
    <row r="435" spans="1:15" x14ac:dyDescent="0.3">
      <c r="A435" s="4" t="s">
        <v>440</v>
      </c>
      <c r="B435" s="2" t="s">
        <v>1452</v>
      </c>
      <c r="C435" s="2" t="s">
        <v>1007</v>
      </c>
      <c r="D435" s="2">
        <v>3</v>
      </c>
      <c r="E435" s="2">
        <v>4.46</v>
      </c>
      <c r="F435" s="2" t="s">
        <v>1016</v>
      </c>
      <c r="G435" s="3">
        <v>45725</v>
      </c>
      <c r="H435" s="5">
        <v>13.38</v>
      </c>
      <c r="I435" s="2">
        <f>_xlfn.XLOOKUP(Sales78[[#This Row],[Customer_ID]],Customer[Customer_ID],Customer[Age])</f>
        <v>31</v>
      </c>
      <c r="J435" s="2" t="str">
        <f>_xlfn.XLOOKUP(Sales78[[#This Row],[Customer_ID]],Customer[Customer_ID],Customer[Age Range])</f>
        <v>[31-43]</v>
      </c>
      <c r="K435" s="2" t="str">
        <f>_xlfn.XLOOKUP(Sales78[[#This Row],[Customer_ID]],Customer[Customer_ID],Customer[Gender])</f>
        <v>Female</v>
      </c>
      <c r="L435" s="26" t="e">
        <f>_xlfn.XLOOKUP(Sales78[[#This Row],[Customer_ID]],Feedback[Customer_ID],Feedback[Feedback_ID])</f>
        <v>#N/A</v>
      </c>
      <c r="M435" s="26" t="e">
        <f>_xlfn.XLOOKUP(Sales78[[#This Row],[Customer_ID]],Feedback[Customer_ID],Feedback[Sentiment])</f>
        <v>#N/A</v>
      </c>
      <c r="N435" s="26" t="e">
        <f>_xlfn.XLOOKUP(Sales78[[#This Row],[Customer_ID]],Feedback[Customer_ID],Feedback[Comment])</f>
        <v>#N/A</v>
      </c>
      <c r="O435" s="26"/>
    </row>
    <row r="436" spans="1:15" x14ac:dyDescent="0.3">
      <c r="A436" s="4" t="s">
        <v>441</v>
      </c>
      <c r="B436" s="2" t="s">
        <v>1621</v>
      </c>
      <c r="C436" s="2" t="s">
        <v>1012</v>
      </c>
      <c r="D436" s="2">
        <v>4</v>
      </c>
      <c r="E436" s="2">
        <v>5.76</v>
      </c>
      <c r="F436" s="2" t="s">
        <v>1016</v>
      </c>
      <c r="G436" s="3">
        <v>45726</v>
      </c>
      <c r="H436" s="5">
        <v>23.04</v>
      </c>
      <c r="I436" s="2">
        <f>_xlfn.XLOOKUP(Sales78[[#This Row],[Customer_ID]],Customer[Customer_ID],Customer[Age])</f>
        <v>38</v>
      </c>
      <c r="J436" s="2" t="str">
        <f>_xlfn.XLOOKUP(Sales78[[#This Row],[Customer_ID]],Customer[Customer_ID],Customer[Age Range])</f>
        <v>[31-43]</v>
      </c>
      <c r="K436" s="2" t="str">
        <f>_xlfn.XLOOKUP(Sales78[[#This Row],[Customer_ID]],Customer[Customer_ID],Customer[Gender])</f>
        <v>Male</v>
      </c>
      <c r="L436" s="26" t="e">
        <f>_xlfn.XLOOKUP(Sales78[[#This Row],[Customer_ID]],Feedback[Customer_ID],Feedback[Feedback_ID])</f>
        <v>#N/A</v>
      </c>
      <c r="M436" s="26" t="e">
        <f>_xlfn.XLOOKUP(Sales78[[#This Row],[Customer_ID]],Feedback[Customer_ID],Feedback[Sentiment])</f>
        <v>#N/A</v>
      </c>
      <c r="N436" s="26" t="e">
        <f>_xlfn.XLOOKUP(Sales78[[#This Row],[Customer_ID]],Feedback[Customer_ID],Feedback[Comment])</f>
        <v>#N/A</v>
      </c>
      <c r="O436" s="26"/>
    </row>
    <row r="437" spans="1:15" x14ac:dyDescent="0.3">
      <c r="A437" s="4" t="s">
        <v>442</v>
      </c>
      <c r="B437" s="2" t="s">
        <v>1829</v>
      </c>
      <c r="C437" s="2" t="s">
        <v>1009</v>
      </c>
      <c r="D437" s="2">
        <v>5</v>
      </c>
      <c r="E437" s="2">
        <v>3.4</v>
      </c>
      <c r="F437" s="2" t="s">
        <v>1015</v>
      </c>
      <c r="G437" s="3">
        <v>45727</v>
      </c>
      <c r="H437" s="5">
        <v>17</v>
      </c>
      <c r="I437" s="2">
        <f>_xlfn.XLOOKUP(Sales78[[#This Row],[Customer_ID]],Customer[Customer_ID],Customer[Age])</f>
        <v>37</v>
      </c>
      <c r="J437" s="2" t="str">
        <f>_xlfn.XLOOKUP(Sales78[[#This Row],[Customer_ID]],Customer[Customer_ID],Customer[Age Range])</f>
        <v>[31-43]</v>
      </c>
      <c r="K437" s="2" t="str">
        <f>_xlfn.XLOOKUP(Sales78[[#This Row],[Customer_ID]],Customer[Customer_ID],Customer[Gender])</f>
        <v>Female</v>
      </c>
      <c r="L437" s="26" t="str">
        <f>_xlfn.XLOOKUP(Sales78[[#This Row],[Customer_ID]],Feedback[Customer_ID],Feedback[Feedback_ID])</f>
        <v>F1520</v>
      </c>
      <c r="M437" s="26" t="str">
        <f>_xlfn.XLOOKUP(Sales78[[#This Row],[Customer_ID]],Feedback[Customer_ID],Feedback[Sentiment])</f>
        <v>Negative</v>
      </c>
      <c r="N437" s="26" t="str">
        <f>_xlfn.XLOOKUP(Sales78[[#This Row],[Customer_ID]],Feedback[Customer_ID],Feedback[Comment])</f>
        <v>Great product!</v>
      </c>
      <c r="O437" s="26"/>
    </row>
    <row r="438" spans="1:15" x14ac:dyDescent="0.3">
      <c r="A438" s="4" t="s">
        <v>443</v>
      </c>
      <c r="B438" s="2" t="s">
        <v>1483</v>
      </c>
      <c r="C438" s="2" t="s">
        <v>1008</v>
      </c>
      <c r="D438" s="2">
        <v>5</v>
      </c>
      <c r="E438" s="2">
        <v>2.57</v>
      </c>
      <c r="F438" s="2" t="s">
        <v>1015</v>
      </c>
      <c r="G438" s="3">
        <v>45728</v>
      </c>
      <c r="H438" s="5">
        <v>12.85</v>
      </c>
      <c r="I438" s="2">
        <f>_xlfn.XLOOKUP(Sales78[[#This Row],[Customer_ID]],Customer[Customer_ID],Customer[Age])</f>
        <v>20</v>
      </c>
      <c r="J438" s="2" t="str">
        <f>_xlfn.XLOOKUP(Sales78[[#This Row],[Customer_ID]],Customer[Customer_ID],Customer[Age Range])</f>
        <v>[18-30]</v>
      </c>
      <c r="K438" s="2" t="str">
        <f>_xlfn.XLOOKUP(Sales78[[#This Row],[Customer_ID]],Customer[Customer_ID],Customer[Gender])</f>
        <v>Male</v>
      </c>
      <c r="L438" s="26" t="str">
        <f>_xlfn.XLOOKUP(Sales78[[#This Row],[Customer_ID]],Feedback[Customer_ID],Feedback[Feedback_ID])</f>
        <v>F1186</v>
      </c>
      <c r="M438" s="26" t="str">
        <f>_xlfn.XLOOKUP(Sales78[[#This Row],[Customer_ID]],Feedback[Customer_ID],Feedback[Sentiment])</f>
        <v>Negative</v>
      </c>
      <c r="N438" s="26" t="str">
        <f>_xlfn.XLOOKUP(Sales78[[#This Row],[Customer_ID]],Feedback[Customer_ID],Feedback[Comment])</f>
        <v>Could be better</v>
      </c>
      <c r="O438" s="26"/>
    </row>
    <row r="439" spans="1:15" x14ac:dyDescent="0.3">
      <c r="A439" s="4" t="s">
        <v>444</v>
      </c>
      <c r="B439" s="2" t="s">
        <v>1830</v>
      </c>
      <c r="C439" s="2" t="s">
        <v>1011</v>
      </c>
      <c r="D439" s="2">
        <v>5</v>
      </c>
      <c r="E439" s="2">
        <v>2.92</v>
      </c>
      <c r="F439" s="2" t="s">
        <v>1016</v>
      </c>
      <c r="G439" s="3">
        <v>45729</v>
      </c>
      <c r="H439" s="5">
        <v>14.6</v>
      </c>
      <c r="I439" s="2">
        <f>_xlfn.XLOOKUP(Sales78[[#This Row],[Customer_ID]],Customer[Customer_ID],Customer[Age])</f>
        <v>24</v>
      </c>
      <c r="J439" s="2" t="str">
        <f>_xlfn.XLOOKUP(Sales78[[#This Row],[Customer_ID]],Customer[Customer_ID],Customer[Age Range])</f>
        <v>[18-30]</v>
      </c>
      <c r="K439" s="2" t="str">
        <f>_xlfn.XLOOKUP(Sales78[[#This Row],[Customer_ID]],Customer[Customer_ID],Customer[Gender])</f>
        <v>Male</v>
      </c>
      <c r="L439" s="26" t="str">
        <f>_xlfn.XLOOKUP(Sales78[[#This Row],[Customer_ID]],Feedback[Customer_ID],Feedback[Feedback_ID])</f>
        <v>F1476</v>
      </c>
      <c r="M439" s="26" t="str">
        <f>_xlfn.XLOOKUP(Sales78[[#This Row],[Customer_ID]],Feedback[Customer_ID],Feedback[Sentiment])</f>
        <v>Neutral</v>
      </c>
      <c r="N439" s="26" t="str">
        <f>_xlfn.XLOOKUP(Sales78[[#This Row],[Customer_ID]],Feedback[Customer_ID],Feedback[Comment])</f>
        <v>Great product!</v>
      </c>
      <c r="O439" s="26"/>
    </row>
    <row r="440" spans="1:15" x14ac:dyDescent="0.3">
      <c r="A440" s="4" t="s">
        <v>445</v>
      </c>
      <c r="B440" s="2" t="s">
        <v>1868</v>
      </c>
      <c r="C440" s="2" t="s">
        <v>1011</v>
      </c>
      <c r="D440" s="2">
        <v>3</v>
      </c>
      <c r="E440" s="2">
        <v>5.54</v>
      </c>
      <c r="F440" s="2" t="s">
        <v>1015</v>
      </c>
      <c r="G440" s="3">
        <v>45730</v>
      </c>
      <c r="H440" s="5">
        <v>16.62</v>
      </c>
      <c r="I440" s="2">
        <f>_xlfn.XLOOKUP(Sales78[[#This Row],[Customer_ID]],Customer[Customer_ID],Customer[Age])</f>
        <v>58</v>
      </c>
      <c r="J440" s="2" t="str">
        <f>_xlfn.XLOOKUP(Sales78[[#This Row],[Customer_ID]],Customer[Customer_ID],Customer[Age Range])</f>
        <v>[57 Above]</v>
      </c>
      <c r="K440" s="2" t="str">
        <f>_xlfn.XLOOKUP(Sales78[[#This Row],[Customer_ID]],Customer[Customer_ID],Customer[Gender])</f>
        <v>Female</v>
      </c>
      <c r="L440" s="26" t="str">
        <f>_xlfn.XLOOKUP(Sales78[[#This Row],[Customer_ID]],Feedback[Customer_ID],Feedback[Feedback_ID])</f>
        <v>F1030</v>
      </c>
      <c r="M440" s="26" t="str">
        <f>_xlfn.XLOOKUP(Sales78[[#This Row],[Customer_ID]],Feedback[Customer_ID],Feedback[Sentiment])</f>
        <v>Negative</v>
      </c>
      <c r="N440" s="26" t="str">
        <f>_xlfn.XLOOKUP(Sales78[[#This Row],[Customer_ID]],Feedback[Customer_ID],Feedback[Comment])</f>
        <v>Great product!</v>
      </c>
      <c r="O440" s="26"/>
    </row>
    <row r="441" spans="1:15" x14ac:dyDescent="0.3">
      <c r="A441" s="4" t="s">
        <v>446</v>
      </c>
      <c r="B441" s="2" t="s">
        <v>1386</v>
      </c>
      <c r="C441" s="2" t="s">
        <v>1011</v>
      </c>
      <c r="D441" s="2">
        <v>4</v>
      </c>
      <c r="E441" s="2">
        <v>5.87</v>
      </c>
      <c r="F441" s="2" t="s">
        <v>1015</v>
      </c>
      <c r="G441" s="3">
        <v>45731</v>
      </c>
      <c r="H441" s="5">
        <v>23.48</v>
      </c>
      <c r="I441" s="2">
        <f>_xlfn.XLOOKUP(Sales78[[#This Row],[Customer_ID]],Customer[Customer_ID],Customer[Age])</f>
        <v>57</v>
      </c>
      <c r="J441" s="2" t="str">
        <f>_xlfn.XLOOKUP(Sales78[[#This Row],[Customer_ID]],Customer[Customer_ID],Customer[Age Range])</f>
        <v>[57 Above]</v>
      </c>
      <c r="K441" s="2" t="str">
        <f>_xlfn.XLOOKUP(Sales78[[#This Row],[Customer_ID]],Customer[Customer_ID],Customer[Gender])</f>
        <v>Male</v>
      </c>
      <c r="L441" s="26" t="e">
        <f>_xlfn.XLOOKUP(Sales78[[#This Row],[Customer_ID]],Feedback[Customer_ID],Feedback[Feedback_ID])</f>
        <v>#N/A</v>
      </c>
      <c r="M441" s="26" t="e">
        <f>_xlfn.XLOOKUP(Sales78[[#This Row],[Customer_ID]],Feedback[Customer_ID],Feedback[Sentiment])</f>
        <v>#N/A</v>
      </c>
      <c r="N441" s="26" t="e">
        <f>_xlfn.XLOOKUP(Sales78[[#This Row],[Customer_ID]],Feedback[Customer_ID],Feedback[Comment])</f>
        <v>#N/A</v>
      </c>
      <c r="O441" s="26"/>
    </row>
    <row r="442" spans="1:15" x14ac:dyDescent="0.3">
      <c r="A442" s="4" t="s">
        <v>447</v>
      </c>
      <c r="B442" s="2" t="s">
        <v>1641</v>
      </c>
      <c r="C442" s="2" t="s">
        <v>1008</v>
      </c>
      <c r="D442" s="2">
        <v>2</v>
      </c>
      <c r="E442" s="2">
        <v>3.2</v>
      </c>
      <c r="F442" s="2" t="s">
        <v>1016</v>
      </c>
      <c r="G442" s="3">
        <v>45732</v>
      </c>
      <c r="H442" s="5">
        <v>6.4</v>
      </c>
      <c r="I442" s="2">
        <f>_xlfn.XLOOKUP(Sales78[[#This Row],[Customer_ID]],Customer[Customer_ID],Customer[Age])</f>
        <v>61</v>
      </c>
      <c r="J442" s="2" t="str">
        <f>_xlfn.XLOOKUP(Sales78[[#This Row],[Customer_ID]],Customer[Customer_ID],Customer[Age Range])</f>
        <v>[57 Above]</v>
      </c>
      <c r="K442" s="2" t="str">
        <f>_xlfn.XLOOKUP(Sales78[[#This Row],[Customer_ID]],Customer[Customer_ID],Customer[Gender])</f>
        <v>Female</v>
      </c>
      <c r="L442" s="26" t="e">
        <f>_xlfn.XLOOKUP(Sales78[[#This Row],[Customer_ID]],Feedback[Customer_ID],Feedback[Feedback_ID])</f>
        <v>#N/A</v>
      </c>
      <c r="M442" s="26" t="e">
        <f>_xlfn.XLOOKUP(Sales78[[#This Row],[Customer_ID]],Feedback[Customer_ID],Feedback[Sentiment])</f>
        <v>#N/A</v>
      </c>
      <c r="N442" s="26" t="e">
        <f>_xlfn.XLOOKUP(Sales78[[#This Row],[Customer_ID]],Feedback[Customer_ID],Feedback[Comment])</f>
        <v>#N/A</v>
      </c>
      <c r="O442" s="26"/>
    </row>
    <row r="443" spans="1:15" x14ac:dyDescent="0.3">
      <c r="A443" s="4" t="s">
        <v>448</v>
      </c>
      <c r="B443" s="2" t="s">
        <v>1525</v>
      </c>
      <c r="C443" s="2" t="s">
        <v>1012</v>
      </c>
      <c r="D443" s="2">
        <v>3</v>
      </c>
      <c r="E443" s="2">
        <v>4.5199999999999996</v>
      </c>
      <c r="F443" s="2" t="s">
        <v>1014</v>
      </c>
      <c r="G443" s="3">
        <v>45733</v>
      </c>
      <c r="H443" s="5">
        <v>13.56</v>
      </c>
      <c r="I443" s="2">
        <f>_xlfn.XLOOKUP(Sales78[[#This Row],[Customer_ID]],Customer[Customer_ID],Customer[Age])</f>
        <v>32</v>
      </c>
      <c r="J443" s="2" t="str">
        <f>_xlfn.XLOOKUP(Sales78[[#This Row],[Customer_ID]],Customer[Customer_ID],Customer[Age Range])</f>
        <v>[31-43]</v>
      </c>
      <c r="K443" s="2" t="str">
        <f>_xlfn.XLOOKUP(Sales78[[#This Row],[Customer_ID]],Customer[Customer_ID],Customer[Gender])</f>
        <v>Female</v>
      </c>
      <c r="L443" s="26" t="str">
        <f>_xlfn.XLOOKUP(Sales78[[#This Row],[Customer_ID]],Feedback[Customer_ID],Feedback[Feedback_ID])</f>
        <v>F1531</v>
      </c>
      <c r="M443" s="26" t="str">
        <f>_xlfn.XLOOKUP(Sales78[[#This Row],[Customer_ID]],Feedback[Customer_ID],Feedback[Sentiment])</f>
        <v>Negative</v>
      </c>
      <c r="N443" s="26" t="str">
        <f>_xlfn.XLOOKUP(Sales78[[#This Row],[Customer_ID]],Feedback[Customer_ID],Feedback[Comment])</f>
        <v>Could be better</v>
      </c>
      <c r="O443" s="26"/>
    </row>
    <row r="444" spans="1:15" x14ac:dyDescent="0.3">
      <c r="A444" s="4" t="s">
        <v>449</v>
      </c>
      <c r="B444" s="2" t="s">
        <v>1740</v>
      </c>
      <c r="C444" s="2" t="s">
        <v>1010</v>
      </c>
      <c r="D444" s="2">
        <v>4</v>
      </c>
      <c r="E444" s="2">
        <v>4.7699999999999996</v>
      </c>
      <c r="F444" s="2" t="s">
        <v>1016</v>
      </c>
      <c r="G444" s="3">
        <v>45734</v>
      </c>
      <c r="H444" s="5">
        <v>19.079999999999998</v>
      </c>
      <c r="I444" s="2">
        <f>_xlfn.XLOOKUP(Sales78[[#This Row],[Customer_ID]],Customer[Customer_ID],Customer[Age])</f>
        <v>48</v>
      </c>
      <c r="J444" s="2" t="str">
        <f>_xlfn.XLOOKUP(Sales78[[#This Row],[Customer_ID]],Customer[Customer_ID],Customer[Age Range])</f>
        <v>[44-56]</v>
      </c>
      <c r="K444" s="2" t="str">
        <f>_xlfn.XLOOKUP(Sales78[[#This Row],[Customer_ID]],Customer[Customer_ID],Customer[Gender])</f>
        <v>Male</v>
      </c>
      <c r="L444" s="26" t="e">
        <f>_xlfn.XLOOKUP(Sales78[[#This Row],[Customer_ID]],Feedback[Customer_ID],Feedback[Feedback_ID])</f>
        <v>#N/A</v>
      </c>
      <c r="M444" s="26" t="e">
        <f>_xlfn.XLOOKUP(Sales78[[#This Row],[Customer_ID]],Feedback[Customer_ID],Feedback[Sentiment])</f>
        <v>#N/A</v>
      </c>
      <c r="N444" s="26" t="e">
        <f>_xlfn.XLOOKUP(Sales78[[#This Row],[Customer_ID]],Feedback[Customer_ID],Feedback[Comment])</f>
        <v>#N/A</v>
      </c>
      <c r="O444" s="26"/>
    </row>
    <row r="445" spans="1:15" x14ac:dyDescent="0.3">
      <c r="A445" s="4" t="s">
        <v>450</v>
      </c>
      <c r="B445" s="2" t="s">
        <v>1952</v>
      </c>
      <c r="C445" s="2" t="s">
        <v>1009</v>
      </c>
      <c r="D445" s="2">
        <v>3</v>
      </c>
      <c r="E445" s="2">
        <v>3.11</v>
      </c>
      <c r="F445" s="2" t="s">
        <v>1015</v>
      </c>
      <c r="G445" s="3">
        <v>45735</v>
      </c>
      <c r="H445" s="5">
        <v>9.33</v>
      </c>
      <c r="I445" s="2">
        <f>_xlfn.XLOOKUP(Sales78[[#This Row],[Customer_ID]],Customer[Customer_ID],Customer[Age])</f>
        <v>34</v>
      </c>
      <c r="J445" s="2" t="str">
        <f>_xlfn.XLOOKUP(Sales78[[#This Row],[Customer_ID]],Customer[Customer_ID],Customer[Age Range])</f>
        <v>[31-43]</v>
      </c>
      <c r="K445" s="2" t="str">
        <f>_xlfn.XLOOKUP(Sales78[[#This Row],[Customer_ID]],Customer[Customer_ID],Customer[Gender])</f>
        <v>Male</v>
      </c>
      <c r="L445" s="26" t="str">
        <f>_xlfn.XLOOKUP(Sales78[[#This Row],[Customer_ID]],Feedback[Customer_ID],Feedback[Feedback_ID])</f>
        <v>F1490</v>
      </c>
      <c r="M445" s="26" t="str">
        <f>_xlfn.XLOOKUP(Sales78[[#This Row],[Customer_ID]],Feedback[Customer_ID],Feedback[Sentiment])</f>
        <v>Negative</v>
      </c>
      <c r="N445" s="26" t="str">
        <f>_xlfn.XLOOKUP(Sales78[[#This Row],[Customer_ID]],Feedback[Customer_ID],Feedback[Comment])</f>
        <v>Great product!</v>
      </c>
      <c r="O445" s="26"/>
    </row>
    <row r="446" spans="1:15" x14ac:dyDescent="0.3">
      <c r="A446" s="4" t="s">
        <v>451</v>
      </c>
      <c r="B446" s="2" t="s">
        <v>1594</v>
      </c>
      <c r="C446" s="2" t="s">
        <v>1012</v>
      </c>
      <c r="D446" s="2">
        <v>2</v>
      </c>
      <c r="E446" s="2">
        <v>5.23</v>
      </c>
      <c r="F446" s="2" t="s">
        <v>1014</v>
      </c>
      <c r="G446" s="3">
        <v>45736</v>
      </c>
      <c r="H446" s="5">
        <v>10.46</v>
      </c>
      <c r="I446" s="2">
        <f>_xlfn.XLOOKUP(Sales78[[#This Row],[Customer_ID]],Customer[Customer_ID],Customer[Age])</f>
        <v>44</v>
      </c>
      <c r="J446" s="2" t="str">
        <f>_xlfn.XLOOKUP(Sales78[[#This Row],[Customer_ID]],Customer[Customer_ID],Customer[Age Range])</f>
        <v>[44-56]</v>
      </c>
      <c r="K446" s="2" t="str">
        <f>_xlfn.XLOOKUP(Sales78[[#This Row],[Customer_ID]],Customer[Customer_ID],Customer[Gender])</f>
        <v>Female</v>
      </c>
      <c r="L446" s="26" t="str">
        <f>_xlfn.XLOOKUP(Sales78[[#This Row],[Customer_ID]],Feedback[Customer_ID],Feedback[Feedback_ID])</f>
        <v>F1446</v>
      </c>
      <c r="M446" s="26" t="str">
        <f>_xlfn.XLOOKUP(Sales78[[#This Row],[Customer_ID]],Feedback[Customer_ID],Feedback[Sentiment])</f>
        <v>Negative</v>
      </c>
      <c r="N446" s="26" t="str">
        <f>_xlfn.XLOOKUP(Sales78[[#This Row],[Customer_ID]],Feedback[Customer_ID],Feedback[Comment])</f>
        <v>Great product!</v>
      </c>
      <c r="O446" s="26"/>
    </row>
    <row r="447" spans="1:15" x14ac:dyDescent="0.3">
      <c r="A447" s="4" t="s">
        <v>452</v>
      </c>
      <c r="B447" s="2" t="s">
        <v>1857</v>
      </c>
      <c r="C447" s="2" t="s">
        <v>1007</v>
      </c>
      <c r="D447" s="2">
        <v>2</v>
      </c>
      <c r="E447" s="2">
        <v>3.74</v>
      </c>
      <c r="F447" s="2" t="s">
        <v>1015</v>
      </c>
      <c r="G447" s="3">
        <v>45737</v>
      </c>
      <c r="H447" s="5">
        <v>7.48</v>
      </c>
      <c r="I447" s="2">
        <f>_xlfn.XLOOKUP(Sales78[[#This Row],[Customer_ID]],Customer[Customer_ID],Customer[Age])</f>
        <v>41</v>
      </c>
      <c r="J447" s="2" t="str">
        <f>_xlfn.XLOOKUP(Sales78[[#This Row],[Customer_ID]],Customer[Customer_ID],Customer[Age Range])</f>
        <v>[31-43]</v>
      </c>
      <c r="K447" s="2" t="str">
        <f>_xlfn.XLOOKUP(Sales78[[#This Row],[Customer_ID]],Customer[Customer_ID],Customer[Gender])</f>
        <v>Male</v>
      </c>
      <c r="L447" s="26" t="str">
        <f>_xlfn.XLOOKUP(Sales78[[#This Row],[Customer_ID]],Feedback[Customer_ID],Feedback[Feedback_ID])</f>
        <v>F1570</v>
      </c>
      <c r="M447" s="26" t="str">
        <f>_xlfn.XLOOKUP(Sales78[[#This Row],[Customer_ID]],Feedback[Customer_ID],Feedback[Sentiment])</f>
        <v>Neutral</v>
      </c>
      <c r="N447" s="26" t="str">
        <f>_xlfn.XLOOKUP(Sales78[[#This Row],[Customer_ID]],Feedback[Customer_ID],Feedback[Comment])</f>
        <v>Could be better</v>
      </c>
      <c r="O447" s="26"/>
    </row>
    <row r="448" spans="1:15" x14ac:dyDescent="0.3">
      <c r="A448" s="4" t="s">
        <v>453</v>
      </c>
      <c r="B448" s="2" t="s">
        <v>1815</v>
      </c>
      <c r="C448" s="2" t="s">
        <v>1008</v>
      </c>
      <c r="D448" s="2">
        <v>4</v>
      </c>
      <c r="E448" s="2">
        <v>4.8600000000000003</v>
      </c>
      <c r="F448" s="2" t="s">
        <v>1015</v>
      </c>
      <c r="G448" s="3">
        <v>45738</v>
      </c>
      <c r="H448" s="5">
        <v>19.440000000000001</v>
      </c>
      <c r="I448" s="2">
        <f>_xlfn.XLOOKUP(Sales78[[#This Row],[Customer_ID]],Customer[Customer_ID],Customer[Age])</f>
        <v>25</v>
      </c>
      <c r="J448" s="2" t="str">
        <f>_xlfn.XLOOKUP(Sales78[[#This Row],[Customer_ID]],Customer[Customer_ID],Customer[Age Range])</f>
        <v>[18-30]</v>
      </c>
      <c r="K448" s="2" t="str">
        <f>_xlfn.XLOOKUP(Sales78[[#This Row],[Customer_ID]],Customer[Customer_ID],Customer[Gender])</f>
        <v>Female</v>
      </c>
      <c r="L448" s="26" t="str">
        <f>_xlfn.XLOOKUP(Sales78[[#This Row],[Customer_ID]],Feedback[Customer_ID],Feedback[Feedback_ID])</f>
        <v>F1212</v>
      </c>
      <c r="M448" s="26" t="str">
        <f>_xlfn.XLOOKUP(Sales78[[#This Row],[Customer_ID]],Feedback[Customer_ID],Feedback[Sentiment])</f>
        <v>Neutral</v>
      </c>
      <c r="N448" s="26" t="str">
        <f>_xlfn.XLOOKUP(Sales78[[#This Row],[Customer_ID]],Feedback[Customer_ID],Feedback[Comment])</f>
        <v>Could be better</v>
      </c>
      <c r="O448" s="26"/>
    </row>
    <row r="449" spans="1:15" x14ac:dyDescent="0.3">
      <c r="A449" s="4" t="s">
        <v>454</v>
      </c>
      <c r="B449" s="2" t="s">
        <v>1449</v>
      </c>
      <c r="C449" s="2" t="s">
        <v>1010</v>
      </c>
      <c r="D449" s="2">
        <v>1</v>
      </c>
      <c r="E449" s="2">
        <v>4.21</v>
      </c>
      <c r="F449" s="2" t="s">
        <v>1013</v>
      </c>
      <c r="G449" s="3">
        <v>45739</v>
      </c>
      <c r="H449" s="5">
        <v>4.21</v>
      </c>
      <c r="I449" s="2">
        <f>_xlfn.XLOOKUP(Sales78[[#This Row],[Customer_ID]],Customer[Customer_ID],Customer[Age])</f>
        <v>31</v>
      </c>
      <c r="J449" s="2" t="str">
        <f>_xlfn.XLOOKUP(Sales78[[#This Row],[Customer_ID]],Customer[Customer_ID],Customer[Age Range])</f>
        <v>[31-43]</v>
      </c>
      <c r="K449" s="2" t="str">
        <f>_xlfn.XLOOKUP(Sales78[[#This Row],[Customer_ID]],Customer[Customer_ID],Customer[Gender])</f>
        <v>Male</v>
      </c>
      <c r="L449" s="26" t="str">
        <f>_xlfn.XLOOKUP(Sales78[[#This Row],[Customer_ID]],Feedback[Customer_ID],Feedback[Feedback_ID])</f>
        <v>F1993</v>
      </c>
      <c r="M449" s="26" t="str">
        <f>_xlfn.XLOOKUP(Sales78[[#This Row],[Customer_ID]],Feedback[Customer_ID],Feedback[Sentiment])</f>
        <v>Neutral</v>
      </c>
      <c r="N449" s="26" t="str">
        <f>_xlfn.XLOOKUP(Sales78[[#This Row],[Customer_ID]],Feedback[Customer_ID],Feedback[Comment])</f>
        <v>Could be better</v>
      </c>
      <c r="O449" s="26"/>
    </row>
    <row r="450" spans="1:15" x14ac:dyDescent="0.3">
      <c r="A450" s="4" t="s">
        <v>455</v>
      </c>
      <c r="B450" s="2" t="s">
        <v>1251</v>
      </c>
      <c r="C450" s="2" t="s">
        <v>1010</v>
      </c>
      <c r="D450" s="2">
        <v>2</v>
      </c>
      <c r="E450" s="2">
        <v>5.08</v>
      </c>
      <c r="F450" s="2" t="s">
        <v>1013</v>
      </c>
      <c r="G450" s="3">
        <v>45740</v>
      </c>
      <c r="H450" s="5">
        <v>10.16</v>
      </c>
      <c r="I450" s="2">
        <f>_xlfn.XLOOKUP(Sales78[[#This Row],[Customer_ID]],Customer[Customer_ID],Customer[Age])</f>
        <v>46</v>
      </c>
      <c r="J450" s="2" t="str">
        <f>_xlfn.XLOOKUP(Sales78[[#This Row],[Customer_ID]],Customer[Customer_ID],Customer[Age Range])</f>
        <v>[44-56]</v>
      </c>
      <c r="K450" s="2" t="str">
        <f>_xlfn.XLOOKUP(Sales78[[#This Row],[Customer_ID]],Customer[Customer_ID],Customer[Gender])</f>
        <v>Female</v>
      </c>
      <c r="L450" s="26" t="str">
        <f>_xlfn.XLOOKUP(Sales78[[#This Row],[Customer_ID]],Feedback[Customer_ID],Feedback[Feedback_ID])</f>
        <v>F1012</v>
      </c>
      <c r="M450" s="26" t="str">
        <f>_xlfn.XLOOKUP(Sales78[[#This Row],[Customer_ID]],Feedback[Customer_ID],Feedback[Sentiment])</f>
        <v>Negative</v>
      </c>
      <c r="N450" s="26" t="str">
        <f>_xlfn.XLOOKUP(Sales78[[#This Row],[Customer_ID]],Feedback[Customer_ID],Feedback[Comment])</f>
        <v>Great product!</v>
      </c>
      <c r="O450" s="26"/>
    </row>
    <row r="451" spans="1:15" x14ac:dyDescent="0.3">
      <c r="A451" s="4" t="s">
        <v>456</v>
      </c>
      <c r="B451" s="2" t="s">
        <v>1813</v>
      </c>
      <c r="C451" s="2" t="s">
        <v>1007</v>
      </c>
      <c r="D451" s="2">
        <v>2</v>
      </c>
      <c r="E451" s="2">
        <v>5.61</v>
      </c>
      <c r="F451" s="2" t="s">
        <v>1013</v>
      </c>
      <c r="G451" s="3">
        <v>45741</v>
      </c>
      <c r="H451" s="5">
        <v>11.22</v>
      </c>
      <c r="I451" s="2">
        <f>_xlfn.XLOOKUP(Sales78[[#This Row],[Customer_ID]],Customer[Customer_ID],Customer[Age])</f>
        <v>48</v>
      </c>
      <c r="J451" s="2" t="str">
        <f>_xlfn.XLOOKUP(Sales78[[#This Row],[Customer_ID]],Customer[Customer_ID],Customer[Age Range])</f>
        <v>[44-56]</v>
      </c>
      <c r="K451" s="2" t="str">
        <f>_xlfn.XLOOKUP(Sales78[[#This Row],[Customer_ID]],Customer[Customer_ID],Customer[Gender])</f>
        <v>Female</v>
      </c>
      <c r="L451" s="26" t="str">
        <f>_xlfn.XLOOKUP(Sales78[[#This Row],[Customer_ID]],Feedback[Customer_ID],Feedback[Feedback_ID])</f>
        <v>F1984</v>
      </c>
      <c r="M451" s="26" t="str">
        <f>_xlfn.XLOOKUP(Sales78[[#This Row],[Customer_ID]],Feedback[Customer_ID],Feedback[Sentiment])</f>
        <v>Neutral</v>
      </c>
      <c r="N451" s="26" t="str">
        <f>_xlfn.XLOOKUP(Sales78[[#This Row],[Customer_ID]],Feedback[Customer_ID],Feedback[Comment])</f>
        <v>Great product!</v>
      </c>
      <c r="O451" s="26"/>
    </row>
    <row r="452" spans="1:15" x14ac:dyDescent="0.3">
      <c r="A452" s="4" t="s">
        <v>457</v>
      </c>
      <c r="B452" s="2" t="s">
        <v>1228</v>
      </c>
      <c r="C452" s="2" t="s">
        <v>1008</v>
      </c>
      <c r="D452" s="2">
        <v>2</v>
      </c>
      <c r="E452" s="2">
        <v>3.83</v>
      </c>
      <c r="F452" s="2" t="s">
        <v>1015</v>
      </c>
      <c r="G452" s="3">
        <v>45742</v>
      </c>
      <c r="H452" s="5">
        <v>7.66</v>
      </c>
      <c r="I452" s="2">
        <f>_xlfn.XLOOKUP(Sales78[[#This Row],[Customer_ID]],Customer[Customer_ID],Customer[Age])</f>
        <v>22</v>
      </c>
      <c r="J452" s="2" t="str">
        <f>_xlfn.XLOOKUP(Sales78[[#This Row],[Customer_ID]],Customer[Customer_ID],Customer[Age Range])</f>
        <v>[18-30]</v>
      </c>
      <c r="K452" s="2" t="str">
        <f>_xlfn.XLOOKUP(Sales78[[#This Row],[Customer_ID]],Customer[Customer_ID],Customer[Gender])</f>
        <v>Male</v>
      </c>
      <c r="L452" s="26" t="str">
        <f>_xlfn.XLOOKUP(Sales78[[#This Row],[Customer_ID]],Feedback[Customer_ID],Feedback[Feedback_ID])</f>
        <v>F1026</v>
      </c>
      <c r="M452" s="26" t="str">
        <f>_xlfn.XLOOKUP(Sales78[[#This Row],[Customer_ID]],Feedback[Customer_ID],Feedback[Sentiment])</f>
        <v>Negative</v>
      </c>
      <c r="N452" s="26" t="str">
        <f>_xlfn.XLOOKUP(Sales78[[#This Row],[Customer_ID]],Feedback[Customer_ID],Feedback[Comment])</f>
        <v>Could be better</v>
      </c>
      <c r="O452" s="26"/>
    </row>
    <row r="453" spans="1:15" x14ac:dyDescent="0.3">
      <c r="A453" s="4" t="s">
        <v>458</v>
      </c>
      <c r="B453" s="2" t="s">
        <v>1211</v>
      </c>
      <c r="C453" s="2" t="s">
        <v>1010</v>
      </c>
      <c r="D453" s="2">
        <v>2</v>
      </c>
      <c r="E453" s="2">
        <v>3.5</v>
      </c>
      <c r="F453" s="2" t="s">
        <v>1016</v>
      </c>
      <c r="G453" s="3">
        <v>45743</v>
      </c>
      <c r="H453" s="5">
        <v>7</v>
      </c>
      <c r="I453" s="2">
        <f>_xlfn.XLOOKUP(Sales78[[#This Row],[Customer_ID]],Customer[Customer_ID],Customer[Age])</f>
        <v>51</v>
      </c>
      <c r="J453" s="2" t="str">
        <f>_xlfn.XLOOKUP(Sales78[[#This Row],[Customer_ID]],Customer[Customer_ID],Customer[Age Range])</f>
        <v>[44-56]</v>
      </c>
      <c r="K453" s="2" t="str">
        <f>_xlfn.XLOOKUP(Sales78[[#This Row],[Customer_ID]],Customer[Customer_ID],Customer[Gender])</f>
        <v>Female</v>
      </c>
      <c r="L453" s="26" t="str">
        <f>_xlfn.XLOOKUP(Sales78[[#This Row],[Customer_ID]],Feedback[Customer_ID],Feedback[Feedback_ID])</f>
        <v>F1537</v>
      </c>
      <c r="M453" s="26" t="str">
        <f>_xlfn.XLOOKUP(Sales78[[#This Row],[Customer_ID]],Feedback[Customer_ID],Feedback[Sentiment])</f>
        <v>Positive</v>
      </c>
      <c r="N453" s="26" t="str">
        <f>_xlfn.XLOOKUP(Sales78[[#This Row],[Customer_ID]],Feedback[Customer_ID],Feedback[Comment])</f>
        <v>Could be better</v>
      </c>
      <c r="O453" s="26"/>
    </row>
    <row r="454" spans="1:15" x14ac:dyDescent="0.3">
      <c r="A454" s="4" t="s">
        <v>459</v>
      </c>
      <c r="B454" s="2" t="s">
        <v>1366</v>
      </c>
      <c r="C454" s="2" t="s">
        <v>1012</v>
      </c>
      <c r="D454" s="2">
        <v>1</v>
      </c>
      <c r="E454" s="2">
        <v>4.71</v>
      </c>
      <c r="F454" s="2" t="s">
        <v>1016</v>
      </c>
      <c r="G454" s="3">
        <v>45744</v>
      </c>
      <c r="H454" s="5">
        <v>4.71</v>
      </c>
      <c r="I454" s="2">
        <f>_xlfn.XLOOKUP(Sales78[[#This Row],[Customer_ID]],Customer[Customer_ID],Customer[Age])</f>
        <v>48</v>
      </c>
      <c r="J454" s="2" t="str">
        <f>_xlfn.XLOOKUP(Sales78[[#This Row],[Customer_ID]],Customer[Customer_ID],Customer[Age Range])</f>
        <v>[44-56]</v>
      </c>
      <c r="K454" s="2" t="str">
        <f>_xlfn.XLOOKUP(Sales78[[#This Row],[Customer_ID]],Customer[Customer_ID],Customer[Gender])</f>
        <v>Male</v>
      </c>
      <c r="L454" s="26" t="e">
        <f>_xlfn.XLOOKUP(Sales78[[#This Row],[Customer_ID]],Feedback[Customer_ID],Feedback[Feedback_ID])</f>
        <v>#N/A</v>
      </c>
      <c r="M454" s="26" t="e">
        <f>_xlfn.XLOOKUP(Sales78[[#This Row],[Customer_ID]],Feedback[Customer_ID],Feedback[Sentiment])</f>
        <v>#N/A</v>
      </c>
      <c r="N454" s="26" t="e">
        <f>_xlfn.XLOOKUP(Sales78[[#This Row],[Customer_ID]],Feedback[Customer_ID],Feedback[Comment])</f>
        <v>#N/A</v>
      </c>
      <c r="O454" s="26"/>
    </row>
    <row r="455" spans="1:15" x14ac:dyDescent="0.3">
      <c r="A455" s="4" t="s">
        <v>460</v>
      </c>
      <c r="B455" s="2" t="s">
        <v>1709</v>
      </c>
      <c r="C455" s="2" t="s">
        <v>1011</v>
      </c>
      <c r="D455" s="2">
        <v>5</v>
      </c>
      <c r="E455" s="2">
        <v>3.01</v>
      </c>
      <c r="F455" s="2" t="s">
        <v>1015</v>
      </c>
      <c r="G455" s="3">
        <v>45745</v>
      </c>
      <c r="H455" s="5">
        <v>15.05</v>
      </c>
      <c r="I455" s="2">
        <f>_xlfn.XLOOKUP(Sales78[[#This Row],[Customer_ID]],Customer[Customer_ID],Customer[Age])</f>
        <v>36</v>
      </c>
      <c r="J455" s="2" t="str">
        <f>_xlfn.XLOOKUP(Sales78[[#This Row],[Customer_ID]],Customer[Customer_ID],Customer[Age Range])</f>
        <v>[31-43]</v>
      </c>
      <c r="K455" s="2" t="str">
        <f>_xlfn.XLOOKUP(Sales78[[#This Row],[Customer_ID]],Customer[Customer_ID],Customer[Gender])</f>
        <v>Female</v>
      </c>
      <c r="L455" s="26" t="e">
        <f>_xlfn.XLOOKUP(Sales78[[#This Row],[Customer_ID]],Feedback[Customer_ID],Feedback[Feedback_ID])</f>
        <v>#N/A</v>
      </c>
      <c r="M455" s="26" t="e">
        <f>_xlfn.XLOOKUP(Sales78[[#This Row],[Customer_ID]],Feedback[Customer_ID],Feedback[Sentiment])</f>
        <v>#N/A</v>
      </c>
      <c r="N455" s="26" t="e">
        <f>_xlfn.XLOOKUP(Sales78[[#This Row],[Customer_ID]],Feedback[Customer_ID],Feedback[Comment])</f>
        <v>#N/A</v>
      </c>
      <c r="O455" s="26"/>
    </row>
    <row r="456" spans="1:15" x14ac:dyDescent="0.3">
      <c r="A456" s="4" t="s">
        <v>461</v>
      </c>
      <c r="B456" s="2" t="s">
        <v>1872</v>
      </c>
      <c r="C456" s="2" t="s">
        <v>1007</v>
      </c>
      <c r="D456" s="2">
        <v>5</v>
      </c>
      <c r="E456" s="2">
        <v>3.09</v>
      </c>
      <c r="F456" s="2" t="s">
        <v>1013</v>
      </c>
      <c r="G456" s="3">
        <v>45746</v>
      </c>
      <c r="H456" s="5">
        <v>15.45</v>
      </c>
      <c r="I456" s="2">
        <f>_xlfn.XLOOKUP(Sales78[[#This Row],[Customer_ID]],Customer[Customer_ID],Customer[Age])</f>
        <v>45</v>
      </c>
      <c r="J456" s="2" t="str">
        <f>_xlfn.XLOOKUP(Sales78[[#This Row],[Customer_ID]],Customer[Customer_ID],Customer[Age Range])</f>
        <v>[44-56]</v>
      </c>
      <c r="K456" s="2" t="str">
        <f>_xlfn.XLOOKUP(Sales78[[#This Row],[Customer_ID]],Customer[Customer_ID],Customer[Gender])</f>
        <v>Female</v>
      </c>
      <c r="L456" s="26" t="e">
        <f>_xlfn.XLOOKUP(Sales78[[#This Row],[Customer_ID]],Feedback[Customer_ID],Feedback[Feedback_ID])</f>
        <v>#N/A</v>
      </c>
      <c r="M456" s="26" t="e">
        <f>_xlfn.XLOOKUP(Sales78[[#This Row],[Customer_ID]],Feedback[Customer_ID],Feedback[Sentiment])</f>
        <v>#N/A</v>
      </c>
      <c r="N456" s="26" t="e">
        <f>_xlfn.XLOOKUP(Sales78[[#This Row],[Customer_ID]],Feedback[Customer_ID],Feedback[Comment])</f>
        <v>#N/A</v>
      </c>
      <c r="O456" s="26"/>
    </row>
    <row r="457" spans="1:15" x14ac:dyDescent="0.3">
      <c r="A457" s="4" t="s">
        <v>462</v>
      </c>
      <c r="B457" s="2" t="s">
        <v>1334</v>
      </c>
      <c r="C457" s="2" t="s">
        <v>1011</v>
      </c>
      <c r="D457" s="2">
        <v>2</v>
      </c>
      <c r="E457" s="2">
        <v>5.33</v>
      </c>
      <c r="F457" s="2" t="s">
        <v>1015</v>
      </c>
      <c r="G457" s="3">
        <v>45747</v>
      </c>
      <c r="H457" s="5">
        <v>10.66</v>
      </c>
      <c r="I457" s="2">
        <f>_xlfn.XLOOKUP(Sales78[[#This Row],[Customer_ID]],Customer[Customer_ID],Customer[Age])</f>
        <v>48</v>
      </c>
      <c r="J457" s="2" t="str">
        <f>_xlfn.XLOOKUP(Sales78[[#This Row],[Customer_ID]],Customer[Customer_ID],Customer[Age Range])</f>
        <v>[44-56]</v>
      </c>
      <c r="K457" s="2" t="str">
        <f>_xlfn.XLOOKUP(Sales78[[#This Row],[Customer_ID]],Customer[Customer_ID],Customer[Gender])</f>
        <v>Male</v>
      </c>
      <c r="L457" s="26" t="str">
        <f>_xlfn.XLOOKUP(Sales78[[#This Row],[Customer_ID]],Feedback[Customer_ID],Feedback[Feedback_ID])</f>
        <v>F1285</v>
      </c>
      <c r="M457" s="26" t="str">
        <f>_xlfn.XLOOKUP(Sales78[[#This Row],[Customer_ID]],Feedback[Customer_ID],Feedback[Sentiment])</f>
        <v>Negative</v>
      </c>
      <c r="N457" s="26" t="str">
        <f>_xlfn.XLOOKUP(Sales78[[#This Row],[Customer_ID]],Feedback[Customer_ID],Feedback[Comment])</f>
        <v>Great product!</v>
      </c>
      <c r="O457" s="26"/>
    </row>
    <row r="458" spans="1:15" x14ac:dyDescent="0.3">
      <c r="A458" s="4" t="s">
        <v>463</v>
      </c>
      <c r="B458" s="2" t="s">
        <v>1294</v>
      </c>
      <c r="C458" s="2" t="s">
        <v>1007</v>
      </c>
      <c r="D458" s="2">
        <v>1</v>
      </c>
      <c r="E458" s="2">
        <v>3.68</v>
      </c>
      <c r="F458" s="2" t="s">
        <v>1016</v>
      </c>
      <c r="G458" s="3">
        <v>45748</v>
      </c>
      <c r="H458" s="5">
        <v>3.68</v>
      </c>
      <c r="I458" s="2">
        <f>_xlfn.XLOOKUP(Sales78[[#This Row],[Customer_ID]],Customer[Customer_ID],Customer[Age])</f>
        <v>45</v>
      </c>
      <c r="J458" s="2" t="str">
        <f>_xlfn.XLOOKUP(Sales78[[#This Row],[Customer_ID]],Customer[Customer_ID],Customer[Age Range])</f>
        <v>[44-56]</v>
      </c>
      <c r="K458" s="2" t="str">
        <f>_xlfn.XLOOKUP(Sales78[[#This Row],[Customer_ID]],Customer[Customer_ID],Customer[Gender])</f>
        <v>Female</v>
      </c>
      <c r="L458" s="26" t="str">
        <f>_xlfn.XLOOKUP(Sales78[[#This Row],[Customer_ID]],Feedback[Customer_ID],Feedback[Feedback_ID])</f>
        <v>F1189</v>
      </c>
      <c r="M458" s="26" t="str">
        <f>_xlfn.XLOOKUP(Sales78[[#This Row],[Customer_ID]],Feedback[Customer_ID],Feedback[Sentiment])</f>
        <v>Neutral</v>
      </c>
      <c r="N458" s="26" t="str">
        <f>_xlfn.XLOOKUP(Sales78[[#This Row],[Customer_ID]],Feedback[Customer_ID],Feedback[Comment])</f>
        <v>Could be better</v>
      </c>
      <c r="O458" s="26"/>
    </row>
    <row r="459" spans="1:15" x14ac:dyDescent="0.3">
      <c r="A459" s="4" t="s">
        <v>464</v>
      </c>
      <c r="B459" s="2" t="s">
        <v>1059</v>
      </c>
      <c r="C459" s="2" t="s">
        <v>1009</v>
      </c>
      <c r="D459" s="2">
        <v>3</v>
      </c>
      <c r="E459" s="2">
        <v>4.71</v>
      </c>
      <c r="F459" s="2" t="s">
        <v>1016</v>
      </c>
      <c r="G459" s="3">
        <v>45749</v>
      </c>
      <c r="H459" s="5">
        <v>14.13</v>
      </c>
      <c r="I459" s="2">
        <f>_xlfn.XLOOKUP(Sales78[[#This Row],[Customer_ID]],Customer[Customer_ID],Customer[Age])</f>
        <v>45</v>
      </c>
      <c r="J459" s="2" t="str">
        <f>_xlfn.XLOOKUP(Sales78[[#This Row],[Customer_ID]],Customer[Customer_ID],Customer[Age Range])</f>
        <v>[44-56]</v>
      </c>
      <c r="K459" s="2" t="str">
        <f>_xlfn.XLOOKUP(Sales78[[#This Row],[Customer_ID]],Customer[Customer_ID],Customer[Gender])</f>
        <v>Male</v>
      </c>
      <c r="L459" s="26" t="e">
        <f>_xlfn.XLOOKUP(Sales78[[#This Row],[Customer_ID]],Feedback[Customer_ID],Feedback[Feedback_ID])</f>
        <v>#N/A</v>
      </c>
      <c r="M459" s="26" t="e">
        <f>_xlfn.XLOOKUP(Sales78[[#This Row],[Customer_ID]],Feedback[Customer_ID],Feedback[Sentiment])</f>
        <v>#N/A</v>
      </c>
      <c r="N459" s="26" t="e">
        <f>_xlfn.XLOOKUP(Sales78[[#This Row],[Customer_ID]],Feedback[Customer_ID],Feedback[Comment])</f>
        <v>#N/A</v>
      </c>
      <c r="O459" s="26"/>
    </row>
    <row r="460" spans="1:15" x14ac:dyDescent="0.3">
      <c r="A460" s="4" t="s">
        <v>465</v>
      </c>
      <c r="B460" s="2" t="s">
        <v>1174</v>
      </c>
      <c r="C460" s="2" t="s">
        <v>1009</v>
      </c>
      <c r="D460" s="2">
        <v>1</v>
      </c>
      <c r="E460" s="2">
        <v>4.5</v>
      </c>
      <c r="F460" s="2" t="s">
        <v>1016</v>
      </c>
      <c r="G460" s="3">
        <v>45750</v>
      </c>
      <c r="H460" s="5">
        <v>4.5</v>
      </c>
      <c r="I460" s="2">
        <f>_xlfn.XLOOKUP(Sales78[[#This Row],[Customer_ID]],Customer[Customer_ID],Customer[Age])</f>
        <v>56</v>
      </c>
      <c r="J460" s="2" t="str">
        <f>_xlfn.XLOOKUP(Sales78[[#This Row],[Customer_ID]],Customer[Customer_ID],Customer[Age Range])</f>
        <v>[44-56]</v>
      </c>
      <c r="K460" s="2" t="str">
        <f>_xlfn.XLOOKUP(Sales78[[#This Row],[Customer_ID]],Customer[Customer_ID],Customer[Gender])</f>
        <v>Male</v>
      </c>
      <c r="L460" s="26" t="e">
        <f>_xlfn.XLOOKUP(Sales78[[#This Row],[Customer_ID]],Feedback[Customer_ID],Feedback[Feedback_ID])</f>
        <v>#N/A</v>
      </c>
      <c r="M460" s="26" t="e">
        <f>_xlfn.XLOOKUP(Sales78[[#This Row],[Customer_ID]],Feedback[Customer_ID],Feedback[Sentiment])</f>
        <v>#N/A</v>
      </c>
      <c r="N460" s="26" t="e">
        <f>_xlfn.XLOOKUP(Sales78[[#This Row],[Customer_ID]],Feedback[Customer_ID],Feedback[Comment])</f>
        <v>#N/A</v>
      </c>
      <c r="O460" s="26"/>
    </row>
    <row r="461" spans="1:15" x14ac:dyDescent="0.3">
      <c r="A461" s="4" t="s">
        <v>466</v>
      </c>
      <c r="B461" s="2" t="s">
        <v>1136</v>
      </c>
      <c r="C461" s="2" t="s">
        <v>1008</v>
      </c>
      <c r="D461" s="2">
        <v>4</v>
      </c>
      <c r="E461" s="2">
        <v>5.47</v>
      </c>
      <c r="F461" s="2" t="s">
        <v>1015</v>
      </c>
      <c r="G461" s="3">
        <v>45751</v>
      </c>
      <c r="H461" s="5">
        <v>21.88</v>
      </c>
      <c r="I461" s="2">
        <f>_xlfn.XLOOKUP(Sales78[[#This Row],[Customer_ID]],Customer[Customer_ID],Customer[Age])</f>
        <v>63</v>
      </c>
      <c r="J461" s="2" t="str">
        <f>_xlfn.XLOOKUP(Sales78[[#This Row],[Customer_ID]],Customer[Customer_ID],Customer[Age Range])</f>
        <v>[57 Above]</v>
      </c>
      <c r="K461" s="2" t="str">
        <f>_xlfn.XLOOKUP(Sales78[[#This Row],[Customer_ID]],Customer[Customer_ID],Customer[Gender])</f>
        <v>Male</v>
      </c>
      <c r="L461" s="26" t="str">
        <f>_xlfn.XLOOKUP(Sales78[[#This Row],[Customer_ID]],Feedback[Customer_ID],Feedback[Feedback_ID])</f>
        <v>F1146</v>
      </c>
      <c r="M461" s="26" t="str">
        <f>_xlfn.XLOOKUP(Sales78[[#This Row],[Customer_ID]],Feedback[Customer_ID],Feedback[Sentiment])</f>
        <v>Neutral</v>
      </c>
      <c r="N461" s="26" t="str">
        <f>_xlfn.XLOOKUP(Sales78[[#This Row],[Customer_ID]],Feedback[Customer_ID],Feedback[Comment])</f>
        <v>Great product!</v>
      </c>
      <c r="O461" s="26"/>
    </row>
    <row r="462" spans="1:15" x14ac:dyDescent="0.3">
      <c r="A462" s="4" t="s">
        <v>467</v>
      </c>
      <c r="B462" s="2" t="s">
        <v>1128</v>
      </c>
      <c r="C462" s="2" t="s">
        <v>1010</v>
      </c>
      <c r="D462" s="2">
        <v>3</v>
      </c>
      <c r="E462" s="2">
        <v>2.75</v>
      </c>
      <c r="F462" s="2" t="s">
        <v>1016</v>
      </c>
      <c r="G462" s="3">
        <v>45752</v>
      </c>
      <c r="H462" s="5">
        <v>8.25</v>
      </c>
      <c r="I462" s="2">
        <f>_xlfn.XLOOKUP(Sales78[[#This Row],[Customer_ID]],Customer[Customer_ID],Customer[Age])</f>
        <v>32</v>
      </c>
      <c r="J462" s="2" t="str">
        <f>_xlfn.XLOOKUP(Sales78[[#This Row],[Customer_ID]],Customer[Customer_ID],Customer[Age Range])</f>
        <v>[31-43]</v>
      </c>
      <c r="K462" s="2" t="str">
        <f>_xlfn.XLOOKUP(Sales78[[#This Row],[Customer_ID]],Customer[Customer_ID],Customer[Gender])</f>
        <v>Male</v>
      </c>
      <c r="L462" s="26" t="str">
        <f>_xlfn.XLOOKUP(Sales78[[#This Row],[Customer_ID]],Feedback[Customer_ID],Feedback[Feedback_ID])</f>
        <v>F1562</v>
      </c>
      <c r="M462" s="26" t="str">
        <f>_xlfn.XLOOKUP(Sales78[[#This Row],[Customer_ID]],Feedback[Customer_ID],Feedback[Sentiment])</f>
        <v>Positive</v>
      </c>
      <c r="N462" s="26" t="str">
        <f>_xlfn.XLOOKUP(Sales78[[#This Row],[Customer_ID]],Feedback[Customer_ID],Feedback[Comment])</f>
        <v>Could be better</v>
      </c>
      <c r="O462" s="26"/>
    </row>
    <row r="463" spans="1:15" x14ac:dyDescent="0.3">
      <c r="A463" s="4" t="s">
        <v>468</v>
      </c>
      <c r="B463" s="2" t="s">
        <v>1714</v>
      </c>
      <c r="C463" s="2" t="s">
        <v>1011</v>
      </c>
      <c r="D463" s="2">
        <v>5</v>
      </c>
      <c r="E463" s="2">
        <v>3.07</v>
      </c>
      <c r="F463" s="2" t="s">
        <v>1016</v>
      </c>
      <c r="G463" s="3">
        <v>45753</v>
      </c>
      <c r="H463" s="5">
        <v>15.35</v>
      </c>
      <c r="I463" s="2">
        <f>_xlfn.XLOOKUP(Sales78[[#This Row],[Customer_ID]],Customer[Customer_ID],Customer[Age])</f>
        <v>52</v>
      </c>
      <c r="J463" s="2" t="str">
        <f>_xlfn.XLOOKUP(Sales78[[#This Row],[Customer_ID]],Customer[Customer_ID],Customer[Age Range])</f>
        <v>[44-56]</v>
      </c>
      <c r="K463" s="2" t="str">
        <f>_xlfn.XLOOKUP(Sales78[[#This Row],[Customer_ID]],Customer[Customer_ID],Customer[Gender])</f>
        <v>Male</v>
      </c>
      <c r="L463" s="26" t="e">
        <f>_xlfn.XLOOKUP(Sales78[[#This Row],[Customer_ID]],Feedback[Customer_ID],Feedback[Feedback_ID])</f>
        <v>#N/A</v>
      </c>
      <c r="M463" s="26" t="e">
        <f>_xlfn.XLOOKUP(Sales78[[#This Row],[Customer_ID]],Feedback[Customer_ID],Feedback[Sentiment])</f>
        <v>#N/A</v>
      </c>
      <c r="N463" s="26" t="e">
        <f>_xlfn.XLOOKUP(Sales78[[#This Row],[Customer_ID]],Feedback[Customer_ID],Feedback[Comment])</f>
        <v>#N/A</v>
      </c>
      <c r="O463" s="26"/>
    </row>
    <row r="464" spans="1:15" x14ac:dyDescent="0.3">
      <c r="A464" s="4" t="s">
        <v>469</v>
      </c>
      <c r="B464" s="2" t="s">
        <v>1996</v>
      </c>
      <c r="C464" s="2" t="s">
        <v>1010</v>
      </c>
      <c r="D464" s="2">
        <v>5</v>
      </c>
      <c r="E464" s="2">
        <v>3.3</v>
      </c>
      <c r="F464" s="2" t="s">
        <v>1016</v>
      </c>
      <c r="G464" s="3">
        <v>45754</v>
      </c>
      <c r="H464" s="5">
        <v>16.5</v>
      </c>
      <c r="I464" s="2">
        <f>_xlfn.XLOOKUP(Sales78[[#This Row],[Customer_ID]],Customer[Customer_ID],Customer[Age])</f>
        <v>36</v>
      </c>
      <c r="J464" s="2" t="str">
        <f>_xlfn.XLOOKUP(Sales78[[#This Row],[Customer_ID]],Customer[Customer_ID],Customer[Age Range])</f>
        <v>[31-43]</v>
      </c>
      <c r="K464" s="2" t="str">
        <f>_xlfn.XLOOKUP(Sales78[[#This Row],[Customer_ID]],Customer[Customer_ID],Customer[Gender])</f>
        <v>Male</v>
      </c>
      <c r="L464" s="26" t="str">
        <f>_xlfn.XLOOKUP(Sales78[[#This Row],[Customer_ID]],Feedback[Customer_ID],Feedback[Feedback_ID])</f>
        <v>F1233</v>
      </c>
      <c r="M464" s="26" t="str">
        <f>_xlfn.XLOOKUP(Sales78[[#This Row],[Customer_ID]],Feedback[Customer_ID],Feedback[Sentiment])</f>
        <v>Neutral</v>
      </c>
      <c r="N464" s="26" t="str">
        <f>_xlfn.XLOOKUP(Sales78[[#This Row],[Customer_ID]],Feedback[Customer_ID],Feedback[Comment])</f>
        <v>Could be better</v>
      </c>
      <c r="O464" s="26"/>
    </row>
    <row r="465" spans="1:15" x14ac:dyDescent="0.3">
      <c r="A465" s="4" t="s">
        <v>470</v>
      </c>
      <c r="B465" s="2" t="s">
        <v>1051</v>
      </c>
      <c r="C465" s="2" t="s">
        <v>1009</v>
      </c>
      <c r="D465" s="2">
        <v>1</v>
      </c>
      <c r="E465" s="2">
        <v>3.61</v>
      </c>
      <c r="F465" s="2" t="s">
        <v>1016</v>
      </c>
      <c r="G465" s="3">
        <v>45755</v>
      </c>
      <c r="H465" s="5">
        <v>3.61</v>
      </c>
      <c r="I465" s="2">
        <f>_xlfn.XLOOKUP(Sales78[[#This Row],[Customer_ID]],Customer[Customer_ID],Customer[Age])</f>
        <v>44</v>
      </c>
      <c r="J465" s="2" t="str">
        <f>_xlfn.XLOOKUP(Sales78[[#This Row],[Customer_ID]],Customer[Customer_ID],Customer[Age Range])</f>
        <v>[44-56]</v>
      </c>
      <c r="K465" s="2" t="str">
        <f>_xlfn.XLOOKUP(Sales78[[#This Row],[Customer_ID]],Customer[Customer_ID],Customer[Gender])</f>
        <v>Male</v>
      </c>
      <c r="L465" s="26" t="str">
        <f>_xlfn.XLOOKUP(Sales78[[#This Row],[Customer_ID]],Feedback[Customer_ID],Feedback[Feedback_ID])</f>
        <v>F1061</v>
      </c>
      <c r="M465" s="26" t="str">
        <f>_xlfn.XLOOKUP(Sales78[[#This Row],[Customer_ID]],Feedback[Customer_ID],Feedback[Sentiment])</f>
        <v>Neutral</v>
      </c>
      <c r="N465" s="26" t="str">
        <f>_xlfn.XLOOKUP(Sales78[[#This Row],[Customer_ID]],Feedback[Customer_ID],Feedback[Comment])</f>
        <v>Could be better</v>
      </c>
      <c r="O465" s="26"/>
    </row>
    <row r="466" spans="1:15" x14ac:dyDescent="0.3">
      <c r="A466" s="4" t="s">
        <v>471</v>
      </c>
      <c r="B466" s="2" t="s">
        <v>1225</v>
      </c>
      <c r="C466" s="2" t="s">
        <v>1011</v>
      </c>
      <c r="D466" s="2">
        <v>5</v>
      </c>
      <c r="E466" s="2">
        <v>3.52</v>
      </c>
      <c r="F466" s="2" t="s">
        <v>1014</v>
      </c>
      <c r="G466" s="3">
        <v>45756</v>
      </c>
      <c r="H466" s="5">
        <v>17.600000000000001</v>
      </c>
      <c r="I466" s="2">
        <f>_xlfn.XLOOKUP(Sales78[[#This Row],[Customer_ID]],Customer[Customer_ID],Customer[Age])</f>
        <v>23</v>
      </c>
      <c r="J466" s="2" t="str">
        <f>_xlfn.XLOOKUP(Sales78[[#This Row],[Customer_ID]],Customer[Customer_ID],Customer[Age Range])</f>
        <v>[18-30]</v>
      </c>
      <c r="K466" s="2" t="str">
        <f>_xlfn.XLOOKUP(Sales78[[#This Row],[Customer_ID]],Customer[Customer_ID],Customer[Gender])</f>
        <v>Male</v>
      </c>
      <c r="L466" s="26" t="e">
        <f>_xlfn.XLOOKUP(Sales78[[#This Row],[Customer_ID]],Feedback[Customer_ID],Feedback[Feedback_ID])</f>
        <v>#N/A</v>
      </c>
      <c r="M466" s="26" t="e">
        <f>_xlfn.XLOOKUP(Sales78[[#This Row],[Customer_ID]],Feedback[Customer_ID],Feedback[Sentiment])</f>
        <v>#N/A</v>
      </c>
      <c r="N466" s="26" t="e">
        <f>_xlfn.XLOOKUP(Sales78[[#This Row],[Customer_ID]],Feedback[Customer_ID],Feedback[Comment])</f>
        <v>#N/A</v>
      </c>
      <c r="O466" s="26"/>
    </row>
    <row r="467" spans="1:15" x14ac:dyDescent="0.3">
      <c r="A467" s="4" t="s">
        <v>472</v>
      </c>
      <c r="B467" s="2" t="s">
        <v>1548</v>
      </c>
      <c r="C467" s="2" t="s">
        <v>1012</v>
      </c>
      <c r="D467" s="2">
        <v>1</v>
      </c>
      <c r="E467" s="2">
        <v>3.44</v>
      </c>
      <c r="F467" s="2" t="s">
        <v>1015</v>
      </c>
      <c r="G467" s="3">
        <v>45757</v>
      </c>
      <c r="H467" s="5">
        <v>3.44</v>
      </c>
      <c r="I467" s="2">
        <f>_xlfn.XLOOKUP(Sales78[[#This Row],[Customer_ID]],Customer[Customer_ID],Customer[Age])</f>
        <v>25</v>
      </c>
      <c r="J467" s="2" t="str">
        <f>_xlfn.XLOOKUP(Sales78[[#This Row],[Customer_ID]],Customer[Customer_ID],Customer[Age Range])</f>
        <v>[18-30]</v>
      </c>
      <c r="K467" s="2" t="str">
        <f>_xlfn.XLOOKUP(Sales78[[#This Row],[Customer_ID]],Customer[Customer_ID],Customer[Gender])</f>
        <v>Male</v>
      </c>
      <c r="L467" s="26" t="str">
        <f>_xlfn.XLOOKUP(Sales78[[#This Row],[Customer_ID]],Feedback[Customer_ID],Feedback[Feedback_ID])</f>
        <v>F1756</v>
      </c>
      <c r="M467" s="26" t="str">
        <f>_xlfn.XLOOKUP(Sales78[[#This Row],[Customer_ID]],Feedback[Customer_ID],Feedback[Sentiment])</f>
        <v>Neutral</v>
      </c>
      <c r="N467" s="26" t="str">
        <f>_xlfn.XLOOKUP(Sales78[[#This Row],[Customer_ID]],Feedback[Customer_ID],Feedback[Comment])</f>
        <v>Could be better</v>
      </c>
      <c r="O467" s="26"/>
    </row>
    <row r="468" spans="1:15" x14ac:dyDescent="0.3">
      <c r="A468" s="4" t="s">
        <v>473</v>
      </c>
      <c r="B468" s="2" t="s">
        <v>1977</v>
      </c>
      <c r="C468" s="2" t="s">
        <v>1008</v>
      </c>
      <c r="D468" s="2">
        <v>1</v>
      </c>
      <c r="E468" s="2">
        <v>4.76</v>
      </c>
      <c r="F468" s="2" t="s">
        <v>1015</v>
      </c>
      <c r="G468" s="3">
        <v>45758</v>
      </c>
      <c r="H468" s="5">
        <v>4.76</v>
      </c>
      <c r="I468" s="2">
        <f>_xlfn.XLOOKUP(Sales78[[#This Row],[Customer_ID]],Customer[Customer_ID],Customer[Age])</f>
        <v>41</v>
      </c>
      <c r="J468" s="2" t="str">
        <f>_xlfn.XLOOKUP(Sales78[[#This Row],[Customer_ID]],Customer[Customer_ID],Customer[Age Range])</f>
        <v>[31-43]</v>
      </c>
      <c r="K468" s="2" t="str">
        <f>_xlfn.XLOOKUP(Sales78[[#This Row],[Customer_ID]],Customer[Customer_ID],Customer[Gender])</f>
        <v>Male</v>
      </c>
      <c r="L468" s="26" t="str">
        <f>_xlfn.XLOOKUP(Sales78[[#This Row],[Customer_ID]],Feedback[Customer_ID],Feedback[Feedback_ID])</f>
        <v>F1959</v>
      </c>
      <c r="M468" s="26" t="str">
        <f>_xlfn.XLOOKUP(Sales78[[#This Row],[Customer_ID]],Feedback[Customer_ID],Feedback[Sentiment])</f>
        <v>Negative</v>
      </c>
      <c r="N468" s="26" t="str">
        <f>_xlfn.XLOOKUP(Sales78[[#This Row],[Customer_ID]],Feedback[Customer_ID],Feedback[Comment])</f>
        <v>Great product!</v>
      </c>
      <c r="O468" s="26"/>
    </row>
    <row r="469" spans="1:15" x14ac:dyDescent="0.3">
      <c r="A469" s="4" t="s">
        <v>474</v>
      </c>
      <c r="B469" s="2" t="s">
        <v>1996</v>
      </c>
      <c r="C469" s="2" t="s">
        <v>1010</v>
      </c>
      <c r="D469" s="2">
        <v>1</v>
      </c>
      <c r="E469" s="2">
        <v>3.45</v>
      </c>
      <c r="F469" s="2" t="s">
        <v>1016</v>
      </c>
      <c r="G469" s="3">
        <v>45759</v>
      </c>
      <c r="H469" s="5">
        <v>3.45</v>
      </c>
      <c r="I469" s="2">
        <f>_xlfn.XLOOKUP(Sales78[[#This Row],[Customer_ID]],Customer[Customer_ID],Customer[Age])</f>
        <v>36</v>
      </c>
      <c r="J469" s="2" t="str">
        <f>_xlfn.XLOOKUP(Sales78[[#This Row],[Customer_ID]],Customer[Customer_ID],Customer[Age Range])</f>
        <v>[31-43]</v>
      </c>
      <c r="K469" s="2" t="str">
        <f>_xlfn.XLOOKUP(Sales78[[#This Row],[Customer_ID]],Customer[Customer_ID],Customer[Gender])</f>
        <v>Male</v>
      </c>
      <c r="L469" s="26" t="str">
        <f>_xlfn.XLOOKUP(Sales78[[#This Row],[Customer_ID]],Feedback[Customer_ID],Feedback[Feedback_ID])</f>
        <v>F1233</v>
      </c>
      <c r="M469" s="26" t="str">
        <f>_xlfn.XLOOKUP(Sales78[[#This Row],[Customer_ID]],Feedback[Customer_ID],Feedback[Sentiment])</f>
        <v>Neutral</v>
      </c>
      <c r="N469" s="26" t="str">
        <f>_xlfn.XLOOKUP(Sales78[[#This Row],[Customer_ID]],Feedback[Customer_ID],Feedback[Comment])</f>
        <v>Could be better</v>
      </c>
      <c r="O469" s="26"/>
    </row>
    <row r="470" spans="1:15" x14ac:dyDescent="0.3">
      <c r="A470" s="4" t="s">
        <v>475</v>
      </c>
      <c r="B470" s="2" t="s">
        <v>1637</v>
      </c>
      <c r="C470" s="2" t="s">
        <v>1007</v>
      </c>
      <c r="D470" s="2">
        <v>1</v>
      </c>
      <c r="E470" s="2">
        <v>4.0599999999999996</v>
      </c>
      <c r="F470" s="2" t="s">
        <v>1013</v>
      </c>
      <c r="G470" s="3">
        <v>45760</v>
      </c>
      <c r="H470" s="5">
        <v>4.0599999999999996</v>
      </c>
      <c r="I470" s="2">
        <f>_xlfn.XLOOKUP(Sales78[[#This Row],[Customer_ID]],Customer[Customer_ID],Customer[Age])</f>
        <v>57</v>
      </c>
      <c r="J470" s="2" t="str">
        <f>_xlfn.XLOOKUP(Sales78[[#This Row],[Customer_ID]],Customer[Customer_ID],Customer[Age Range])</f>
        <v>[57 Above]</v>
      </c>
      <c r="K470" s="2" t="str">
        <f>_xlfn.XLOOKUP(Sales78[[#This Row],[Customer_ID]],Customer[Customer_ID],Customer[Gender])</f>
        <v>Female</v>
      </c>
      <c r="L470" s="26" t="str">
        <f>_xlfn.XLOOKUP(Sales78[[#This Row],[Customer_ID]],Feedback[Customer_ID],Feedback[Feedback_ID])</f>
        <v>F1642</v>
      </c>
      <c r="M470" s="26" t="str">
        <f>_xlfn.XLOOKUP(Sales78[[#This Row],[Customer_ID]],Feedback[Customer_ID],Feedback[Sentiment])</f>
        <v>Positive</v>
      </c>
      <c r="N470" s="26" t="str">
        <f>_xlfn.XLOOKUP(Sales78[[#This Row],[Customer_ID]],Feedback[Customer_ID],Feedback[Comment])</f>
        <v>Could be better</v>
      </c>
      <c r="O470" s="26"/>
    </row>
    <row r="471" spans="1:15" x14ac:dyDescent="0.3">
      <c r="A471" s="4" t="s">
        <v>476</v>
      </c>
      <c r="B471" s="2" t="s">
        <v>1337</v>
      </c>
      <c r="C471" s="2" t="s">
        <v>1007</v>
      </c>
      <c r="D471" s="2">
        <v>1</v>
      </c>
      <c r="E471" s="2">
        <v>5.52</v>
      </c>
      <c r="F471" s="2" t="s">
        <v>1016</v>
      </c>
      <c r="G471" s="3">
        <v>45761</v>
      </c>
      <c r="H471" s="5">
        <v>5.52</v>
      </c>
      <c r="I471" s="2">
        <f>_xlfn.XLOOKUP(Sales78[[#This Row],[Customer_ID]],Customer[Customer_ID],Customer[Age])</f>
        <v>21</v>
      </c>
      <c r="J471" s="2" t="str">
        <f>_xlfn.XLOOKUP(Sales78[[#This Row],[Customer_ID]],Customer[Customer_ID],Customer[Age Range])</f>
        <v>[18-30]</v>
      </c>
      <c r="K471" s="2" t="str">
        <f>_xlfn.XLOOKUP(Sales78[[#This Row],[Customer_ID]],Customer[Customer_ID],Customer[Gender])</f>
        <v>Female</v>
      </c>
      <c r="L471" s="26" t="str">
        <f>_xlfn.XLOOKUP(Sales78[[#This Row],[Customer_ID]],Feedback[Customer_ID],Feedback[Feedback_ID])</f>
        <v>F1206</v>
      </c>
      <c r="M471" s="26" t="str">
        <f>_xlfn.XLOOKUP(Sales78[[#This Row],[Customer_ID]],Feedback[Customer_ID],Feedback[Sentiment])</f>
        <v>Positive</v>
      </c>
      <c r="N471" s="26" t="str">
        <f>_xlfn.XLOOKUP(Sales78[[#This Row],[Customer_ID]],Feedback[Customer_ID],Feedback[Comment])</f>
        <v>Could be better</v>
      </c>
      <c r="O471" s="26"/>
    </row>
    <row r="472" spans="1:15" x14ac:dyDescent="0.3">
      <c r="A472" s="4" t="s">
        <v>477</v>
      </c>
      <c r="B472" s="2" t="s">
        <v>1411</v>
      </c>
      <c r="C472" s="2" t="s">
        <v>1011</v>
      </c>
      <c r="D472" s="2">
        <v>4</v>
      </c>
      <c r="E472" s="2">
        <v>3.77</v>
      </c>
      <c r="F472" s="2" t="s">
        <v>1015</v>
      </c>
      <c r="G472" s="3">
        <v>45762</v>
      </c>
      <c r="H472" s="5">
        <v>15.08</v>
      </c>
      <c r="I472" s="2">
        <f>_xlfn.XLOOKUP(Sales78[[#This Row],[Customer_ID]],Customer[Customer_ID],Customer[Age])</f>
        <v>57</v>
      </c>
      <c r="J472" s="2" t="str">
        <f>_xlfn.XLOOKUP(Sales78[[#This Row],[Customer_ID]],Customer[Customer_ID],Customer[Age Range])</f>
        <v>[57 Above]</v>
      </c>
      <c r="K472" s="2" t="str">
        <f>_xlfn.XLOOKUP(Sales78[[#This Row],[Customer_ID]],Customer[Customer_ID],Customer[Gender])</f>
        <v>Male</v>
      </c>
      <c r="L472" s="26" t="str">
        <f>_xlfn.XLOOKUP(Sales78[[#This Row],[Customer_ID]],Feedback[Customer_ID],Feedback[Feedback_ID])</f>
        <v>F1985</v>
      </c>
      <c r="M472" s="26" t="str">
        <f>_xlfn.XLOOKUP(Sales78[[#This Row],[Customer_ID]],Feedback[Customer_ID],Feedback[Sentiment])</f>
        <v>Positive</v>
      </c>
      <c r="N472" s="26" t="str">
        <f>_xlfn.XLOOKUP(Sales78[[#This Row],[Customer_ID]],Feedback[Customer_ID],Feedback[Comment])</f>
        <v>Could be better</v>
      </c>
      <c r="O472" s="26"/>
    </row>
    <row r="473" spans="1:15" x14ac:dyDescent="0.3">
      <c r="A473" s="4" t="s">
        <v>478</v>
      </c>
      <c r="B473" s="2" t="s">
        <v>1237</v>
      </c>
      <c r="C473" s="2" t="s">
        <v>1007</v>
      </c>
      <c r="D473" s="2">
        <v>4</v>
      </c>
      <c r="E473" s="2">
        <v>4.55</v>
      </c>
      <c r="F473" s="2" t="s">
        <v>1014</v>
      </c>
      <c r="G473" s="3">
        <v>45763</v>
      </c>
      <c r="H473" s="5">
        <v>18.2</v>
      </c>
      <c r="I473" s="2">
        <f>_xlfn.XLOOKUP(Sales78[[#This Row],[Customer_ID]],Customer[Customer_ID],Customer[Age])</f>
        <v>51</v>
      </c>
      <c r="J473" s="2" t="str">
        <f>_xlfn.XLOOKUP(Sales78[[#This Row],[Customer_ID]],Customer[Customer_ID],Customer[Age Range])</f>
        <v>[44-56]</v>
      </c>
      <c r="K473" s="2" t="str">
        <f>_xlfn.XLOOKUP(Sales78[[#This Row],[Customer_ID]],Customer[Customer_ID],Customer[Gender])</f>
        <v>Female</v>
      </c>
      <c r="L473" s="26" t="str">
        <f>_xlfn.XLOOKUP(Sales78[[#This Row],[Customer_ID]],Feedback[Customer_ID],Feedback[Feedback_ID])</f>
        <v>F1251</v>
      </c>
      <c r="M473" s="26" t="str">
        <f>_xlfn.XLOOKUP(Sales78[[#This Row],[Customer_ID]],Feedback[Customer_ID],Feedback[Sentiment])</f>
        <v>Positive</v>
      </c>
      <c r="N473" s="26" t="str">
        <f>_xlfn.XLOOKUP(Sales78[[#This Row],[Customer_ID]],Feedback[Customer_ID],Feedback[Comment])</f>
        <v>Great product!</v>
      </c>
      <c r="O473" s="26"/>
    </row>
    <row r="474" spans="1:15" x14ac:dyDescent="0.3">
      <c r="A474" s="4" t="s">
        <v>479</v>
      </c>
      <c r="B474" s="2" t="s">
        <v>1206</v>
      </c>
      <c r="C474" s="2" t="s">
        <v>1007</v>
      </c>
      <c r="D474" s="2">
        <v>4</v>
      </c>
      <c r="E474" s="2">
        <v>5.88</v>
      </c>
      <c r="F474" s="2" t="s">
        <v>1016</v>
      </c>
      <c r="G474" s="3">
        <v>45764</v>
      </c>
      <c r="H474" s="5">
        <v>23.52</v>
      </c>
      <c r="I474" s="2">
        <f>_xlfn.XLOOKUP(Sales78[[#This Row],[Customer_ID]],Customer[Customer_ID],Customer[Age])</f>
        <v>30</v>
      </c>
      <c r="J474" s="2" t="str">
        <f>_xlfn.XLOOKUP(Sales78[[#This Row],[Customer_ID]],Customer[Customer_ID],Customer[Age Range])</f>
        <v>[18-30]</v>
      </c>
      <c r="K474" s="2" t="str">
        <f>_xlfn.XLOOKUP(Sales78[[#This Row],[Customer_ID]],Customer[Customer_ID],Customer[Gender])</f>
        <v>Male</v>
      </c>
      <c r="L474" s="26" t="e">
        <f>_xlfn.XLOOKUP(Sales78[[#This Row],[Customer_ID]],Feedback[Customer_ID],Feedback[Feedback_ID])</f>
        <v>#N/A</v>
      </c>
      <c r="M474" s="26" t="e">
        <f>_xlfn.XLOOKUP(Sales78[[#This Row],[Customer_ID]],Feedback[Customer_ID],Feedback[Sentiment])</f>
        <v>#N/A</v>
      </c>
      <c r="N474" s="26" t="e">
        <f>_xlfn.XLOOKUP(Sales78[[#This Row],[Customer_ID]],Feedback[Customer_ID],Feedback[Comment])</f>
        <v>#N/A</v>
      </c>
      <c r="O474" s="26"/>
    </row>
    <row r="475" spans="1:15" x14ac:dyDescent="0.3">
      <c r="A475" s="4" t="s">
        <v>480</v>
      </c>
      <c r="B475" s="2" t="s">
        <v>1860</v>
      </c>
      <c r="C475" s="2" t="s">
        <v>1009</v>
      </c>
      <c r="D475" s="2">
        <v>1</v>
      </c>
      <c r="E475" s="2">
        <v>3.95</v>
      </c>
      <c r="F475" s="2" t="s">
        <v>1014</v>
      </c>
      <c r="G475" s="3">
        <v>45765</v>
      </c>
      <c r="H475" s="5">
        <v>3.95</v>
      </c>
      <c r="I475" s="2">
        <f>_xlfn.XLOOKUP(Sales78[[#This Row],[Customer_ID]],Customer[Customer_ID],Customer[Age])</f>
        <v>59</v>
      </c>
      <c r="J475" s="2" t="str">
        <f>_xlfn.XLOOKUP(Sales78[[#This Row],[Customer_ID]],Customer[Customer_ID],Customer[Age Range])</f>
        <v>[57 Above]</v>
      </c>
      <c r="K475" s="2" t="str">
        <f>_xlfn.XLOOKUP(Sales78[[#This Row],[Customer_ID]],Customer[Customer_ID],Customer[Gender])</f>
        <v>Female</v>
      </c>
      <c r="L475" s="26" t="e">
        <f>_xlfn.XLOOKUP(Sales78[[#This Row],[Customer_ID]],Feedback[Customer_ID],Feedback[Feedback_ID])</f>
        <v>#N/A</v>
      </c>
      <c r="M475" s="26" t="e">
        <f>_xlfn.XLOOKUP(Sales78[[#This Row],[Customer_ID]],Feedback[Customer_ID],Feedback[Sentiment])</f>
        <v>#N/A</v>
      </c>
      <c r="N475" s="26" t="e">
        <f>_xlfn.XLOOKUP(Sales78[[#This Row],[Customer_ID]],Feedback[Customer_ID],Feedback[Comment])</f>
        <v>#N/A</v>
      </c>
      <c r="O475" s="26"/>
    </row>
    <row r="476" spans="1:15" x14ac:dyDescent="0.3">
      <c r="A476" s="4" t="s">
        <v>481</v>
      </c>
      <c r="B476" s="2" t="s">
        <v>1790</v>
      </c>
      <c r="C476" s="2" t="s">
        <v>1008</v>
      </c>
      <c r="D476" s="2">
        <v>5</v>
      </c>
      <c r="E476" s="2">
        <v>3.14</v>
      </c>
      <c r="F476" s="2" t="s">
        <v>1013</v>
      </c>
      <c r="G476" s="3">
        <v>45766</v>
      </c>
      <c r="H476" s="5">
        <v>15.7</v>
      </c>
      <c r="I476" s="2">
        <f>_xlfn.XLOOKUP(Sales78[[#This Row],[Customer_ID]],Customer[Customer_ID],Customer[Age])</f>
        <v>35</v>
      </c>
      <c r="J476" s="2" t="str">
        <f>_xlfn.XLOOKUP(Sales78[[#This Row],[Customer_ID]],Customer[Customer_ID],Customer[Age Range])</f>
        <v>[31-43]</v>
      </c>
      <c r="K476" s="2" t="str">
        <f>_xlfn.XLOOKUP(Sales78[[#This Row],[Customer_ID]],Customer[Customer_ID],Customer[Gender])</f>
        <v>Female</v>
      </c>
      <c r="L476" s="26" t="str">
        <f>_xlfn.XLOOKUP(Sales78[[#This Row],[Customer_ID]],Feedback[Customer_ID],Feedback[Feedback_ID])</f>
        <v>F1129</v>
      </c>
      <c r="M476" s="26" t="str">
        <f>_xlfn.XLOOKUP(Sales78[[#This Row],[Customer_ID]],Feedback[Customer_ID],Feedback[Sentiment])</f>
        <v>Neutral</v>
      </c>
      <c r="N476" s="26" t="str">
        <f>_xlfn.XLOOKUP(Sales78[[#This Row],[Customer_ID]],Feedback[Customer_ID],Feedback[Comment])</f>
        <v>Great product!</v>
      </c>
      <c r="O476" s="26"/>
    </row>
    <row r="477" spans="1:15" x14ac:dyDescent="0.3">
      <c r="A477" s="4" t="s">
        <v>482</v>
      </c>
      <c r="B477" s="2" t="s">
        <v>1838</v>
      </c>
      <c r="C477" s="2" t="s">
        <v>1007</v>
      </c>
      <c r="D477" s="2">
        <v>3</v>
      </c>
      <c r="E477" s="2">
        <v>2.58</v>
      </c>
      <c r="F477" s="2" t="s">
        <v>1013</v>
      </c>
      <c r="G477" s="3">
        <v>45767</v>
      </c>
      <c r="H477" s="5">
        <v>7.74</v>
      </c>
      <c r="I477" s="2">
        <f>_xlfn.XLOOKUP(Sales78[[#This Row],[Customer_ID]],Customer[Customer_ID],Customer[Age])</f>
        <v>63</v>
      </c>
      <c r="J477" s="2" t="str">
        <f>_xlfn.XLOOKUP(Sales78[[#This Row],[Customer_ID]],Customer[Customer_ID],Customer[Age Range])</f>
        <v>[57 Above]</v>
      </c>
      <c r="K477" s="2" t="str">
        <f>_xlfn.XLOOKUP(Sales78[[#This Row],[Customer_ID]],Customer[Customer_ID],Customer[Gender])</f>
        <v>Female</v>
      </c>
      <c r="L477" s="26" t="str">
        <f>_xlfn.XLOOKUP(Sales78[[#This Row],[Customer_ID]],Feedback[Customer_ID],Feedback[Feedback_ID])</f>
        <v>F1005</v>
      </c>
      <c r="M477" s="26" t="str">
        <f>_xlfn.XLOOKUP(Sales78[[#This Row],[Customer_ID]],Feedback[Customer_ID],Feedback[Sentiment])</f>
        <v>Negative</v>
      </c>
      <c r="N477" s="26" t="str">
        <f>_xlfn.XLOOKUP(Sales78[[#This Row],[Customer_ID]],Feedback[Customer_ID],Feedback[Comment])</f>
        <v>Could be better</v>
      </c>
      <c r="O477" s="26"/>
    </row>
    <row r="478" spans="1:15" x14ac:dyDescent="0.3">
      <c r="A478" s="4" t="s">
        <v>483</v>
      </c>
      <c r="B478" s="2" t="s">
        <v>1421</v>
      </c>
      <c r="C478" s="2" t="s">
        <v>1007</v>
      </c>
      <c r="D478" s="2">
        <v>4</v>
      </c>
      <c r="E478" s="2">
        <v>5.05</v>
      </c>
      <c r="F478" s="2" t="s">
        <v>1016</v>
      </c>
      <c r="G478" s="3">
        <v>45768</v>
      </c>
      <c r="H478" s="5">
        <v>20.2</v>
      </c>
      <c r="I478" s="2">
        <f>_xlfn.XLOOKUP(Sales78[[#This Row],[Customer_ID]],Customer[Customer_ID],Customer[Age])</f>
        <v>22</v>
      </c>
      <c r="J478" s="2" t="str">
        <f>_xlfn.XLOOKUP(Sales78[[#This Row],[Customer_ID]],Customer[Customer_ID],Customer[Age Range])</f>
        <v>[18-30]</v>
      </c>
      <c r="K478" s="2" t="str">
        <f>_xlfn.XLOOKUP(Sales78[[#This Row],[Customer_ID]],Customer[Customer_ID],Customer[Gender])</f>
        <v>Male</v>
      </c>
      <c r="L478" s="26" t="e">
        <f>_xlfn.XLOOKUP(Sales78[[#This Row],[Customer_ID]],Feedback[Customer_ID],Feedback[Feedback_ID])</f>
        <v>#N/A</v>
      </c>
      <c r="M478" s="26" t="e">
        <f>_xlfn.XLOOKUP(Sales78[[#This Row],[Customer_ID]],Feedback[Customer_ID],Feedback[Sentiment])</f>
        <v>#N/A</v>
      </c>
      <c r="N478" s="26" t="e">
        <f>_xlfn.XLOOKUP(Sales78[[#This Row],[Customer_ID]],Feedback[Customer_ID],Feedback[Comment])</f>
        <v>#N/A</v>
      </c>
      <c r="O478" s="26"/>
    </row>
    <row r="479" spans="1:15" x14ac:dyDescent="0.3">
      <c r="A479" s="4" t="s">
        <v>484</v>
      </c>
      <c r="B479" s="2" t="s">
        <v>1470</v>
      </c>
      <c r="C479" s="2" t="s">
        <v>1010</v>
      </c>
      <c r="D479" s="2">
        <v>2</v>
      </c>
      <c r="E479" s="2">
        <v>4.82</v>
      </c>
      <c r="F479" s="2" t="s">
        <v>1014</v>
      </c>
      <c r="G479" s="3">
        <v>45769</v>
      </c>
      <c r="H479" s="5">
        <v>9.64</v>
      </c>
      <c r="I479" s="2">
        <f>_xlfn.XLOOKUP(Sales78[[#This Row],[Customer_ID]],Customer[Customer_ID],Customer[Age])</f>
        <v>28</v>
      </c>
      <c r="J479" s="2" t="str">
        <f>_xlfn.XLOOKUP(Sales78[[#This Row],[Customer_ID]],Customer[Customer_ID],Customer[Age Range])</f>
        <v>[18-30]</v>
      </c>
      <c r="K479" s="2" t="str">
        <f>_xlfn.XLOOKUP(Sales78[[#This Row],[Customer_ID]],Customer[Customer_ID],Customer[Gender])</f>
        <v>Female</v>
      </c>
      <c r="L479" s="26" t="str">
        <f>_xlfn.XLOOKUP(Sales78[[#This Row],[Customer_ID]],Feedback[Customer_ID],Feedback[Feedback_ID])</f>
        <v>F1699</v>
      </c>
      <c r="M479" s="26" t="str">
        <f>_xlfn.XLOOKUP(Sales78[[#This Row],[Customer_ID]],Feedback[Customer_ID],Feedback[Sentiment])</f>
        <v>Negative</v>
      </c>
      <c r="N479" s="26" t="str">
        <f>_xlfn.XLOOKUP(Sales78[[#This Row],[Customer_ID]],Feedback[Customer_ID],Feedback[Comment])</f>
        <v>Could be better</v>
      </c>
      <c r="O479" s="26"/>
    </row>
    <row r="480" spans="1:15" x14ac:dyDescent="0.3">
      <c r="A480" s="4" t="s">
        <v>485</v>
      </c>
      <c r="B480" s="2" t="s">
        <v>1964</v>
      </c>
      <c r="C480" s="2" t="s">
        <v>1011</v>
      </c>
      <c r="D480" s="2">
        <v>2</v>
      </c>
      <c r="E480" s="2">
        <v>5.79</v>
      </c>
      <c r="F480" s="2" t="s">
        <v>1013</v>
      </c>
      <c r="G480" s="3">
        <v>45770</v>
      </c>
      <c r="H480" s="5">
        <v>11.58</v>
      </c>
      <c r="I480" s="2">
        <f>_xlfn.XLOOKUP(Sales78[[#This Row],[Customer_ID]],Customer[Customer_ID],Customer[Age])</f>
        <v>31</v>
      </c>
      <c r="J480" s="2" t="str">
        <f>_xlfn.XLOOKUP(Sales78[[#This Row],[Customer_ID]],Customer[Customer_ID],Customer[Age Range])</f>
        <v>[31-43]</v>
      </c>
      <c r="K480" s="2" t="str">
        <f>_xlfn.XLOOKUP(Sales78[[#This Row],[Customer_ID]],Customer[Customer_ID],Customer[Gender])</f>
        <v>Female</v>
      </c>
      <c r="L480" s="26" t="e">
        <f>_xlfn.XLOOKUP(Sales78[[#This Row],[Customer_ID]],Feedback[Customer_ID],Feedback[Feedback_ID])</f>
        <v>#N/A</v>
      </c>
      <c r="M480" s="26" t="e">
        <f>_xlfn.XLOOKUP(Sales78[[#This Row],[Customer_ID]],Feedback[Customer_ID],Feedback[Sentiment])</f>
        <v>#N/A</v>
      </c>
      <c r="N480" s="26" t="e">
        <f>_xlfn.XLOOKUP(Sales78[[#This Row],[Customer_ID]],Feedback[Customer_ID],Feedback[Comment])</f>
        <v>#N/A</v>
      </c>
      <c r="O480" s="26"/>
    </row>
    <row r="481" spans="1:15" x14ac:dyDescent="0.3">
      <c r="A481" s="4" t="s">
        <v>486</v>
      </c>
      <c r="B481" s="2" t="s">
        <v>1829</v>
      </c>
      <c r="C481" s="2" t="s">
        <v>1009</v>
      </c>
      <c r="D481" s="2">
        <v>1</v>
      </c>
      <c r="E481" s="2">
        <v>4.95</v>
      </c>
      <c r="F481" s="2" t="s">
        <v>1016</v>
      </c>
      <c r="G481" s="3">
        <v>45771</v>
      </c>
      <c r="H481" s="5">
        <v>4.95</v>
      </c>
      <c r="I481" s="2">
        <f>_xlfn.XLOOKUP(Sales78[[#This Row],[Customer_ID]],Customer[Customer_ID],Customer[Age])</f>
        <v>37</v>
      </c>
      <c r="J481" s="2" t="str">
        <f>_xlfn.XLOOKUP(Sales78[[#This Row],[Customer_ID]],Customer[Customer_ID],Customer[Age Range])</f>
        <v>[31-43]</v>
      </c>
      <c r="K481" s="2" t="str">
        <f>_xlfn.XLOOKUP(Sales78[[#This Row],[Customer_ID]],Customer[Customer_ID],Customer[Gender])</f>
        <v>Female</v>
      </c>
      <c r="L481" s="26" t="str">
        <f>_xlfn.XLOOKUP(Sales78[[#This Row],[Customer_ID]],Feedback[Customer_ID],Feedback[Feedback_ID])</f>
        <v>F1520</v>
      </c>
      <c r="M481" s="26" t="str">
        <f>_xlfn.XLOOKUP(Sales78[[#This Row],[Customer_ID]],Feedback[Customer_ID],Feedback[Sentiment])</f>
        <v>Negative</v>
      </c>
      <c r="N481" s="26" t="str">
        <f>_xlfn.XLOOKUP(Sales78[[#This Row],[Customer_ID]],Feedback[Customer_ID],Feedback[Comment])</f>
        <v>Great product!</v>
      </c>
      <c r="O481" s="26"/>
    </row>
    <row r="482" spans="1:15" x14ac:dyDescent="0.3">
      <c r="A482" s="4" t="s">
        <v>487</v>
      </c>
      <c r="B482" s="2" t="s">
        <v>1705</v>
      </c>
      <c r="C482" s="2" t="s">
        <v>1012</v>
      </c>
      <c r="D482" s="2">
        <v>3</v>
      </c>
      <c r="E482" s="2">
        <v>2.78</v>
      </c>
      <c r="F482" s="2" t="s">
        <v>1013</v>
      </c>
      <c r="G482" s="3">
        <v>45772</v>
      </c>
      <c r="H482" s="5">
        <v>8.34</v>
      </c>
      <c r="I482" s="2">
        <f>_xlfn.XLOOKUP(Sales78[[#This Row],[Customer_ID]],Customer[Customer_ID],Customer[Age])</f>
        <v>35</v>
      </c>
      <c r="J482" s="2" t="str">
        <f>_xlfn.XLOOKUP(Sales78[[#This Row],[Customer_ID]],Customer[Customer_ID],Customer[Age Range])</f>
        <v>[31-43]</v>
      </c>
      <c r="K482" s="2" t="str">
        <f>_xlfn.XLOOKUP(Sales78[[#This Row],[Customer_ID]],Customer[Customer_ID],Customer[Gender])</f>
        <v>Male</v>
      </c>
      <c r="L482" s="26" t="str">
        <f>_xlfn.XLOOKUP(Sales78[[#This Row],[Customer_ID]],Feedback[Customer_ID],Feedback[Feedback_ID])</f>
        <v>F1514</v>
      </c>
      <c r="M482" s="26" t="str">
        <f>_xlfn.XLOOKUP(Sales78[[#This Row],[Customer_ID]],Feedback[Customer_ID],Feedback[Sentiment])</f>
        <v>Positive</v>
      </c>
      <c r="N482" s="26" t="str">
        <f>_xlfn.XLOOKUP(Sales78[[#This Row],[Customer_ID]],Feedback[Customer_ID],Feedback[Comment])</f>
        <v>Great product!</v>
      </c>
      <c r="O482" s="26"/>
    </row>
    <row r="483" spans="1:15" x14ac:dyDescent="0.3">
      <c r="A483" s="4" t="s">
        <v>488</v>
      </c>
      <c r="B483" s="2" t="s">
        <v>1743</v>
      </c>
      <c r="C483" s="2" t="s">
        <v>1012</v>
      </c>
      <c r="D483" s="2">
        <v>4</v>
      </c>
      <c r="E483" s="2">
        <v>3.08</v>
      </c>
      <c r="F483" s="2" t="s">
        <v>1015</v>
      </c>
      <c r="G483" s="3">
        <v>45773</v>
      </c>
      <c r="H483" s="5">
        <v>12.32</v>
      </c>
      <c r="I483" s="2">
        <f>_xlfn.XLOOKUP(Sales78[[#This Row],[Customer_ID]],Customer[Customer_ID],Customer[Age])</f>
        <v>37</v>
      </c>
      <c r="J483" s="2" t="str">
        <f>_xlfn.XLOOKUP(Sales78[[#This Row],[Customer_ID]],Customer[Customer_ID],Customer[Age Range])</f>
        <v>[31-43]</v>
      </c>
      <c r="K483" s="2" t="str">
        <f>_xlfn.XLOOKUP(Sales78[[#This Row],[Customer_ID]],Customer[Customer_ID],Customer[Gender])</f>
        <v>Male</v>
      </c>
      <c r="L483" s="26" t="str">
        <f>_xlfn.XLOOKUP(Sales78[[#This Row],[Customer_ID]],Feedback[Customer_ID],Feedback[Feedback_ID])</f>
        <v>F1365</v>
      </c>
      <c r="M483" s="26" t="str">
        <f>_xlfn.XLOOKUP(Sales78[[#This Row],[Customer_ID]],Feedback[Customer_ID],Feedback[Sentiment])</f>
        <v>Negative</v>
      </c>
      <c r="N483" s="26" t="str">
        <f>_xlfn.XLOOKUP(Sales78[[#This Row],[Customer_ID]],Feedback[Customer_ID],Feedback[Comment])</f>
        <v>Great product!</v>
      </c>
      <c r="O483" s="26"/>
    </row>
    <row r="484" spans="1:15" x14ac:dyDescent="0.3">
      <c r="A484" s="4" t="s">
        <v>489</v>
      </c>
      <c r="B484" s="2" t="s">
        <v>1378</v>
      </c>
      <c r="C484" s="2" t="s">
        <v>1011</v>
      </c>
      <c r="D484" s="2">
        <v>1</v>
      </c>
      <c r="E484" s="2">
        <v>2.86</v>
      </c>
      <c r="F484" s="2" t="s">
        <v>1014</v>
      </c>
      <c r="G484" s="3">
        <v>45774</v>
      </c>
      <c r="H484" s="5">
        <v>2.86</v>
      </c>
      <c r="I484" s="2">
        <f>_xlfn.XLOOKUP(Sales78[[#This Row],[Customer_ID]],Customer[Customer_ID],Customer[Age])</f>
        <v>33</v>
      </c>
      <c r="J484" s="2" t="str">
        <f>_xlfn.XLOOKUP(Sales78[[#This Row],[Customer_ID]],Customer[Customer_ID],Customer[Age Range])</f>
        <v>[31-43]</v>
      </c>
      <c r="K484" s="2" t="str">
        <f>_xlfn.XLOOKUP(Sales78[[#This Row],[Customer_ID]],Customer[Customer_ID],Customer[Gender])</f>
        <v>Male</v>
      </c>
      <c r="L484" s="26" t="str">
        <f>_xlfn.XLOOKUP(Sales78[[#This Row],[Customer_ID]],Feedback[Customer_ID],Feedback[Feedback_ID])</f>
        <v>F1533</v>
      </c>
      <c r="M484" s="26" t="str">
        <f>_xlfn.XLOOKUP(Sales78[[#This Row],[Customer_ID]],Feedback[Customer_ID],Feedback[Sentiment])</f>
        <v>Negative</v>
      </c>
      <c r="N484" s="26" t="str">
        <f>_xlfn.XLOOKUP(Sales78[[#This Row],[Customer_ID]],Feedback[Customer_ID],Feedback[Comment])</f>
        <v>Great product!</v>
      </c>
      <c r="O484" s="26"/>
    </row>
    <row r="485" spans="1:15" x14ac:dyDescent="0.3">
      <c r="A485" s="4" t="s">
        <v>490</v>
      </c>
      <c r="B485" s="2" t="s">
        <v>1837</v>
      </c>
      <c r="C485" s="2" t="s">
        <v>1010</v>
      </c>
      <c r="D485" s="2">
        <v>5</v>
      </c>
      <c r="E485" s="2">
        <v>2.72</v>
      </c>
      <c r="F485" s="2" t="s">
        <v>1016</v>
      </c>
      <c r="G485" s="3">
        <v>45775</v>
      </c>
      <c r="H485" s="5">
        <v>13.6</v>
      </c>
      <c r="I485" s="2">
        <f>_xlfn.XLOOKUP(Sales78[[#This Row],[Customer_ID]],Customer[Customer_ID],Customer[Age])</f>
        <v>43</v>
      </c>
      <c r="J485" s="2" t="str">
        <f>_xlfn.XLOOKUP(Sales78[[#This Row],[Customer_ID]],Customer[Customer_ID],Customer[Age Range])</f>
        <v>[31-43]</v>
      </c>
      <c r="K485" s="2" t="str">
        <f>_xlfn.XLOOKUP(Sales78[[#This Row],[Customer_ID]],Customer[Customer_ID],Customer[Gender])</f>
        <v>Female</v>
      </c>
      <c r="L485" s="26" t="str">
        <f>_xlfn.XLOOKUP(Sales78[[#This Row],[Customer_ID]],Feedback[Customer_ID],Feedback[Feedback_ID])</f>
        <v>F1167</v>
      </c>
      <c r="M485" s="26" t="str">
        <f>_xlfn.XLOOKUP(Sales78[[#This Row],[Customer_ID]],Feedback[Customer_ID],Feedback[Sentiment])</f>
        <v>Negative</v>
      </c>
      <c r="N485" s="26" t="str">
        <f>_xlfn.XLOOKUP(Sales78[[#This Row],[Customer_ID]],Feedback[Customer_ID],Feedback[Comment])</f>
        <v>Could be better</v>
      </c>
      <c r="O485" s="26"/>
    </row>
    <row r="486" spans="1:15" x14ac:dyDescent="0.3">
      <c r="A486" s="4" t="s">
        <v>491</v>
      </c>
      <c r="B486" s="2" t="s">
        <v>1549</v>
      </c>
      <c r="C486" s="2" t="s">
        <v>1010</v>
      </c>
      <c r="D486" s="2">
        <v>3</v>
      </c>
      <c r="E486" s="2">
        <v>5.58</v>
      </c>
      <c r="F486" s="2" t="s">
        <v>1013</v>
      </c>
      <c r="G486" s="3">
        <v>45776</v>
      </c>
      <c r="H486" s="5">
        <v>16.739999999999998</v>
      </c>
      <c r="I486" s="2">
        <f>_xlfn.XLOOKUP(Sales78[[#This Row],[Customer_ID]],Customer[Customer_ID],Customer[Age])</f>
        <v>34</v>
      </c>
      <c r="J486" s="2" t="str">
        <f>_xlfn.XLOOKUP(Sales78[[#This Row],[Customer_ID]],Customer[Customer_ID],Customer[Age Range])</f>
        <v>[31-43]</v>
      </c>
      <c r="K486" s="2" t="str">
        <f>_xlfn.XLOOKUP(Sales78[[#This Row],[Customer_ID]],Customer[Customer_ID],Customer[Gender])</f>
        <v>Female</v>
      </c>
      <c r="L486" s="26" t="str">
        <f>_xlfn.XLOOKUP(Sales78[[#This Row],[Customer_ID]],Feedback[Customer_ID],Feedback[Feedback_ID])</f>
        <v>F1916</v>
      </c>
      <c r="M486" s="26" t="str">
        <f>_xlfn.XLOOKUP(Sales78[[#This Row],[Customer_ID]],Feedback[Customer_ID],Feedback[Sentiment])</f>
        <v>Positive</v>
      </c>
      <c r="N486" s="26" t="str">
        <f>_xlfn.XLOOKUP(Sales78[[#This Row],[Customer_ID]],Feedback[Customer_ID],Feedback[Comment])</f>
        <v>Great product!</v>
      </c>
      <c r="O486" s="26"/>
    </row>
    <row r="487" spans="1:15" x14ac:dyDescent="0.3">
      <c r="A487" s="4" t="s">
        <v>492</v>
      </c>
      <c r="B487" s="2" t="s">
        <v>1783</v>
      </c>
      <c r="C487" s="2" t="s">
        <v>1012</v>
      </c>
      <c r="D487" s="2">
        <v>5</v>
      </c>
      <c r="E487" s="2">
        <v>4.42</v>
      </c>
      <c r="F487" s="2" t="s">
        <v>1013</v>
      </c>
      <c r="G487" s="3">
        <v>45777</v>
      </c>
      <c r="H487" s="5">
        <v>22.1</v>
      </c>
      <c r="I487" s="2">
        <f>_xlfn.XLOOKUP(Sales78[[#This Row],[Customer_ID]],Customer[Customer_ID],Customer[Age])</f>
        <v>42</v>
      </c>
      <c r="J487" s="2" t="str">
        <f>_xlfn.XLOOKUP(Sales78[[#This Row],[Customer_ID]],Customer[Customer_ID],Customer[Age Range])</f>
        <v>[31-43]</v>
      </c>
      <c r="K487" s="2" t="str">
        <f>_xlfn.XLOOKUP(Sales78[[#This Row],[Customer_ID]],Customer[Customer_ID],Customer[Gender])</f>
        <v>Male</v>
      </c>
      <c r="L487" s="26" t="str">
        <f>_xlfn.XLOOKUP(Sales78[[#This Row],[Customer_ID]],Feedback[Customer_ID],Feedback[Feedback_ID])</f>
        <v>F1336</v>
      </c>
      <c r="M487" s="26" t="str">
        <f>_xlfn.XLOOKUP(Sales78[[#This Row],[Customer_ID]],Feedback[Customer_ID],Feedback[Sentiment])</f>
        <v>Neutral</v>
      </c>
      <c r="N487" s="26" t="str">
        <f>_xlfn.XLOOKUP(Sales78[[#This Row],[Customer_ID]],Feedback[Customer_ID],Feedback[Comment])</f>
        <v>Could be better</v>
      </c>
      <c r="O487" s="26"/>
    </row>
    <row r="488" spans="1:15" x14ac:dyDescent="0.3">
      <c r="A488" s="4" t="s">
        <v>493</v>
      </c>
      <c r="B488" s="2" t="s">
        <v>1847</v>
      </c>
      <c r="C488" s="2" t="s">
        <v>1010</v>
      </c>
      <c r="D488" s="2">
        <v>5</v>
      </c>
      <c r="E488" s="2">
        <v>2.59</v>
      </c>
      <c r="F488" s="2" t="s">
        <v>1015</v>
      </c>
      <c r="G488" s="3">
        <v>45778</v>
      </c>
      <c r="H488" s="5">
        <v>12.95</v>
      </c>
      <c r="I488" s="2">
        <f>_xlfn.XLOOKUP(Sales78[[#This Row],[Customer_ID]],Customer[Customer_ID],Customer[Age])</f>
        <v>37</v>
      </c>
      <c r="J488" s="2" t="str">
        <f>_xlfn.XLOOKUP(Sales78[[#This Row],[Customer_ID]],Customer[Customer_ID],Customer[Age Range])</f>
        <v>[31-43]</v>
      </c>
      <c r="K488" s="2" t="str">
        <f>_xlfn.XLOOKUP(Sales78[[#This Row],[Customer_ID]],Customer[Customer_ID],Customer[Gender])</f>
        <v>Female</v>
      </c>
      <c r="L488" s="26" t="str">
        <f>_xlfn.XLOOKUP(Sales78[[#This Row],[Customer_ID]],Feedback[Customer_ID],Feedback[Feedback_ID])</f>
        <v>F1690</v>
      </c>
      <c r="M488" s="26" t="str">
        <f>_xlfn.XLOOKUP(Sales78[[#This Row],[Customer_ID]],Feedback[Customer_ID],Feedback[Sentiment])</f>
        <v>Negative</v>
      </c>
      <c r="N488" s="26" t="str">
        <f>_xlfn.XLOOKUP(Sales78[[#This Row],[Customer_ID]],Feedback[Customer_ID],Feedback[Comment])</f>
        <v>Great product!</v>
      </c>
      <c r="O488" s="26"/>
    </row>
    <row r="489" spans="1:15" x14ac:dyDescent="0.3">
      <c r="A489" s="4" t="s">
        <v>494</v>
      </c>
      <c r="B489" s="2" t="s">
        <v>1046</v>
      </c>
      <c r="C489" s="2" t="s">
        <v>1007</v>
      </c>
      <c r="D489" s="2">
        <v>2</v>
      </c>
      <c r="E489" s="2">
        <v>3.89</v>
      </c>
      <c r="F489" s="2" t="s">
        <v>1016</v>
      </c>
      <c r="G489" s="3">
        <v>45779</v>
      </c>
      <c r="H489" s="5">
        <v>7.78</v>
      </c>
      <c r="I489" s="2">
        <f>_xlfn.XLOOKUP(Sales78[[#This Row],[Customer_ID]],Customer[Customer_ID],Customer[Age])</f>
        <v>30</v>
      </c>
      <c r="J489" s="2" t="str">
        <f>_xlfn.XLOOKUP(Sales78[[#This Row],[Customer_ID]],Customer[Customer_ID],Customer[Age Range])</f>
        <v>[18-30]</v>
      </c>
      <c r="K489" s="2" t="str">
        <f>_xlfn.XLOOKUP(Sales78[[#This Row],[Customer_ID]],Customer[Customer_ID],Customer[Gender])</f>
        <v>Male</v>
      </c>
      <c r="L489" s="26" t="str">
        <f>_xlfn.XLOOKUP(Sales78[[#This Row],[Customer_ID]],Feedback[Customer_ID],Feedback[Feedback_ID])</f>
        <v>F1293</v>
      </c>
      <c r="M489" s="26" t="str">
        <f>_xlfn.XLOOKUP(Sales78[[#This Row],[Customer_ID]],Feedback[Customer_ID],Feedback[Sentiment])</f>
        <v>Neutral</v>
      </c>
      <c r="N489" s="26" t="str">
        <f>_xlfn.XLOOKUP(Sales78[[#This Row],[Customer_ID]],Feedback[Customer_ID],Feedback[Comment])</f>
        <v>Great product!</v>
      </c>
      <c r="O489" s="26"/>
    </row>
    <row r="490" spans="1:15" x14ac:dyDescent="0.3">
      <c r="A490" s="4" t="s">
        <v>495</v>
      </c>
      <c r="B490" s="2" t="s">
        <v>1108</v>
      </c>
      <c r="C490" s="2" t="s">
        <v>1012</v>
      </c>
      <c r="D490" s="2">
        <v>4</v>
      </c>
      <c r="E490" s="2">
        <v>5.18</v>
      </c>
      <c r="F490" s="2" t="s">
        <v>1013</v>
      </c>
      <c r="G490" s="3">
        <v>45780</v>
      </c>
      <c r="H490" s="5">
        <v>20.72</v>
      </c>
      <c r="I490" s="2">
        <f>_xlfn.XLOOKUP(Sales78[[#This Row],[Customer_ID]],Customer[Customer_ID],Customer[Age])</f>
        <v>61</v>
      </c>
      <c r="J490" s="2" t="str">
        <f>_xlfn.XLOOKUP(Sales78[[#This Row],[Customer_ID]],Customer[Customer_ID],Customer[Age Range])</f>
        <v>[57 Above]</v>
      </c>
      <c r="K490" s="2" t="str">
        <f>_xlfn.XLOOKUP(Sales78[[#This Row],[Customer_ID]],Customer[Customer_ID],Customer[Gender])</f>
        <v>Female</v>
      </c>
      <c r="L490" s="26" t="str">
        <f>_xlfn.XLOOKUP(Sales78[[#This Row],[Customer_ID]],Feedback[Customer_ID],Feedback[Feedback_ID])</f>
        <v>F1023</v>
      </c>
      <c r="M490" s="26" t="str">
        <f>_xlfn.XLOOKUP(Sales78[[#This Row],[Customer_ID]],Feedback[Customer_ID],Feedback[Sentiment])</f>
        <v>Negative</v>
      </c>
      <c r="N490" s="26" t="str">
        <f>_xlfn.XLOOKUP(Sales78[[#This Row],[Customer_ID]],Feedback[Customer_ID],Feedback[Comment])</f>
        <v>Great product!</v>
      </c>
      <c r="O490" s="26"/>
    </row>
    <row r="491" spans="1:15" x14ac:dyDescent="0.3">
      <c r="A491" s="4" t="s">
        <v>496</v>
      </c>
      <c r="B491" s="2" t="s">
        <v>1615</v>
      </c>
      <c r="C491" s="2" t="s">
        <v>1011</v>
      </c>
      <c r="D491" s="2">
        <v>1</v>
      </c>
      <c r="E491" s="2">
        <v>2.79</v>
      </c>
      <c r="F491" s="2" t="s">
        <v>1014</v>
      </c>
      <c r="G491" s="3">
        <v>45781</v>
      </c>
      <c r="H491" s="5">
        <v>2.79</v>
      </c>
      <c r="I491" s="2">
        <f>_xlfn.XLOOKUP(Sales78[[#This Row],[Customer_ID]],Customer[Customer_ID],Customer[Age])</f>
        <v>36</v>
      </c>
      <c r="J491" s="2" t="str">
        <f>_xlfn.XLOOKUP(Sales78[[#This Row],[Customer_ID]],Customer[Customer_ID],Customer[Age Range])</f>
        <v>[31-43]</v>
      </c>
      <c r="K491" s="2" t="str">
        <f>_xlfn.XLOOKUP(Sales78[[#This Row],[Customer_ID]],Customer[Customer_ID],Customer[Gender])</f>
        <v>Male</v>
      </c>
      <c r="L491" s="26" t="e">
        <f>_xlfn.XLOOKUP(Sales78[[#This Row],[Customer_ID]],Feedback[Customer_ID],Feedback[Feedback_ID])</f>
        <v>#N/A</v>
      </c>
      <c r="M491" s="26" t="e">
        <f>_xlfn.XLOOKUP(Sales78[[#This Row],[Customer_ID]],Feedback[Customer_ID],Feedback[Sentiment])</f>
        <v>#N/A</v>
      </c>
      <c r="N491" s="26" t="e">
        <f>_xlfn.XLOOKUP(Sales78[[#This Row],[Customer_ID]],Feedback[Customer_ID],Feedback[Comment])</f>
        <v>#N/A</v>
      </c>
      <c r="O491" s="26"/>
    </row>
    <row r="492" spans="1:15" x14ac:dyDescent="0.3">
      <c r="A492" s="4" t="s">
        <v>497</v>
      </c>
      <c r="B492" s="2" t="s">
        <v>1133</v>
      </c>
      <c r="C492" s="2" t="s">
        <v>1011</v>
      </c>
      <c r="D492" s="2">
        <v>5</v>
      </c>
      <c r="E492" s="2">
        <v>3.42</v>
      </c>
      <c r="F492" s="2" t="s">
        <v>1013</v>
      </c>
      <c r="G492" s="3">
        <v>45782</v>
      </c>
      <c r="H492" s="5">
        <v>17.100000000000001</v>
      </c>
      <c r="I492" s="2">
        <f>_xlfn.XLOOKUP(Sales78[[#This Row],[Customer_ID]],Customer[Customer_ID],Customer[Age])</f>
        <v>22</v>
      </c>
      <c r="J492" s="2" t="str">
        <f>_xlfn.XLOOKUP(Sales78[[#This Row],[Customer_ID]],Customer[Customer_ID],Customer[Age Range])</f>
        <v>[18-30]</v>
      </c>
      <c r="K492" s="2" t="str">
        <f>_xlfn.XLOOKUP(Sales78[[#This Row],[Customer_ID]],Customer[Customer_ID],Customer[Gender])</f>
        <v>Female</v>
      </c>
      <c r="L492" s="26" t="e">
        <f>_xlfn.XLOOKUP(Sales78[[#This Row],[Customer_ID]],Feedback[Customer_ID],Feedback[Feedback_ID])</f>
        <v>#N/A</v>
      </c>
      <c r="M492" s="26" t="e">
        <f>_xlfn.XLOOKUP(Sales78[[#This Row],[Customer_ID]],Feedback[Customer_ID],Feedback[Sentiment])</f>
        <v>#N/A</v>
      </c>
      <c r="N492" s="26" t="e">
        <f>_xlfn.XLOOKUP(Sales78[[#This Row],[Customer_ID]],Feedback[Customer_ID],Feedback[Comment])</f>
        <v>#N/A</v>
      </c>
      <c r="O492" s="26"/>
    </row>
    <row r="493" spans="1:15" x14ac:dyDescent="0.3">
      <c r="A493" s="4" t="s">
        <v>498</v>
      </c>
      <c r="B493" s="2" t="s">
        <v>1539</v>
      </c>
      <c r="C493" s="2" t="s">
        <v>1011</v>
      </c>
      <c r="D493" s="2">
        <v>5</v>
      </c>
      <c r="E493" s="2">
        <v>3.04</v>
      </c>
      <c r="F493" s="2" t="s">
        <v>1014</v>
      </c>
      <c r="G493" s="3">
        <v>45783</v>
      </c>
      <c r="H493" s="5">
        <v>15.2</v>
      </c>
      <c r="I493" s="2">
        <f>_xlfn.XLOOKUP(Sales78[[#This Row],[Customer_ID]],Customer[Customer_ID],Customer[Age])</f>
        <v>35</v>
      </c>
      <c r="J493" s="2" t="str">
        <f>_xlfn.XLOOKUP(Sales78[[#This Row],[Customer_ID]],Customer[Customer_ID],Customer[Age Range])</f>
        <v>[31-43]</v>
      </c>
      <c r="K493" s="2" t="str">
        <f>_xlfn.XLOOKUP(Sales78[[#This Row],[Customer_ID]],Customer[Customer_ID],Customer[Gender])</f>
        <v>Female</v>
      </c>
      <c r="L493" s="26" t="str">
        <f>_xlfn.XLOOKUP(Sales78[[#This Row],[Customer_ID]],Feedback[Customer_ID],Feedback[Feedback_ID])</f>
        <v>F1067</v>
      </c>
      <c r="M493" s="26" t="str">
        <f>_xlfn.XLOOKUP(Sales78[[#This Row],[Customer_ID]],Feedback[Customer_ID],Feedback[Sentiment])</f>
        <v>Neutral</v>
      </c>
      <c r="N493" s="26" t="str">
        <f>_xlfn.XLOOKUP(Sales78[[#This Row],[Customer_ID]],Feedback[Customer_ID],Feedback[Comment])</f>
        <v>Great product!</v>
      </c>
      <c r="O493" s="26"/>
    </row>
    <row r="494" spans="1:15" x14ac:dyDescent="0.3">
      <c r="A494" s="4" t="s">
        <v>499</v>
      </c>
      <c r="B494" s="2" t="s">
        <v>1724</v>
      </c>
      <c r="C494" s="2" t="s">
        <v>1008</v>
      </c>
      <c r="D494" s="2">
        <v>1</v>
      </c>
      <c r="E494" s="2">
        <v>4.79</v>
      </c>
      <c r="F494" s="2" t="s">
        <v>1013</v>
      </c>
      <c r="G494" s="3">
        <v>45784</v>
      </c>
      <c r="H494" s="5">
        <v>4.79</v>
      </c>
      <c r="I494" s="2">
        <f>_xlfn.XLOOKUP(Sales78[[#This Row],[Customer_ID]],Customer[Customer_ID],Customer[Age])</f>
        <v>22</v>
      </c>
      <c r="J494" s="2" t="str">
        <f>_xlfn.XLOOKUP(Sales78[[#This Row],[Customer_ID]],Customer[Customer_ID],Customer[Age Range])</f>
        <v>[18-30]</v>
      </c>
      <c r="K494" s="2" t="str">
        <f>_xlfn.XLOOKUP(Sales78[[#This Row],[Customer_ID]],Customer[Customer_ID],Customer[Gender])</f>
        <v>Male</v>
      </c>
      <c r="L494" s="26" t="str">
        <f>_xlfn.XLOOKUP(Sales78[[#This Row],[Customer_ID]],Feedback[Customer_ID],Feedback[Feedback_ID])</f>
        <v>F1998</v>
      </c>
      <c r="M494" s="26" t="str">
        <f>_xlfn.XLOOKUP(Sales78[[#This Row],[Customer_ID]],Feedback[Customer_ID],Feedback[Sentiment])</f>
        <v>Neutral</v>
      </c>
      <c r="N494" s="26" t="str">
        <f>_xlfn.XLOOKUP(Sales78[[#This Row],[Customer_ID]],Feedback[Customer_ID],Feedback[Comment])</f>
        <v>Could be better</v>
      </c>
      <c r="O494" s="26"/>
    </row>
    <row r="495" spans="1:15" x14ac:dyDescent="0.3">
      <c r="A495" s="4" t="s">
        <v>500</v>
      </c>
      <c r="B495" s="2" t="s">
        <v>1521</v>
      </c>
      <c r="C495" s="2" t="s">
        <v>1009</v>
      </c>
      <c r="D495" s="2">
        <v>3</v>
      </c>
      <c r="E495" s="2">
        <v>5.6</v>
      </c>
      <c r="F495" s="2" t="s">
        <v>1016</v>
      </c>
      <c r="G495" s="3">
        <v>45785</v>
      </c>
      <c r="H495" s="5">
        <v>16.8</v>
      </c>
      <c r="I495" s="2">
        <f>_xlfn.XLOOKUP(Sales78[[#This Row],[Customer_ID]],Customer[Customer_ID],Customer[Age])</f>
        <v>24</v>
      </c>
      <c r="J495" s="2" t="str">
        <f>_xlfn.XLOOKUP(Sales78[[#This Row],[Customer_ID]],Customer[Customer_ID],Customer[Age Range])</f>
        <v>[18-30]</v>
      </c>
      <c r="K495" s="2" t="str">
        <f>_xlfn.XLOOKUP(Sales78[[#This Row],[Customer_ID]],Customer[Customer_ID],Customer[Gender])</f>
        <v>Female</v>
      </c>
      <c r="L495" s="26" t="str">
        <f>_xlfn.XLOOKUP(Sales78[[#This Row],[Customer_ID]],Feedback[Customer_ID],Feedback[Feedback_ID])</f>
        <v>F1021</v>
      </c>
      <c r="M495" s="26" t="str">
        <f>_xlfn.XLOOKUP(Sales78[[#This Row],[Customer_ID]],Feedback[Customer_ID],Feedback[Sentiment])</f>
        <v>Neutral</v>
      </c>
      <c r="N495" s="26" t="str">
        <f>_xlfn.XLOOKUP(Sales78[[#This Row],[Customer_ID]],Feedback[Customer_ID],Feedback[Comment])</f>
        <v>Great product!</v>
      </c>
      <c r="O495" s="26"/>
    </row>
    <row r="496" spans="1:15" x14ac:dyDescent="0.3">
      <c r="A496" s="4" t="s">
        <v>501</v>
      </c>
      <c r="B496" s="2" t="s">
        <v>1713</v>
      </c>
      <c r="C496" s="2" t="s">
        <v>1007</v>
      </c>
      <c r="D496" s="2">
        <v>1</v>
      </c>
      <c r="E496" s="2">
        <v>3.58</v>
      </c>
      <c r="F496" s="2" t="s">
        <v>1016</v>
      </c>
      <c r="G496" s="3">
        <v>45786</v>
      </c>
      <c r="H496" s="5">
        <v>3.58</v>
      </c>
      <c r="I496" s="2">
        <f>_xlfn.XLOOKUP(Sales78[[#This Row],[Customer_ID]],Customer[Customer_ID],Customer[Age])</f>
        <v>38</v>
      </c>
      <c r="J496" s="2" t="str">
        <f>_xlfn.XLOOKUP(Sales78[[#This Row],[Customer_ID]],Customer[Customer_ID],Customer[Age Range])</f>
        <v>[31-43]</v>
      </c>
      <c r="K496" s="2" t="str">
        <f>_xlfn.XLOOKUP(Sales78[[#This Row],[Customer_ID]],Customer[Customer_ID],Customer[Gender])</f>
        <v>Male</v>
      </c>
      <c r="L496" s="26" t="str">
        <f>_xlfn.XLOOKUP(Sales78[[#This Row],[Customer_ID]],Feedback[Customer_ID],Feedback[Feedback_ID])</f>
        <v>F1847</v>
      </c>
      <c r="M496" s="26" t="str">
        <f>_xlfn.XLOOKUP(Sales78[[#This Row],[Customer_ID]],Feedback[Customer_ID],Feedback[Sentiment])</f>
        <v>Neutral</v>
      </c>
      <c r="N496" s="26" t="str">
        <f>_xlfn.XLOOKUP(Sales78[[#This Row],[Customer_ID]],Feedback[Customer_ID],Feedback[Comment])</f>
        <v>Could be better</v>
      </c>
      <c r="O496" s="26"/>
    </row>
    <row r="497" spans="1:15" x14ac:dyDescent="0.3">
      <c r="A497" s="4" t="s">
        <v>502</v>
      </c>
      <c r="B497" s="2" t="s">
        <v>1734</v>
      </c>
      <c r="C497" s="2" t="s">
        <v>1009</v>
      </c>
      <c r="D497" s="2">
        <v>1</v>
      </c>
      <c r="E497" s="2">
        <v>3.37</v>
      </c>
      <c r="F497" s="2" t="s">
        <v>1016</v>
      </c>
      <c r="G497" s="3">
        <v>45787</v>
      </c>
      <c r="H497" s="5">
        <v>3.37</v>
      </c>
      <c r="I497" s="2">
        <f>_xlfn.XLOOKUP(Sales78[[#This Row],[Customer_ID]],Customer[Customer_ID],Customer[Age])</f>
        <v>42</v>
      </c>
      <c r="J497" s="2" t="str">
        <f>_xlfn.XLOOKUP(Sales78[[#This Row],[Customer_ID]],Customer[Customer_ID],Customer[Age Range])</f>
        <v>[31-43]</v>
      </c>
      <c r="K497" s="2" t="str">
        <f>_xlfn.XLOOKUP(Sales78[[#This Row],[Customer_ID]],Customer[Customer_ID],Customer[Gender])</f>
        <v>Female</v>
      </c>
      <c r="L497" s="26" t="e">
        <f>_xlfn.XLOOKUP(Sales78[[#This Row],[Customer_ID]],Feedback[Customer_ID],Feedback[Feedback_ID])</f>
        <v>#N/A</v>
      </c>
      <c r="M497" s="26" t="e">
        <f>_xlfn.XLOOKUP(Sales78[[#This Row],[Customer_ID]],Feedback[Customer_ID],Feedback[Sentiment])</f>
        <v>#N/A</v>
      </c>
      <c r="N497" s="26" t="e">
        <f>_xlfn.XLOOKUP(Sales78[[#This Row],[Customer_ID]],Feedback[Customer_ID],Feedback[Comment])</f>
        <v>#N/A</v>
      </c>
      <c r="O497" s="26"/>
    </row>
    <row r="498" spans="1:15" x14ac:dyDescent="0.3">
      <c r="A498" s="4" t="s">
        <v>503</v>
      </c>
      <c r="B498" s="2" t="s">
        <v>1816</v>
      </c>
      <c r="C498" s="2" t="s">
        <v>1007</v>
      </c>
      <c r="D498" s="2">
        <v>4</v>
      </c>
      <c r="E498" s="2">
        <v>3.49</v>
      </c>
      <c r="F498" s="2" t="s">
        <v>1014</v>
      </c>
      <c r="G498" s="3">
        <v>45788</v>
      </c>
      <c r="H498" s="5">
        <v>13.96</v>
      </c>
      <c r="I498" s="2">
        <f>_xlfn.XLOOKUP(Sales78[[#This Row],[Customer_ID]],Customer[Customer_ID],Customer[Age])</f>
        <v>54</v>
      </c>
      <c r="J498" s="2" t="str">
        <f>_xlfn.XLOOKUP(Sales78[[#This Row],[Customer_ID]],Customer[Customer_ID],Customer[Age Range])</f>
        <v>[44-56]</v>
      </c>
      <c r="K498" s="2" t="str">
        <f>_xlfn.XLOOKUP(Sales78[[#This Row],[Customer_ID]],Customer[Customer_ID],Customer[Gender])</f>
        <v>Female</v>
      </c>
      <c r="L498" s="26" t="e">
        <f>_xlfn.XLOOKUP(Sales78[[#This Row],[Customer_ID]],Feedback[Customer_ID],Feedback[Feedback_ID])</f>
        <v>#N/A</v>
      </c>
      <c r="M498" s="26" t="e">
        <f>_xlfn.XLOOKUP(Sales78[[#This Row],[Customer_ID]],Feedback[Customer_ID],Feedback[Sentiment])</f>
        <v>#N/A</v>
      </c>
      <c r="N498" s="26" t="e">
        <f>_xlfn.XLOOKUP(Sales78[[#This Row],[Customer_ID]],Feedback[Customer_ID],Feedback[Comment])</f>
        <v>#N/A</v>
      </c>
      <c r="O498" s="26"/>
    </row>
    <row r="499" spans="1:15" x14ac:dyDescent="0.3">
      <c r="A499" s="4" t="s">
        <v>504</v>
      </c>
      <c r="B499" s="2" t="s">
        <v>1061</v>
      </c>
      <c r="C499" s="2" t="s">
        <v>1011</v>
      </c>
      <c r="D499" s="2">
        <v>2</v>
      </c>
      <c r="E499" s="2">
        <v>4.6900000000000004</v>
      </c>
      <c r="F499" s="2" t="s">
        <v>1016</v>
      </c>
      <c r="G499" s="3">
        <v>45789</v>
      </c>
      <c r="H499" s="5">
        <v>9.3800000000000008</v>
      </c>
      <c r="I499" s="2">
        <f>_xlfn.XLOOKUP(Sales78[[#This Row],[Customer_ID]],Customer[Customer_ID],Customer[Age])</f>
        <v>35</v>
      </c>
      <c r="J499" s="2" t="str">
        <f>_xlfn.XLOOKUP(Sales78[[#This Row],[Customer_ID]],Customer[Customer_ID],Customer[Age Range])</f>
        <v>[31-43]</v>
      </c>
      <c r="K499" s="2" t="str">
        <f>_xlfn.XLOOKUP(Sales78[[#This Row],[Customer_ID]],Customer[Customer_ID],Customer[Gender])</f>
        <v>Male</v>
      </c>
      <c r="L499" s="26" t="str">
        <f>_xlfn.XLOOKUP(Sales78[[#This Row],[Customer_ID]],Feedback[Customer_ID],Feedback[Feedback_ID])</f>
        <v>F1329</v>
      </c>
      <c r="M499" s="26" t="str">
        <f>_xlfn.XLOOKUP(Sales78[[#This Row],[Customer_ID]],Feedback[Customer_ID],Feedback[Sentiment])</f>
        <v>Negative</v>
      </c>
      <c r="N499" s="26" t="str">
        <f>_xlfn.XLOOKUP(Sales78[[#This Row],[Customer_ID]],Feedback[Customer_ID],Feedback[Comment])</f>
        <v>Great product!</v>
      </c>
      <c r="O499" s="26"/>
    </row>
    <row r="500" spans="1:15" x14ac:dyDescent="0.3">
      <c r="A500" s="4" t="s">
        <v>505</v>
      </c>
      <c r="B500" s="2" t="s">
        <v>1085</v>
      </c>
      <c r="C500" s="2" t="s">
        <v>1008</v>
      </c>
      <c r="D500" s="2">
        <v>5</v>
      </c>
      <c r="E500" s="2">
        <v>2.96</v>
      </c>
      <c r="F500" s="2" t="s">
        <v>1014</v>
      </c>
      <c r="G500" s="3">
        <v>45790</v>
      </c>
      <c r="H500" s="5">
        <v>14.8</v>
      </c>
      <c r="I500" s="2">
        <f>_xlfn.XLOOKUP(Sales78[[#This Row],[Customer_ID]],Customer[Customer_ID],Customer[Age])</f>
        <v>54</v>
      </c>
      <c r="J500" s="2" t="str">
        <f>_xlfn.XLOOKUP(Sales78[[#This Row],[Customer_ID]],Customer[Customer_ID],Customer[Age Range])</f>
        <v>[44-56]</v>
      </c>
      <c r="K500" s="2" t="str">
        <f>_xlfn.XLOOKUP(Sales78[[#This Row],[Customer_ID]],Customer[Customer_ID],Customer[Gender])</f>
        <v>Female</v>
      </c>
      <c r="L500" s="26" t="e">
        <f>_xlfn.XLOOKUP(Sales78[[#This Row],[Customer_ID]],Feedback[Customer_ID],Feedback[Feedback_ID])</f>
        <v>#N/A</v>
      </c>
      <c r="M500" s="26" t="e">
        <f>_xlfn.XLOOKUP(Sales78[[#This Row],[Customer_ID]],Feedback[Customer_ID],Feedback[Sentiment])</f>
        <v>#N/A</v>
      </c>
      <c r="N500" s="26" t="e">
        <f>_xlfn.XLOOKUP(Sales78[[#This Row],[Customer_ID]],Feedback[Customer_ID],Feedback[Comment])</f>
        <v>#N/A</v>
      </c>
      <c r="O500" s="26"/>
    </row>
    <row r="501" spans="1:15" x14ac:dyDescent="0.3">
      <c r="A501" s="4" t="s">
        <v>506</v>
      </c>
      <c r="B501" s="2" t="s">
        <v>1322</v>
      </c>
      <c r="C501" s="2" t="s">
        <v>1008</v>
      </c>
      <c r="D501" s="2">
        <v>2</v>
      </c>
      <c r="E501" s="2">
        <v>5.43</v>
      </c>
      <c r="F501" s="2" t="s">
        <v>1014</v>
      </c>
      <c r="G501" s="3">
        <v>45791</v>
      </c>
      <c r="H501" s="5">
        <v>10.86</v>
      </c>
      <c r="I501" s="2">
        <f>_xlfn.XLOOKUP(Sales78[[#This Row],[Customer_ID]],Customer[Customer_ID],Customer[Age])</f>
        <v>46</v>
      </c>
      <c r="J501" s="2" t="str">
        <f>_xlfn.XLOOKUP(Sales78[[#This Row],[Customer_ID]],Customer[Customer_ID],Customer[Age Range])</f>
        <v>[44-56]</v>
      </c>
      <c r="K501" s="2" t="str">
        <f>_xlfn.XLOOKUP(Sales78[[#This Row],[Customer_ID]],Customer[Customer_ID],Customer[Gender])</f>
        <v>Male</v>
      </c>
      <c r="L501" s="26" t="e">
        <f>_xlfn.XLOOKUP(Sales78[[#This Row],[Customer_ID]],Feedback[Customer_ID],Feedback[Feedback_ID])</f>
        <v>#N/A</v>
      </c>
      <c r="M501" s="26" t="e">
        <f>_xlfn.XLOOKUP(Sales78[[#This Row],[Customer_ID]],Feedback[Customer_ID],Feedback[Sentiment])</f>
        <v>#N/A</v>
      </c>
      <c r="N501" s="26" t="e">
        <f>_xlfn.XLOOKUP(Sales78[[#This Row],[Customer_ID]],Feedback[Customer_ID],Feedback[Comment])</f>
        <v>#N/A</v>
      </c>
      <c r="O501" s="26"/>
    </row>
    <row r="502" spans="1:15" x14ac:dyDescent="0.3">
      <c r="A502" s="4" t="s">
        <v>507</v>
      </c>
      <c r="B502" s="2" t="s">
        <v>1798</v>
      </c>
      <c r="C502" s="2" t="s">
        <v>1011</v>
      </c>
      <c r="D502" s="2">
        <v>3</v>
      </c>
      <c r="E502" s="2">
        <v>2.6</v>
      </c>
      <c r="F502" s="2" t="s">
        <v>1014</v>
      </c>
      <c r="G502" s="3">
        <v>45792</v>
      </c>
      <c r="H502" s="5">
        <v>7.8000000000000007</v>
      </c>
      <c r="I502" s="2">
        <f>_xlfn.XLOOKUP(Sales78[[#This Row],[Customer_ID]],Customer[Customer_ID],Customer[Age])</f>
        <v>21</v>
      </c>
      <c r="J502" s="2" t="str">
        <f>_xlfn.XLOOKUP(Sales78[[#This Row],[Customer_ID]],Customer[Customer_ID],Customer[Age Range])</f>
        <v>[18-30]</v>
      </c>
      <c r="K502" s="2" t="str">
        <f>_xlfn.XLOOKUP(Sales78[[#This Row],[Customer_ID]],Customer[Customer_ID],Customer[Gender])</f>
        <v>Male</v>
      </c>
      <c r="L502" s="26" t="e">
        <f>_xlfn.XLOOKUP(Sales78[[#This Row],[Customer_ID]],Feedback[Customer_ID],Feedback[Feedback_ID])</f>
        <v>#N/A</v>
      </c>
      <c r="M502" s="26" t="e">
        <f>_xlfn.XLOOKUP(Sales78[[#This Row],[Customer_ID]],Feedback[Customer_ID],Feedback[Sentiment])</f>
        <v>#N/A</v>
      </c>
      <c r="N502" s="26" t="e">
        <f>_xlfn.XLOOKUP(Sales78[[#This Row],[Customer_ID]],Feedback[Customer_ID],Feedback[Comment])</f>
        <v>#N/A</v>
      </c>
      <c r="O502" s="26"/>
    </row>
    <row r="503" spans="1:15" x14ac:dyDescent="0.3">
      <c r="A503" s="4" t="s">
        <v>508</v>
      </c>
      <c r="B503" s="2" t="s">
        <v>1482</v>
      </c>
      <c r="C503" s="2" t="s">
        <v>1009</v>
      </c>
      <c r="D503" s="2">
        <v>5</v>
      </c>
      <c r="E503" s="2">
        <v>4.82</v>
      </c>
      <c r="F503" s="2" t="s">
        <v>1015</v>
      </c>
      <c r="G503" s="3">
        <v>45793</v>
      </c>
      <c r="H503" s="5">
        <v>24.1</v>
      </c>
      <c r="I503" s="2">
        <f>_xlfn.XLOOKUP(Sales78[[#This Row],[Customer_ID]],Customer[Customer_ID],Customer[Age])</f>
        <v>52</v>
      </c>
      <c r="J503" s="2" t="str">
        <f>_xlfn.XLOOKUP(Sales78[[#This Row],[Customer_ID]],Customer[Customer_ID],Customer[Age Range])</f>
        <v>[44-56]</v>
      </c>
      <c r="K503" s="2" t="str">
        <f>_xlfn.XLOOKUP(Sales78[[#This Row],[Customer_ID]],Customer[Customer_ID],Customer[Gender])</f>
        <v>Male</v>
      </c>
      <c r="L503" s="26" t="e">
        <f>_xlfn.XLOOKUP(Sales78[[#This Row],[Customer_ID]],Feedback[Customer_ID],Feedback[Feedback_ID])</f>
        <v>#N/A</v>
      </c>
      <c r="M503" s="26" t="e">
        <f>_xlfn.XLOOKUP(Sales78[[#This Row],[Customer_ID]],Feedback[Customer_ID],Feedback[Sentiment])</f>
        <v>#N/A</v>
      </c>
      <c r="N503" s="26" t="e">
        <f>_xlfn.XLOOKUP(Sales78[[#This Row],[Customer_ID]],Feedback[Customer_ID],Feedback[Comment])</f>
        <v>#N/A</v>
      </c>
      <c r="O503" s="26"/>
    </row>
    <row r="504" spans="1:15" x14ac:dyDescent="0.3">
      <c r="A504" s="4" t="s">
        <v>509</v>
      </c>
      <c r="B504" s="2" t="s">
        <v>1288</v>
      </c>
      <c r="C504" s="2" t="s">
        <v>1010</v>
      </c>
      <c r="D504" s="2">
        <v>2</v>
      </c>
      <c r="E504" s="2">
        <v>5.51</v>
      </c>
      <c r="F504" s="2" t="s">
        <v>1013</v>
      </c>
      <c r="G504" s="3">
        <v>45794</v>
      </c>
      <c r="H504" s="5">
        <v>11.02</v>
      </c>
      <c r="I504" s="2">
        <f>_xlfn.XLOOKUP(Sales78[[#This Row],[Customer_ID]],Customer[Customer_ID],Customer[Age])</f>
        <v>48</v>
      </c>
      <c r="J504" s="2" t="str">
        <f>_xlfn.XLOOKUP(Sales78[[#This Row],[Customer_ID]],Customer[Customer_ID],Customer[Age Range])</f>
        <v>[44-56]</v>
      </c>
      <c r="K504" s="2" t="str">
        <f>_xlfn.XLOOKUP(Sales78[[#This Row],[Customer_ID]],Customer[Customer_ID],Customer[Gender])</f>
        <v>Male</v>
      </c>
      <c r="L504" s="26" t="str">
        <f>_xlfn.XLOOKUP(Sales78[[#This Row],[Customer_ID]],Feedback[Customer_ID],Feedback[Feedback_ID])</f>
        <v>F1572</v>
      </c>
      <c r="M504" s="26" t="str">
        <f>_xlfn.XLOOKUP(Sales78[[#This Row],[Customer_ID]],Feedback[Customer_ID],Feedback[Sentiment])</f>
        <v>Neutral</v>
      </c>
      <c r="N504" s="26" t="str">
        <f>_xlfn.XLOOKUP(Sales78[[#This Row],[Customer_ID]],Feedback[Customer_ID],Feedback[Comment])</f>
        <v>Great product!</v>
      </c>
      <c r="O504" s="26"/>
    </row>
    <row r="505" spans="1:15" x14ac:dyDescent="0.3">
      <c r="A505" s="4" t="s">
        <v>510</v>
      </c>
      <c r="B505" s="2" t="s">
        <v>1709</v>
      </c>
      <c r="C505" s="2" t="s">
        <v>1011</v>
      </c>
      <c r="D505" s="2">
        <v>3</v>
      </c>
      <c r="E505" s="2">
        <v>3.64</v>
      </c>
      <c r="F505" s="2" t="s">
        <v>1014</v>
      </c>
      <c r="G505" s="3">
        <v>45795</v>
      </c>
      <c r="H505" s="5">
        <v>10.92</v>
      </c>
      <c r="I505" s="2">
        <f>_xlfn.XLOOKUP(Sales78[[#This Row],[Customer_ID]],Customer[Customer_ID],Customer[Age])</f>
        <v>36</v>
      </c>
      <c r="J505" s="2" t="str">
        <f>_xlfn.XLOOKUP(Sales78[[#This Row],[Customer_ID]],Customer[Customer_ID],Customer[Age Range])</f>
        <v>[31-43]</v>
      </c>
      <c r="K505" s="2" t="str">
        <f>_xlfn.XLOOKUP(Sales78[[#This Row],[Customer_ID]],Customer[Customer_ID],Customer[Gender])</f>
        <v>Female</v>
      </c>
      <c r="L505" s="26" t="e">
        <f>_xlfn.XLOOKUP(Sales78[[#This Row],[Customer_ID]],Feedback[Customer_ID],Feedback[Feedback_ID])</f>
        <v>#N/A</v>
      </c>
      <c r="M505" s="26" t="e">
        <f>_xlfn.XLOOKUP(Sales78[[#This Row],[Customer_ID]],Feedback[Customer_ID],Feedback[Sentiment])</f>
        <v>#N/A</v>
      </c>
      <c r="N505" s="26" t="e">
        <f>_xlfn.XLOOKUP(Sales78[[#This Row],[Customer_ID]],Feedback[Customer_ID],Feedback[Comment])</f>
        <v>#N/A</v>
      </c>
      <c r="O505" s="26"/>
    </row>
    <row r="506" spans="1:15" x14ac:dyDescent="0.3">
      <c r="A506" s="4" t="s">
        <v>511</v>
      </c>
      <c r="B506" s="2" t="s">
        <v>1640</v>
      </c>
      <c r="C506" s="2" t="s">
        <v>1012</v>
      </c>
      <c r="D506" s="2">
        <v>4</v>
      </c>
      <c r="E506" s="2">
        <v>4.17</v>
      </c>
      <c r="F506" s="2" t="s">
        <v>1014</v>
      </c>
      <c r="G506" s="3">
        <v>45796</v>
      </c>
      <c r="H506" s="5">
        <v>16.68</v>
      </c>
      <c r="I506" s="2">
        <f>_xlfn.XLOOKUP(Sales78[[#This Row],[Customer_ID]],Customer[Customer_ID],Customer[Age])</f>
        <v>33</v>
      </c>
      <c r="J506" s="2" t="str">
        <f>_xlfn.XLOOKUP(Sales78[[#This Row],[Customer_ID]],Customer[Customer_ID],Customer[Age Range])</f>
        <v>[31-43]</v>
      </c>
      <c r="K506" s="2" t="str">
        <f>_xlfn.XLOOKUP(Sales78[[#This Row],[Customer_ID]],Customer[Customer_ID],Customer[Gender])</f>
        <v>Male</v>
      </c>
      <c r="L506" s="26" t="str">
        <f>_xlfn.XLOOKUP(Sales78[[#This Row],[Customer_ID]],Feedback[Customer_ID],Feedback[Feedback_ID])</f>
        <v>F1073</v>
      </c>
      <c r="M506" s="26" t="str">
        <f>_xlfn.XLOOKUP(Sales78[[#This Row],[Customer_ID]],Feedback[Customer_ID],Feedback[Sentiment])</f>
        <v>Negative</v>
      </c>
      <c r="N506" s="26" t="str">
        <f>_xlfn.XLOOKUP(Sales78[[#This Row],[Customer_ID]],Feedback[Customer_ID],Feedback[Comment])</f>
        <v>Could be better</v>
      </c>
      <c r="O506" s="26"/>
    </row>
    <row r="507" spans="1:15" x14ac:dyDescent="0.3">
      <c r="A507" s="4" t="s">
        <v>512</v>
      </c>
      <c r="B507" s="2" t="s">
        <v>1214</v>
      </c>
      <c r="C507" s="2" t="s">
        <v>1012</v>
      </c>
      <c r="D507" s="2">
        <v>3</v>
      </c>
      <c r="E507" s="2">
        <v>5.91</v>
      </c>
      <c r="F507" s="2" t="s">
        <v>1013</v>
      </c>
      <c r="G507" s="3">
        <v>45797</v>
      </c>
      <c r="H507" s="5">
        <v>17.73</v>
      </c>
      <c r="I507" s="2">
        <f>_xlfn.XLOOKUP(Sales78[[#This Row],[Customer_ID]],Customer[Customer_ID],Customer[Age])</f>
        <v>38</v>
      </c>
      <c r="J507" s="2" t="str">
        <f>_xlfn.XLOOKUP(Sales78[[#This Row],[Customer_ID]],Customer[Customer_ID],Customer[Age Range])</f>
        <v>[31-43]</v>
      </c>
      <c r="K507" s="2" t="str">
        <f>_xlfn.XLOOKUP(Sales78[[#This Row],[Customer_ID]],Customer[Customer_ID],Customer[Gender])</f>
        <v>Male</v>
      </c>
      <c r="L507" s="26" t="e">
        <f>_xlfn.XLOOKUP(Sales78[[#This Row],[Customer_ID]],Feedback[Customer_ID],Feedback[Feedback_ID])</f>
        <v>#N/A</v>
      </c>
      <c r="M507" s="26" t="e">
        <f>_xlfn.XLOOKUP(Sales78[[#This Row],[Customer_ID]],Feedback[Customer_ID],Feedback[Sentiment])</f>
        <v>#N/A</v>
      </c>
      <c r="N507" s="26" t="e">
        <f>_xlfn.XLOOKUP(Sales78[[#This Row],[Customer_ID]],Feedback[Customer_ID],Feedback[Comment])</f>
        <v>#N/A</v>
      </c>
      <c r="O507" s="26"/>
    </row>
    <row r="508" spans="1:15" x14ac:dyDescent="0.3">
      <c r="A508" s="4" t="s">
        <v>513</v>
      </c>
      <c r="B508" s="2" t="s">
        <v>1454</v>
      </c>
      <c r="C508" s="2" t="s">
        <v>1012</v>
      </c>
      <c r="D508" s="2">
        <v>2</v>
      </c>
      <c r="E508" s="2">
        <v>4.3899999999999997</v>
      </c>
      <c r="F508" s="2" t="s">
        <v>1016</v>
      </c>
      <c r="G508" s="3">
        <v>45798</v>
      </c>
      <c r="H508" s="5">
        <v>8.7799999999999994</v>
      </c>
      <c r="I508" s="2">
        <f>_xlfn.XLOOKUP(Sales78[[#This Row],[Customer_ID]],Customer[Customer_ID],Customer[Age])</f>
        <v>58</v>
      </c>
      <c r="J508" s="2" t="str">
        <f>_xlfn.XLOOKUP(Sales78[[#This Row],[Customer_ID]],Customer[Customer_ID],Customer[Age Range])</f>
        <v>[57 Above]</v>
      </c>
      <c r="K508" s="2" t="str">
        <f>_xlfn.XLOOKUP(Sales78[[#This Row],[Customer_ID]],Customer[Customer_ID],Customer[Gender])</f>
        <v>Female</v>
      </c>
      <c r="L508" s="26" t="str">
        <f>_xlfn.XLOOKUP(Sales78[[#This Row],[Customer_ID]],Feedback[Customer_ID],Feedback[Feedback_ID])</f>
        <v>F1111</v>
      </c>
      <c r="M508" s="26" t="str">
        <f>_xlfn.XLOOKUP(Sales78[[#This Row],[Customer_ID]],Feedback[Customer_ID],Feedback[Sentiment])</f>
        <v>Negative</v>
      </c>
      <c r="N508" s="26" t="str">
        <f>_xlfn.XLOOKUP(Sales78[[#This Row],[Customer_ID]],Feedback[Customer_ID],Feedback[Comment])</f>
        <v>Could be better</v>
      </c>
      <c r="O508" s="26"/>
    </row>
    <row r="509" spans="1:15" x14ac:dyDescent="0.3">
      <c r="A509" s="4" t="s">
        <v>514</v>
      </c>
      <c r="B509" s="2" t="s">
        <v>1575</v>
      </c>
      <c r="C509" s="2" t="s">
        <v>1012</v>
      </c>
      <c r="D509" s="2">
        <v>1</v>
      </c>
      <c r="E509" s="2">
        <v>3.45</v>
      </c>
      <c r="F509" s="2" t="s">
        <v>1015</v>
      </c>
      <c r="G509" s="3">
        <v>45799</v>
      </c>
      <c r="H509" s="5">
        <v>3.45</v>
      </c>
      <c r="I509" s="2">
        <f>_xlfn.XLOOKUP(Sales78[[#This Row],[Customer_ID]],Customer[Customer_ID],Customer[Age])</f>
        <v>64</v>
      </c>
      <c r="J509" s="2" t="str">
        <f>_xlfn.XLOOKUP(Sales78[[#This Row],[Customer_ID]],Customer[Customer_ID],Customer[Age Range])</f>
        <v>[57 Above]</v>
      </c>
      <c r="K509" s="2" t="str">
        <f>_xlfn.XLOOKUP(Sales78[[#This Row],[Customer_ID]],Customer[Customer_ID],Customer[Gender])</f>
        <v>Male</v>
      </c>
      <c r="L509" s="26" t="str">
        <f>_xlfn.XLOOKUP(Sales78[[#This Row],[Customer_ID]],Feedback[Customer_ID],Feedback[Feedback_ID])</f>
        <v>F1040</v>
      </c>
      <c r="M509" s="26" t="str">
        <f>_xlfn.XLOOKUP(Sales78[[#This Row],[Customer_ID]],Feedback[Customer_ID],Feedback[Sentiment])</f>
        <v>Positive</v>
      </c>
      <c r="N509" s="26" t="str">
        <f>_xlfn.XLOOKUP(Sales78[[#This Row],[Customer_ID]],Feedback[Customer_ID],Feedback[Comment])</f>
        <v>Could be better</v>
      </c>
      <c r="O509" s="26"/>
    </row>
    <row r="510" spans="1:15" x14ac:dyDescent="0.3">
      <c r="A510" s="4" t="s">
        <v>515</v>
      </c>
      <c r="B510" s="2" t="s">
        <v>1857</v>
      </c>
      <c r="C510" s="2" t="s">
        <v>1007</v>
      </c>
      <c r="D510" s="2">
        <v>5</v>
      </c>
      <c r="E510" s="2">
        <v>4.0599999999999996</v>
      </c>
      <c r="F510" s="2" t="s">
        <v>1013</v>
      </c>
      <c r="G510" s="3">
        <v>45800</v>
      </c>
      <c r="H510" s="5">
        <v>20.3</v>
      </c>
      <c r="I510" s="2">
        <f>_xlfn.XLOOKUP(Sales78[[#This Row],[Customer_ID]],Customer[Customer_ID],Customer[Age])</f>
        <v>41</v>
      </c>
      <c r="J510" s="2" t="str">
        <f>_xlfn.XLOOKUP(Sales78[[#This Row],[Customer_ID]],Customer[Customer_ID],Customer[Age Range])</f>
        <v>[31-43]</v>
      </c>
      <c r="K510" s="2" t="str">
        <f>_xlfn.XLOOKUP(Sales78[[#This Row],[Customer_ID]],Customer[Customer_ID],Customer[Gender])</f>
        <v>Male</v>
      </c>
      <c r="L510" s="26" t="str">
        <f>_xlfn.XLOOKUP(Sales78[[#This Row],[Customer_ID]],Feedback[Customer_ID],Feedback[Feedback_ID])</f>
        <v>F1570</v>
      </c>
      <c r="M510" s="26" t="str">
        <f>_xlfn.XLOOKUP(Sales78[[#This Row],[Customer_ID]],Feedback[Customer_ID],Feedback[Sentiment])</f>
        <v>Neutral</v>
      </c>
      <c r="N510" s="26" t="str">
        <f>_xlfn.XLOOKUP(Sales78[[#This Row],[Customer_ID]],Feedback[Customer_ID],Feedback[Comment])</f>
        <v>Could be better</v>
      </c>
      <c r="O510" s="26"/>
    </row>
    <row r="511" spans="1:15" x14ac:dyDescent="0.3">
      <c r="A511" s="4" t="s">
        <v>516</v>
      </c>
      <c r="B511" s="2" t="s">
        <v>1183</v>
      </c>
      <c r="C511" s="2" t="s">
        <v>1009</v>
      </c>
      <c r="D511" s="2">
        <v>4</v>
      </c>
      <c r="E511" s="2">
        <v>5.89</v>
      </c>
      <c r="F511" s="2" t="s">
        <v>1014</v>
      </c>
      <c r="G511" s="3">
        <v>45801</v>
      </c>
      <c r="H511" s="5">
        <v>23.56</v>
      </c>
      <c r="I511" s="2">
        <f>_xlfn.XLOOKUP(Sales78[[#This Row],[Customer_ID]],Customer[Customer_ID],Customer[Age])</f>
        <v>61</v>
      </c>
      <c r="J511" s="2" t="str">
        <f>_xlfn.XLOOKUP(Sales78[[#This Row],[Customer_ID]],Customer[Customer_ID],Customer[Age Range])</f>
        <v>[57 Above]</v>
      </c>
      <c r="K511" s="2" t="str">
        <f>_xlfn.XLOOKUP(Sales78[[#This Row],[Customer_ID]],Customer[Customer_ID],Customer[Gender])</f>
        <v>Female</v>
      </c>
      <c r="L511" s="26" t="e">
        <f>_xlfn.XLOOKUP(Sales78[[#This Row],[Customer_ID]],Feedback[Customer_ID],Feedback[Feedback_ID])</f>
        <v>#N/A</v>
      </c>
      <c r="M511" s="26" t="e">
        <f>_xlfn.XLOOKUP(Sales78[[#This Row],[Customer_ID]],Feedback[Customer_ID],Feedback[Sentiment])</f>
        <v>#N/A</v>
      </c>
      <c r="N511" s="26" t="e">
        <f>_xlfn.XLOOKUP(Sales78[[#This Row],[Customer_ID]],Feedback[Customer_ID],Feedback[Comment])</f>
        <v>#N/A</v>
      </c>
      <c r="O511" s="26"/>
    </row>
    <row r="512" spans="1:15" x14ac:dyDescent="0.3">
      <c r="A512" s="4" t="s">
        <v>517</v>
      </c>
      <c r="B512" s="2" t="s">
        <v>1824</v>
      </c>
      <c r="C512" s="2" t="s">
        <v>1012</v>
      </c>
      <c r="D512" s="2">
        <v>2</v>
      </c>
      <c r="E512" s="2">
        <v>4.9400000000000004</v>
      </c>
      <c r="F512" s="2" t="s">
        <v>1013</v>
      </c>
      <c r="G512" s="3">
        <v>45802</v>
      </c>
      <c r="H512" s="5">
        <v>9.8800000000000008</v>
      </c>
      <c r="I512" s="2">
        <f>_xlfn.XLOOKUP(Sales78[[#This Row],[Customer_ID]],Customer[Customer_ID],Customer[Age])</f>
        <v>56</v>
      </c>
      <c r="J512" s="2" t="str">
        <f>_xlfn.XLOOKUP(Sales78[[#This Row],[Customer_ID]],Customer[Customer_ID],Customer[Age Range])</f>
        <v>[44-56]</v>
      </c>
      <c r="K512" s="2" t="str">
        <f>_xlfn.XLOOKUP(Sales78[[#This Row],[Customer_ID]],Customer[Customer_ID],Customer[Gender])</f>
        <v>Female</v>
      </c>
      <c r="L512" s="26" t="str">
        <f>_xlfn.XLOOKUP(Sales78[[#This Row],[Customer_ID]],Feedback[Customer_ID],Feedback[Feedback_ID])</f>
        <v>F1635</v>
      </c>
      <c r="M512" s="26" t="str">
        <f>_xlfn.XLOOKUP(Sales78[[#This Row],[Customer_ID]],Feedback[Customer_ID],Feedback[Sentiment])</f>
        <v>Negative</v>
      </c>
      <c r="N512" s="26" t="str">
        <f>_xlfn.XLOOKUP(Sales78[[#This Row],[Customer_ID]],Feedback[Customer_ID],Feedback[Comment])</f>
        <v>Great product!</v>
      </c>
      <c r="O512" s="26"/>
    </row>
    <row r="513" spans="1:15" x14ac:dyDescent="0.3">
      <c r="A513" s="4" t="s">
        <v>518</v>
      </c>
      <c r="B513" s="2" t="s">
        <v>1992</v>
      </c>
      <c r="C513" s="2" t="s">
        <v>1010</v>
      </c>
      <c r="D513" s="2">
        <v>4</v>
      </c>
      <c r="E513" s="2">
        <v>3.12</v>
      </c>
      <c r="F513" s="2" t="s">
        <v>1014</v>
      </c>
      <c r="G513" s="3">
        <v>45803</v>
      </c>
      <c r="H513" s="5">
        <v>12.48</v>
      </c>
      <c r="I513" s="2">
        <f>_xlfn.XLOOKUP(Sales78[[#This Row],[Customer_ID]],Customer[Customer_ID],Customer[Age])</f>
        <v>49</v>
      </c>
      <c r="J513" s="2" t="str">
        <f>_xlfn.XLOOKUP(Sales78[[#This Row],[Customer_ID]],Customer[Customer_ID],Customer[Age Range])</f>
        <v>[44-56]</v>
      </c>
      <c r="K513" s="2" t="str">
        <f>_xlfn.XLOOKUP(Sales78[[#This Row],[Customer_ID]],Customer[Customer_ID],Customer[Gender])</f>
        <v>Female</v>
      </c>
      <c r="L513" s="26" t="e">
        <f>_xlfn.XLOOKUP(Sales78[[#This Row],[Customer_ID]],Feedback[Customer_ID],Feedback[Feedback_ID])</f>
        <v>#N/A</v>
      </c>
      <c r="M513" s="26" t="e">
        <f>_xlfn.XLOOKUP(Sales78[[#This Row],[Customer_ID]],Feedback[Customer_ID],Feedback[Sentiment])</f>
        <v>#N/A</v>
      </c>
      <c r="N513" s="26" t="e">
        <f>_xlfn.XLOOKUP(Sales78[[#This Row],[Customer_ID]],Feedback[Customer_ID],Feedback[Comment])</f>
        <v>#N/A</v>
      </c>
      <c r="O513" s="26"/>
    </row>
    <row r="514" spans="1:15" x14ac:dyDescent="0.3">
      <c r="A514" s="4" t="s">
        <v>519</v>
      </c>
      <c r="B514" s="2" t="s">
        <v>1705</v>
      </c>
      <c r="C514" s="2" t="s">
        <v>1012</v>
      </c>
      <c r="D514" s="2">
        <v>3</v>
      </c>
      <c r="E514" s="2">
        <v>4.59</v>
      </c>
      <c r="F514" s="2" t="s">
        <v>1016</v>
      </c>
      <c r="G514" s="3">
        <v>45804</v>
      </c>
      <c r="H514" s="5">
        <v>13.77</v>
      </c>
      <c r="I514" s="2">
        <f>_xlfn.XLOOKUP(Sales78[[#This Row],[Customer_ID]],Customer[Customer_ID],Customer[Age])</f>
        <v>35</v>
      </c>
      <c r="J514" s="2" t="str">
        <f>_xlfn.XLOOKUP(Sales78[[#This Row],[Customer_ID]],Customer[Customer_ID],Customer[Age Range])</f>
        <v>[31-43]</v>
      </c>
      <c r="K514" s="2" t="str">
        <f>_xlfn.XLOOKUP(Sales78[[#This Row],[Customer_ID]],Customer[Customer_ID],Customer[Gender])</f>
        <v>Male</v>
      </c>
      <c r="L514" s="26" t="str">
        <f>_xlfn.XLOOKUP(Sales78[[#This Row],[Customer_ID]],Feedback[Customer_ID],Feedback[Feedback_ID])</f>
        <v>F1514</v>
      </c>
      <c r="M514" s="26" t="str">
        <f>_xlfn.XLOOKUP(Sales78[[#This Row],[Customer_ID]],Feedback[Customer_ID],Feedback[Sentiment])</f>
        <v>Positive</v>
      </c>
      <c r="N514" s="26" t="str">
        <f>_xlfn.XLOOKUP(Sales78[[#This Row],[Customer_ID]],Feedback[Customer_ID],Feedback[Comment])</f>
        <v>Great product!</v>
      </c>
      <c r="O514" s="26"/>
    </row>
    <row r="515" spans="1:15" x14ac:dyDescent="0.3">
      <c r="A515" s="4" t="s">
        <v>520</v>
      </c>
      <c r="B515" s="2" t="s">
        <v>1896</v>
      </c>
      <c r="C515" s="2" t="s">
        <v>1008</v>
      </c>
      <c r="D515" s="2">
        <v>2</v>
      </c>
      <c r="E515" s="2">
        <v>4.71</v>
      </c>
      <c r="F515" s="2" t="s">
        <v>1013</v>
      </c>
      <c r="G515" s="3">
        <v>45805</v>
      </c>
      <c r="H515" s="5">
        <v>9.42</v>
      </c>
      <c r="I515" s="2">
        <f>_xlfn.XLOOKUP(Sales78[[#This Row],[Customer_ID]],Customer[Customer_ID],Customer[Age])</f>
        <v>42</v>
      </c>
      <c r="J515" s="2" t="str">
        <f>_xlfn.XLOOKUP(Sales78[[#This Row],[Customer_ID]],Customer[Customer_ID],Customer[Age Range])</f>
        <v>[31-43]</v>
      </c>
      <c r="K515" s="2" t="str">
        <f>_xlfn.XLOOKUP(Sales78[[#This Row],[Customer_ID]],Customer[Customer_ID],Customer[Gender])</f>
        <v>Female</v>
      </c>
      <c r="L515" s="26" t="str">
        <f>_xlfn.XLOOKUP(Sales78[[#This Row],[Customer_ID]],Feedback[Customer_ID],Feedback[Feedback_ID])</f>
        <v>F1076</v>
      </c>
      <c r="M515" s="26" t="str">
        <f>_xlfn.XLOOKUP(Sales78[[#This Row],[Customer_ID]],Feedback[Customer_ID],Feedback[Sentiment])</f>
        <v>Negative</v>
      </c>
      <c r="N515" s="26" t="str">
        <f>_xlfn.XLOOKUP(Sales78[[#This Row],[Customer_ID]],Feedback[Customer_ID],Feedback[Comment])</f>
        <v>Great product!</v>
      </c>
      <c r="O515" s="26"/>
    </row>
    <row r="516" spans="1:15" x14ac:dyDescent="0.3">
      <c r="A516" s="4" t="s">
        <v>521</v>
      </c>
      <c r="B516" s="2" t="s">
        <v>1965</v>
      </c>
      <c r="C516" s="2" t="s">
        <v>1007</v>
      </c>
      <c r="D516" s="2">
        <v>1</v>
      </c>
      <c r="E516" s="2">
        <v>4.7300000000000004</v>
      </c>
      <c r="F516" s="2" t="s">
        <v>1015</v>
      </c>
      <c r="G516" s="3">
        <v>45806</v>
      </c>
      <c r="H516" s="5">
        <v>4.7300000000000004</v>
      </c>
      <c r="I516" s="2">
        <f>_xlfn.XLOOKUP(Sales78[[#This Row],[Customer_ID]],Customer[Customer_ID],Customer[Age])</f>
        <v>65</v>
      </c>
      <c r="J516" s="2" t="str">
        <f>_xlfn.XLOOKUP(Sales78[[#This Row],[Customer_ID]],Customer[Customer_ID],Customer[Age Range])</f>
        <v>[57 Above]</v>
      </c>
      <c r="K516" s="2" t="str">
        <f>_xlfn.XLOOKUP(Sales78[[#This Row],[Customer_ID]],Customer[Customer_ID],Customer[Gender])</f>
        <v>Female</v>
      </c>
      <c r="L516" s="26" t="str">
        <f>_xlfn.XLOOKUP(Sales78[[#This Row],[Customer_ID]],Feedback[Customer_ID],Feedback[Feedback_ID])</f>
        <v>F1707</v>
      </c>
      <c r="M516" s="26" t="str">
        <f>_xlfn.XLOOKUP(Sales78[[#This Row],[Customer_ID]],Feedback[Customer_ID],Feedback[Sentiment])</f>
        <v>Neutral</v>
      </c>
      <c r="N516" s="26" t="str">
        <f>_xlfn.XLOOKUP(Sales78[[#This Row],[Customer_ID]],Feedback[Customer_ID],Feedback[Comment])</f>
        <v>Could be better</v>
      </c>
      <c r="O516" s="26"/>
    </row>
    <row r="517" spans="1:15" x14ac:dyDescent="0.3">
      <c r="A517" s="4" t="s">
        <v>522</v>
      </c>
      <c r="B517" s="2" t="s">
        <v>1921</v>
      </c>
      <c r="C517" s="2" t="s">
        <v>1008</v>
      </c>
      <c r="D517" s="2">
        <v>1</v>
      </c>
      <c r="E517" s="2">
        <v>4.47</v>
      </c>
      <c r="F517" s="2" t="s">
        <v>1013</v>
      </c>
      <c r="G517" s="3">
        <v>45807</v>
      </c>
      <c r="H517" s="5">
        <v>4.47</v>
      </c>
      <c r="I517" s="2">
        <f>_xlfn.XLOOKUP(Sales78[[#This Row],[Customer_ID]],Customer[Customer_ID],Customer[Age])</f>
        <v>33</v>
      </c>
      <c r="J517" s="2" t="str">
        <f>_xlfn.XLOOKUP(Sales78[[#This Row],[Customer_ID]],Customer[Customer_ID],Customer[Age Range])</f>
        <v>[31-43]</v>
      </c>
      <c r="K517" s="2" t="str">
        <f>_xlfn.XLOOKUP(Sales78[[#This Row],[Customer_ID]],Customer[Customer_ID],Customer[Gender])</f>
        <v>Female</v>
      </c>
      <c r="L517" s="26" t="str">
        <f>_xlfn.XLOOKUP(Sales78[[#This Row],[Customer_ID]],Feedback[Customer_ID],Feedback[Feedback_ID])</f>
        <v>F1906</v>
      </c>
      <c r="M517" s="26" t="str">
        <f>_xlfn.XLOOKUP(Sales78[[#This Row],[Customer_ID]],Feedback[Customer_ID],Feedback[Sentiment])</f>
        <v>Neutral</v>
      </c>
      <c r="N517" s="26" t="str">
        <f>_xlfn.XLOOKUP(Sales78[[#This Row],[Customer_ID]],Feedback[Customer_ID],Feedback[Comment])</f>
        <v>Could be better</v>
      </c>
      <c r="O517" s="26"/>
    </row>
    <row r="518" spans="1:15" x14ac:dyDescent="0.3">
      <c r="A518" s="4" t="s">
        <v>523</v>
      </c>
      <c r="B518" s="2" t="s">
        <v>1843</v>
      </c>
      <c r="C518" s="2" t="s">
        <v>1007</v>
      </c>
      <c r="D518" s="2">
        <v>1</v>
      </c>
      <c r="E518" s="2">
        <v>4.33</v>
      </c>
      <c r="F518" s="2" t="s">
        <v>1014</v>
      </c>
      <c r="G518" s="3">
        <v>45808</v>
      </c>
      <c r="H518" s="5">
        <v>4.33</v>
      </c>
      <c r="I518" s="2">
        <f>_xlfn.XLOOKUP(Sales78[[#This Row],[Customer_ID]],Customer[Customer_ID],Customer[Age])</f>
        <v>58</v>
      </c>
      <c r="J518" s="2" t="str">
        <f>_xlfn.XLOOKUP(Sales78[[#This Row],[Customer_ID]],Customer[Customer_ID],Customer[Age Range])</f>
        <v>[57 Above]</v>
      </c>
      <c r="K518" s="2" t="str">
        <f>_xlfn.XLOOKUP(Sales78[[#This Row],[Customer_ID]],Customer[Customer_ID],Customer[Gender])</f>
        <v>Female</v>
      </c>
      <c r="L518" s="26" t="e">
        <f>_xlfn.XLOOKUP(Sales78[[#This Row],[Customer_ID]],Feedback[Customer_ID],Feedback[Feedback_ID])</f>
        <v>#N/A</v>
      </c>
      <c r="M518" s="26" t="e">
        <f>_xlfn.XLOOKUP(Sales78[[#This Row],[Customer_ID]],Feedback[Customer_ID],Feedback[Sentiment])</f>
        <v>#N/A</v>
      </c>
      <c r="N518" s="26" t="e">
        <f>_xlfn.XLOOKUP(Sales78[[#This Row],[Customer_ID]],Feedback[Customer_ID],Feedback[Comment])</f>
        <v>#N/A</v>
      </c>
      <c r="O518" s="26"/>
    </row>
    <row r="519" spans="1:15" x14ac:dyDescent="0.3">
      <c r="A519" s="4" t="s">
        <v>524</v>
      </c>
      <c r="B519" s="2" t="s">
        <v>1740</v>
      </c>
      <c r="C519" s="2" t="s">
        <v>1010</v>
      </c>
      <c r="D519" s="2">
        <v>1</v>
      </c>
      <c r="E519" s="2">
        <v>4.74</v>
      </c>
      <c r="F519" s="2" t="s">
        <v>1014</v>
      </c>
      <c r="G519" s="3">
        <v>45809</v>
      </c>
      <c r="H519" s="5">
        <v>4.74</v>
      </c>
      <c r="I519" s="2">
        <f>_xlfn.XLOOKUP(Sales78[[#This Row],[Customer_ID]],Customer[Customer_ID],Customer[Age])</f>
        <v>48</v>
      </c>
      <c r="J519" s="2" t="str">
        <f>_xlfn.XLOOKUP(Sales78[[#This Row],[Customer_ID]],Customer[Customer_ID],Customer[Age Range])</f>
        <v>[44-56]</v>
      </c>
      <c r="K519" s="2" t="str">
        <f>_xlfn.XLOOKUP(Sales78[[#This Row],[Customer_ID]],Customer[Customer_ID],Customer[Gender])</f>
        <v>Male</v>
      </c>
      <c r="L519" s="26" t="e">
        <f>_xlfn.XLOOKUP(Sales78[[#This Row],[Customer_ID]],Feedback[Customer_ID],Feedback[Feedback_ID])</f>
        <v>#N/A</v>
      </c>
      <c r="M519" s="26" t="e">
        <f>_xlfn.XLOOKUP(Sales78[[#This Row],[Customer_ID]],Feedback[Customer_ID],Feedback[Sentiment])</f>
        <v>#N/A</v>
      </c>
      <c r="N519" s="26" t="e">
        <f>_xlfn.XLOOKUP(Sales78[[#This Row],[Customer_ID]],Feedback[Customer_ID],Feedback[Comment])</f>
        <v>#N/A</v>
      </c>
      <c r="O519" s="26"/>
    </row>
    <row r="520" spans="1:15" x14ac:dyDescent="0.3">
      <c r="A520" s="4" t="s">
        <v>525</v>
      </c>
      <c r="B520" s="2" t="s">
        <v>2005</v>
      </c>
      <c r="C520" s="2" t="s">
        <v>1007</v>
      </c>
      <c r="D520" s="2">
        <v>5</v>
      </c>
      <c r="E520" s="2">
        <v>3.58</v>
      </c>
      <c r="F520" s="2" t="s">
        <v>1015</v>
      </c>
      <c r="G520" s="3">
        <v>45810</v>
      </c>
      <c r="H520" s="5">
        <v>17.899999999999999</v>
      </c>
      <c r="I520" s="2">
        <f>_xlfn.XLOOKUP(Sales78[[#This Row],[Customer_ID]],Customer[Customer_ID],Customer[Age])</f>
        <v>25</v>
      </c>
      <c r="J520" s="2" t="str">
        <f>_xlfn.XLOOKUP(Sales78[[#This Row],[Customer_ID]],Customer[Customer_ID],Customer[Age Range])</f>
        <v>[18-30]</v>
      </c>
      <c r="K520" s="2" t="str">
        <f>_xlfn.XLOOKUP(Sales78[[#This Row],[Customer_ID]],Customer[Customer_ID],Customer[Gender])</f>
        <v>Male</v>
      </c>
      <c r="L520" s="26" t="str">
        <f>_xlfn.XLOOKUP(Sales78[[#This Row],[Customer_ID]],Feedback[Customer_ID],Feedback[Feedback_ID])</f>
        <v>F1156</v>
      </c>
      <c r="M520" s="26" t="str">
        <f>_xlfn.XLOOKUP(Sales78[[#This Row],[Customer_ID]],Feedback[Customer_ID],Feedback[Sentiment])</f>
        <v>Neutral</v>
      </c>
      <c r="N520" s="26" t="str">
        <f>_xlfn.XLOOKUP(Sales78[[#This Row],[Customer_ID]],Feedback[Customer_ID],Feedback[Comment])</f>
        <v>Could be better</v>
      </c>
      <c r="O520" s="26"/>
    </row>
    <row r="521" spans="1:15" x14ac:dyDescent="0.3">
      <c r="A521" s="4" t="s">
        <v>526</v>
      </c>
      <c r="B521" s="2" t="s">
        <v>1272</v>
      </c>
      <c r="C521" s="2" t="s">
        <v>1010</v>
      </c>
      <c r="D521" s="2">
        <v>4</v>
      </c>
      <c r="E521" s="2">
        <v>3.72</v>
      </c>
      <c r="F521" s="2" t="s">
        <v>1014</v>
      </c>
      <c r="G521" s="3">
        <v>45811</v>
      </c>
      <c r="H521" s="5">
        <v>14.88</v>
      </c>
      <c r="I521" s="2">
        <f>_xlfn.XLOOKUP(Sales78[[#This Row],[Customer_ID]],Customer[Customer_ID],Customer[Age])</f>
        <v>20</v>
      </c>
      <c r="J521" s="2" t="str">
        <f>_xlfn.XLOOKUP(Sales78[[#This Row],[Customer_ID]],Customer[Customer_ID],Customer[Age Range])</f>
        <v>[18-30]</v>
      </c>
      <c r="K521" s="2" t="str">
        <f>_xlfn.XLOOKUP(Sales78[[#This Row],[Customer_ID]],Customer[Customer_ID],Customer[Gender])</f>
        <v>Male</v>
      </c>
      <c r="L521" s="26" t="str">
        <f>_xlfn.XLOOKUP(Sales78[[#This Row],[Customer_ID]],Feedback[Customer_ID],Feedback[Feedback_ID])</f>
        <v>F1197</v>
      </c>
      <c r="M521" s="26" t="str">
        <f>_xlfn.XLOOKUP(Sales78[[#This Row],[Customer_ID]],Feedback[Customer_ID],Feedback[Sentiment])</f>
        <v>Negative</v>
      </c>
      <c r="N521" s="26" t="str">
        <f>_xlfn.XLOOKUP(Sales78[[#This Row],[Customer_ID]],Feedback[Customer_ID],Feedback[Comment])</f>
        <v>Could be better</v>
      </c>
      <c r="O521" s="26"/>
    </row>
    <row r="522" spans="1:15" x14ac:dyDescent="0.3">
      <c r="A522" s="4" t="s">
        <v>527</v>
      </c>
      <c r="B522" s="2" t="s">
        <v>1720</v>
      </c>
      <c r="C522" s="2" t="s">
        <v>1011</v>
      </c>
      <c r="D522" s="2">
        <v>2</v>
      </c>
      <c r="E522" s="2">
        <v>4.3899999999999997</v>
      </c>
      <c r="F522" s="2" t="s">
        <v>1014</v>
      </c>
      <c r="G522" s="3">
        <v>45812</v>
      </c>
      <c r="H522" s="5">
        <v>8.7799999999999994</v>
      </c>
      <c r="I522" s="2">
        <f>_xlfn.XLOOKUP(Sales78[[#This Row],[Customer_ID]],Customer[Customer_ID],Customer[Age])</f>
        <v>62</v>
      </c>
      <c r="J522" s="2" t="str">
        <f>_xlfn.XLOOKUP(Sales78[[#This Row],[Customer_ID]],Customer[Customer_ID],Customer[Age Range])</f>
        <v>[57 Above]</v>
      </c>
      <c r="K522" s="2" t="str">
        <f>_xlfn.XLOOKUP(Sales78[[#This Row],[Customer_ID]],Customer[Customer_ID],Customer[Gender])</f>
        <v>Female</v>
      </c>
      <c r="L522" s="26" t="str">
        <f>_xlfn.XLOOKUP(Sales78[[#This Row],[Customer_ID]],Feedback[Customer_ID],Feedback[Feedback_ID])</f>
        <v>F1017</v>
      </c>
      <c r="M522" s="26" t="str">
        <f>_xlfn.XLOOKUP(Sales78[[#This Row],[Customer_ID]],Feedback[Customer_ID],Feedback[Sentiment])</f>
        <v>Neutral</v>
      </c>
      <c r="N522" s="26" t="str">
        <f>_xlfn.XLOOKUP(Sales78[[#This Row],[Customer_ID]],Feedback[Customer_ID],Feedback[Comment])</f>
        <v>Could be better</v>
      </c>
      <c r="O522" s="26"/>
    </row>
    <row r="523" spans="1:15" x14ac:dyDescent="0.3">
      <c r="A523" s="4" t="s">
        <v>528</v>
      </c>
      <c r="B523" s="2" t="s">
        <v>1079</v>
      </c>
      <c r="C523" s="2" t="s">
        <v>1011</v>
      </c>
      <c r="D523" s="2">
        <v>1</v>
      </c>
      <c r="E523" s="2">
        <v>5.32</v>
      </c>
      <c r="F523" s="2" t="s">
        <v>1014</v>
      </c>
      <c r="G523" s="3">
        <v>45813</v>
      </c>
      <c r="H523" s="5">
        <v>5.32</v>
      </c>
      <c r="I523" s="2">
        <f>_xlfn.XLOOKUP(Sales78[[#This Row],[Customer_ID]],Customer[Customer_ID],Customer[Age])</f>
        <v>23</v>
      </c>
      <c r="J523" s="2" t="str">
        <f>_xlfn.XLOOKUP(Sales78[[#This Row],[Customer_ID]],Customer[Customer_ID],Customer[Age Range])</f>
        <v>[18-30]</v>
      </c>
      <c r="K523" s="2" t="str">
        <f>_xlfn.XLOOKUP(Sales78[[#This Row],[Customer_ID]],Customer[Customer_ID],Customer[Gender])</f>
        <v>Male</v>
      </c>
      <c r="L523" s="26" t="str">
        <f>_xlfn.XLOOKUP(Sales78[[#This Row],[Customer_ID]],Feedback[Customer_ID],Feedback[Feedback_ID])</f>
        <v>F1149</v>
      </c>
      <c r="M523" s="26" t="str">
        <f>_xlfn.XLOOKUP(Sales78[[#This Row],[Customer_ID]],Feedback[Customer_ID],Feedback[Sentiment])</f>
        <v>Positive</v>
      </c>
      <c r="N523" s="26" t="str">
        <f>_xlfn.XLOOKUP(Sales78[[#This Row],[Customer_ID]],Feedback[Customer_ID],Feedback[Comment])</f>
        <v>Great product!</v>
      </c>
      <c r="O523" s="26"/>
    </row>
    <row r="524" spans="1:15" x14ac:dyDescent="0.3">
      <c r="A524" s="4" t="s">
        <v>529</v>
      </c>
      <c r="B524" s="2" t="s">
        <v>1737</v>
      </c>
      <c r="C524" s="2" t="s">
        <v>1007</v>
      </c>
      <c r="D524" s="2">
        <v>5</v>
      </c>
      <c r="E524" s="2">
        <v>4.05</v>
      </c>
      <c r="F524" s="2" t="s">
        <v>1013</v>
      </c>
      <c r="G524" s="3">
        <v>45814</v>
      </c>
      <c r="H524" s="5">
        <v>20.25</v>
      </c>
      <c r="I524" s="2">
        <f>_xlfn.XLOOKUP(Sales78[[#This Row],[Customer_ID]],Customer[Customer_ID],Customer[Age])</f>
        <v>19</v>
      </c>
      <c r="J524" s="2" t="str">
        <f>_xlfn.XLOOKUP(Sales78[[#This Row],[Customer_ID]],Customer[Customer_ID],Customer[Age Range])</f>
        <v>[18-30]</v>
      </c>
      <c r="K524" s="2" t="str">
        <f>_xlfn.XLOOKUP(Sales78[[#This Row],[Customer_ID]],Customer[Customer_ID],Customer[Gender])</f>
        <v>Female</v>
      </c>
      <c r="L524" s="26" t="e">
        <f>_xlfn.XLOOKUP(Sales78[[#This Row],[Customer_ID]],Feedback[Customer_ID],Feedback[Feedback_ID])</f>
        <v>#N/A</v>
      </c>
      <c r="M524" s="26" t="e">
        <f>_xlfn.XLOOKUP(Sales78[[#This Row],[Customer_ID]],Feedback[Customer_ID],Feedback[Sentiment])</f>
        <v>#N/A</v>
      </c>
      <c r="N524" s="26" t="e">
        <f>_xlfn.XLOOKUP(Sales78[[#This Row],[Customer_ID]],Feedback[Customer_ID],Feedback[Comment])</f>
        <v>#N/A</v>
      </c>
      <c r="O524" s="26"/>
    </row>
    <row r="525" spans="1:15" x14ac:dyDescent="0.3">
      <c r="A525" s="4" t="s">
        <v>530</v>
      </c>
      <c r="B525" s="2" t="s">
        <v>1384</v>
      </c>
      <c r="C525" s="2" t="s">
        <v>1009</v>
      </c>
      <c r="D525" s="2">
        <v>1</v>
      </c>
      <c r="E525" s="2">
        <v>3.78</v>
      </c>
      <c r="F525" s="2" t="s">
        <v>1013</v>
      </c>
      <c r="G525" s="3">
        <v>45815</v>
      </c>
      <c r="H525" s="5">
        <v>3.78</v>
      </c>
      <c r="I525" s="2">
        <f>_xlfn.XLOOKUP(Sales78[[#This Row],[Customer_ID]],Customer[Customer_ID],Customer[Age])</f>
        <v>56</v>
      </c>
      <c r="J525" s="2" t="str">
        <f>_xlfn.XLOOKUP(Sales78[[#This Row],[Customer_ID]],Customer[Customer_ID],Customer[Age Range])</f>
        <v>[44-56]</v>
      </c>
      <c r="K525" s="2" t="str">
        <f>_xlfn.XLOOKUP(Sales78[[#This Row],[Customer_ID]],Customer[Customer_ID],Customer[Gender])</f>
        <v>Male</v>
      </c>
      <c r="L525" s="26" t="str">
        <f>_xlfn.XLOOKUP(Sales78[[#This Row],[Customer_ID]],Feedback[Customer_ID],Feedback[Feedback_ID])</f>
        <v>F1128</v>
      </c>
      <c r="M525" s="26" t="str">
        <f>_xlfn.XLOOKUP(Sales78[[#This Row],[Customer_ID]],Feedback[Customer_ID],Feedback[Sentiment])</f>
        <v>Neutral</v>
      </c>
      <c r="N525" s="26" t="str">
        <f>_xlfn.XLOOKUP(Sales78[[#This Row],[Customer_ID]],Feedback[Customer_ID],Feedback[Comment])</f>
        <v>Could be better</v>
      </c>
      <c r="O525" s="26"/>
    </row>
    <row r="526" spans="1:15" x14ac:dyDescent="0.3">
      <c r="A526" s="4" t="s">
        <v>531</v>
      </c>
      <c r="B526" s="2" t="s">
        <v>1715</v>
      </c>
      <c r="C526" s="2" t="s">
        <v>1012</v>
      </c>
      <c r="D526" s="2">
        <v>1</v>
      </c>
      <c r="E526" s="2">
        <v>3.41</v>
      </c>
      <c r="F526" s="2" t="s">
        <v>1015</v>
      </c>
      <c r="G526" s="3">
        <v>45816</v>
      </c>
      <c r="H526" s="5">
        <v>3.41</v>
      </c>
      <c r="I526" s="2">
        <f>_xlfn.XLOOKUP(Sales78[[#This Row],[Customer_ID]],Customer[Customer_ID],Customer[Age])</f>
        <v>23</v>
      </c>
      <c r="J526" s="2" t="str">
        <f>_xlfn.XLOOKUP(Sales78[[#This Row],[Customer_ID]],Customer[Customer_ID],Customer[Age Range])</f>
        <v>[18-30]</v>
      </c>
      <c r="K526" s="2" t="str">
        <f>_xlfn.XLOOKUP(Sales78[[#This Row],[Customer_ID]],Customer[Customer_ID],Customer[Gender])</f>
        <v>Female</v>
      </c>
      <c r="L526" s="26" t="e">
        <f>_xlfn.XLOOKUP(Sales78[[#This Row],[Customer_ID]],Feedback[Customer_ID],Feedback[Feedback_ID])</f>
        <v>#N/A</v>
      </c>
      <c r="M526" s="26" t="e">
        <f>_xlfn.XLOOKUP(Sales78[[#This Row],[Customer_ID]],Feedback[Customer_ID],Feedback[Sentiment])</f>
        <v>#N/A</v>
      </c>
      <c r="N526" s="26" t="e">
        <f>_xlfn.XLOOKUP(Sales78[[#This Row],[Customer_ID]],Feedback[Customer_ID],Feedback[Comment])</f>
        <v>#N/A</v>
      </c>
      <c r="O526" s="26"/>
    </row>
    <row r="527" spans="1:15" x14ac:dyDescent="0.3">
      <c r="A527" s="4" t="s">
        <v>532</v>
      </c>
      <c r="B527" s="2" t="s">
        <v>1851</v>
      </c>
      <c r="C527" s="2" t="s">
        <v>1012</v>
      </c>
      <c r="D527" s="2">
        <v>3</v>
      </c>
      <c r="E527" s="2">
        <v>3.56</v>
      </c>
      <c r="F527" s="2" t="s">
        <v>1015</v>
      </c>
      <c r="G527" s="3">
        <v>45817</v>
      </c>
      <c r="H527" s="5">
        <v>10.68</v>
      </c>
      <c r="I527" s="2">
        <f>_xlfn.XLOOKUP(Sales78[[#This Row],[Customer_ID]],Customer[Customer_ID],Customer[Age])</f>
        <v>54</v>
      </c>
      <c r="J527" s="2" t="str">
        <f>_xlfn.XLOOKUP(Sales78[[#This Row],[Customer_ID]],Customer[Customer_ID],Customer[Age Range])</f>
        <v>[44-56]</v>
      </c>
      <c r="K527" s="2" t="str">
        <f>_xlfn.XLOOKUP(Sales78[[#This Row],[Customer_ID]],Customer[Customer_ID],Customer[Gender])</f>
        <v>Female</v>
      </c>
      <c r="L527" s="26" t="e">
        <f>_xlfn.XLOOKUP(Sales78[[#This Row],[Customer_ID]],Feedback[Customer_ID],Feedback[Feedback_ID])</f>
        <v>#N/A</v>
      </c>
      <c r="M527" s="26" t="e">
        <f>_xlfn.XLOOKUP(Sales78[[#This Row],[Customer_ID]],Feedback[Customer_ID],Feedback[Sentiment])</f>
        <v>#N/A</v>
      </c>
      <c r="N527" s="26" t="e">
        <f>_xlfn.XLOOKUP(Sales78[[#This Row],[Customer_ID]],Feedback[Customer_ID],Feedback[Comment])</f>
        <v>#N/A</v>
      </c>
      <c r="O527" s="26"/>
    </row>
    <row r="528" spans="1:15" x14ac:dyDescent="0.3">
      <c r="A528" s="4" t="s">
        <v>533</v>
      </c>
      <c r="B528" s="2" t="s">
        <v>1544</v>
      </c>
      <c r="C528" s="2" t="s">
        <v>1012</v>
      </c>
      <c r="D528" s="2">
        <v>2</v>
      </c>
      <c r="E528" s="2">
        <v>2.5</v>
      </c>
      <c r="F528" s="2" t="s">
        <v>1016</v>
      </c>
      <c r="G528" s="3">
        <v>45818</v>
      </c>
      <c r="H528" s="5">
        <v>5</v>
      </c>
      <c r="I528" s="2">
        <f>_xlfn.XLOOKUP(Sales78[[#This Row],[Customer_ID]],Customer[Customer_ID],Customer[Age])</f>
        <v>61</v>
      </c>
      <c r="J528" s="2" t="str">
        <f>_xlfn.XLOOKUP(Sales78[[#This Row],[Customer_ID]],Customer[Customer_ID],Customer[Age Range])</f>
        <v>[57 Above]</v>
      </c>
      <c r="K528" s="2" t="str">
        <f>_xlfn.XLOOKUP(Sales78[[#This Row],[Customer_ID]],Customer[Customer_ID],Customer[Gender])</f>
        <v>Female</v>
      </c>
      <c r="L528" s="26" t="str">
        <f>_xlfn.XLOOKUP(Sales78[[#This Row],[Customer_ID]],Feedback[Customer_ID],Feedback[Feedback_ID])</f>
        <v>F1070</v>
      </c>
      <c r="M528" s="26" t="str">
        <f>_xlfn.XLOOKUP(Sales78[[#This Row],[Customer_ID]],Feedback[Customer_ID],Feedback[Sentiment])</f>
        <v>Neutral</v>
      </c>
      <c r="N528" s="26" t="str">
        <f>_xlfn.XLOOKUP(Sales78[[#This Row],[Customer_ID]],Feedback[Customer_ID],Feedback[Comment])</f>
        <v>Could be better</v>
      </c>
      <c r="O528" s="26"/>
    </row>
    <row r="529" spans="1:15" x14ac:dyDescent="0.3">
      <c r="A529" s="4" t="s">
        <v>534</v>
      </c>
      <c r="B529" s="2" t="s">
        <v>1938</v>
      </c>
      <c r="C529" s="2" t="s">
        <v>1012</v>
      </c>
      <c r="D529" s="2">
        <v>4</v>
      </c>
      <c r="E529" s="2">
        <v>5.35</v>
      </c>
      <c r="F529" s="2" t="s">
        <v>1014</v>
      </c>
      <c r="G529" s="3">
        <v>45819</v>
      </c>
      <c r="H529" s="5">
        <v>21.4</v>
      </c>
      <c r="I529" s="2">
        <f>_xlfn.XLOOKUP(Sales78[[#This Row],[Customer_ID]],Customer[Customer_ID],Customer[Age])</f>
        <v>41</v>
      </c>
      <c r="J529" s="2" t="str">
        <f>_xlfn.XLOOKUP(Sales78[[#This Row],[Customer_ID]],Customer[Customer_ID],Customer[Age Range])</f>
        <v>[31-43]</v>
      </c>
      <c r="K529" s="2" t="str">
        <f>_xlfn.XLOOKUP(Sales78[[#This Row],[Customer_ID]],Customer[Customer_ID],Customer[Gender])</f>
        <v>Male</v>
      </c>
      <c r="L529" s="26" t="e">
        <f>_xlfn.XLOOKUP(Sales78[[#This Row],[Customer_ID]],Feedback[Customer_ID],Feedback[Feedback_ID])</f>
        <v>#N/A</v>
      </c>
      <c r="M529" s="26" t="e">
        <f>_xlfn.XLOOKUP(Sales78[[#This Row],[Customer_ID]],Feedback[Customer_ID],Feedback[Sentiment])</f>
        <v>#N/A</v>
      </c>
      <c r="N529" s="26" t="e">
        <f>_xlfn.XLOOKUP(Sales78[[#This Row],[Customer_ID]],Feedback[Customer_ID],Feedback[Comment])</f>
        <v>#N/A</v>
      </c>
      <c r="O529" s="26"/>
    </row>
    <row r="530" spans="1:15" x14ac:dyDescent="0.3">
      <c r="A530" s="4" t="s">
        <v>535</v>
      </c>
      <c r="B530" s="2" t="s">
        <v>1573</v>
      </c>
      <c r="C530" s="2" t="s">
        <v>1008</v>
      </c>
      <c r="D530" s="2">
        <v>3</v>
      </c>
      <c r="E530" s="2">
        <v>5.47</v>
      </c>
      <c r="F530" s="2" t="s">
        <v>1015</v>
      </c>
      <c r="G530" s="3">
        <v>45820</v>
      </c>
      <c r="H530" s="5">
        <v>16.41</v>
      </c>
      <c r="I530" s="2">
        <f>_xlfn.XLOOKUP(Sales78[[#This Row],[Customer_ID]],Customer[Customer_ID],Customer[Age])</f>
        <v>52</v>
      </c>
      <c r="J530" s="2" t="str">
        <f>_xlfn.XLOOKUP(Sales78[[#This Row],[Customer_ID]],Customer[Customer_ID],Customer[Age Range])</f>
        <v>[44-56]</v>
      </c>
      <c r="K530" s="2" t="str">
        <f>_xlfn.XLOOKUP(Sales78[[#This Row],[Customer_ID]],Customer[Customer_ID],Customer[Gender])</f>
        <v>Male</v>
      </c>
      <c r="L530" s="26" t="str">
        <f>_xlfn.XLOOKUP(Sales78[[#This Row],[Customer_ID]],Feedback[Customer_ID],Feedback[Feedback_ID])</f>
        <v>F1140</v>
      </c>
      <c r="M530" s="26" t="str">
        <f>_xlfn.XLOOKUP(Sales78[[#This Row],[Customer_ID]],Feedback[Customer_ID],Feedback[Sentiment])</f>
        <v>Positive</v>
      </c>
      <c r="N530" s="26" t="str">
        <f>_xlfn.XLOOKUP(Sales78[[#This Row],[Customer_ID]],Feedback[Customer_ID],Feedback[Comment])</f>
        <v>Could be better</v>
      </c>
      <c r="O530" s="26"/>
    </row>
    <row r="531" spans="1:15" x14ac:dyDescent="0.3">
      <c r="A531" s="4" t="s">
        <v>536</v>
      </c>
      <c r="B531" s="2" t="s">
        <v>1531</v>
      </c>
      <c r="C531" s="2" t="s">
        <v>1007</v>
      </c>
      <c r="D531" s="2">
        <v>3</v>
      </c>
      <c r="E531" s="2">
        <v>3.7</v>
      </c>
      <c r="F531" s="2" t="s">
        <v>1014</v>
      </c>
      <c r="G531" s="3">
        <v>45821</v>
      </c>
      <c r="H531" s="5">
        <v>11.1</v>
      </c>
      <c r="I531" s="2">
        <f>_xlfn.XLOOKUP(Sales78[[#This Row],[Customer_ID]],Customer[Customer_ID],Customer[Age])</f>
        <v>32</v>
      </c>
      <c r="J531" s="2" t="str">
        <f>_xlfn.XLOOKUP(Sales78[[#This Row],[Customer_ID]],Customer[Customer_ID],Customer[Age Range])</f>
        <v>[31-43]</v>
      </c>
      <c r="K531" s="2" t="str">
        <f>_xlfn.XLOOKUP(Sales78[[#This Row],[Customer_ID]],Customer[Customer_ID],Customer[Gender])</f>
        <v>Male</v>
      </c>
      <c r="L531" s="26" t="e">
        <f>_xlfn.XLOOKUP(Sales78[[#This Row],[Customer_ID]],Feedback[Customer_ID],Feedback[Feedback_ID])</f>
        <v>#N/A</v>
      </c>
      <c r="M531" s="26" t="e">
        <f>_xlfn.XLOOKUP(Sales78[[#This Row],[Customer_ID]],Feedback[Customer_ID],Feedback[Sentiment])</f>
        <v>#N/A</v>
      </c>
      <c r="N531" s="26" t="e">
        <f>_xlfn.XLOOKUP(Sales78[[#This Row],[Customer_ID]],Feedback[Customer_ID],Feedback[Comment])</f>
        <v>#N/A</v>
      </c>
      <c r="O531" s="26"/>
    </row>
    <row r="532" spans="1:15" x14ac:dyDescent="0.3">
      <c r="A532" s="4" t="s">
        <v>537</v>
      </c>
      <c r="B532" s="2" t="s">
        <v>1629</v>
      </c>
      <c r="C532" s="2" t="s">
        <v>1007</v>
      </c>
      <c r="D532" s="2">
        <v>4</v>
      </c>
      <c r="E532" s="2">
        <v>4.1399999999999997</v>
      </c>
      <c r="F532" s="2" t="s">
        <v>1015</v>
      </c>
      <c r="G532" s="3">
        <v>45822</v>
      </c>
      <c r="H532" s="5">
        <v>16.559999999999999</v>
      </c>
      <c r="I532" s="2">
        <f>_xlfn.XLOOKUP(Sales78[[#This Row],[Customer_ID]],Customer[Customer_ID],Customer[Age])</f>
        <v>65</v>
      </c>
      <c r="J532" s="2" t="str">
        <f>_xlfn.XLOOKUP(Sales78[[#This Row],[Customer_ID]],Customer[Customer_ID],Customer[Age Range])</f>
        <v>[57 Above]</v>
      </c>
      <c r="K532" s="2" t="str">
        <f>_xlfn.XLOOKUP(Sales78[[#This Row],[Customer_ID]],Customer[Customer_ID],Customer[Gender])</f>
        <v>Female</v>
      </c>
      <c r="L532" s="26" t="str">
        <f>_xlfn.XLOOKUP(Sales78[[#This Row],[Customer_ID]],Feedback[Customer_ID],Feedback[Feedback_ID])</f>
        <v>F1458</v>
      </c>
      <c r="M532" s="26" t="str">
        <f>_xlfn.XLOOKUP(Sales78[[#This Row],[Customer_ID]],Feedback[Customer_ID],Feedback[Sentiment])</f>
        <v>Negative</v>
      </c>
      <c r="N532" s="26" t="str">
        <f>_xlfn.XLOOKUP(Sales78[[#This Row],[Customer_ID]],Feedback[Customer_ID],Feedback[Comment])</f>
        <v>Could be better</v>
      </c>
      <c r="O532" s="26"/>
    </row>
    <row r="533" spans="1:15" x14ac:dyDescent="0.3">
      <c r="A533" s="4" t="s">
        <v>538</v>
      </c>
      <c r="B533" s="2" t="s">
        <v>1130</v>
      </c>
      <c r="C533" s="2" t="s">
        <v>1012</v>
      </c>
      <c r="D533" s="2">
        <v>1</v>
      </c>
      <c r="E533" s="2">
        <v>2.5299999999999998</v>
      </c>
      <c r="F533" s="2" t="s">
        <v>1016</v>
      </c>
      <c r="G533" s="3">
        <v>45823</v>
      </c>
      <c r="H533" s="5">
        <v>2.5299999999999998</v>
      </c>
      <c r="I533" s="2">
        <f>_xlfn.XLOOKUP(Sales78[[#This Row],[Customer_ID]],Customer[Customer_ID],Customer[Age])</f>
        <v>38</v>
      </c>
      <c r="J533" s="2" t="str">
        <f>_xlfn.XLOOKUP(Sales78[[#This Row],[Customer_ID]],Customer[Customer_ID],Customer[Age Range])</f>
        <v>[31-43]</v>
      </c>
      <c r="K533" s="2" t="str">
        <f>_xlfn.XLOOKUP(Sales78[[#This Row],[Customer_ID]],Customer[Customer_ID],Customer[Gender])</f>
        <v>Male</v>
      </c>
      <c r="L533" s="26" t="e">
        <f>_xlfn.XLOOKUP(Sales78[[#This Row],[Customer_ID]],Feedback[Customer_ID],Feedback[Feedback_ID])</f>
        <v>#N/A</v>
      </c>
      <c r="M533" s="26" t="e">
        <f>_xlfn.XLOOKUP(Sales78[[#This Row],[Customer_ID]],Feedback[Customer_ID],Feedback[Sentiment])</f>
        <v>#N/A</v>
      </c>
      <c r="N533" s="26" t="e">
        <f>_xlfn.XLOOKUP(Sales78[[#This Row],[Customer_ID]],Feedback[Customer_ID],Feedback[Comment])</f>
        <v>#N/A</v>
      </c>
      <c r="O533" s="26"/>
    </row>
    <row r="534" spans="1:15" x14ac:dyDescent="0.3">
      <c r="A534" s="4" t="s">
        <v>539</v>
      </c>
      <c r="B534" s="2" t="s">
        <v>1081</v>
      </c>
      <c r="C534" s="2" t="s">
        <v>1008</v>
      </c>
      <c r="D534" s="2">
        <v>1</v>
      </c>
      <c r="E534" s="2">
        <v>5.73</v>
      </c>
      <c r="F534" s="2" t="s">
        <v>1015</v>
      </c>
      <c r="G534" s="3">
        <v>45824</v>
      </c>
      <c r="H534" s="5">
        <v>5.73</v>
      </c>
      <c r="I534" s="2">
        <f>_xlfn.XLOOKUP(Sales78[[#This Row],[Customer_ID]],Customer[Customer_ID],Customer[Age])</f>
        <v>36</v>
      </c>
      <c r="J534" s="2" t="str">
        <f>_xlfn.XLOOKUP(Sales78[[#This Row],[Customer_ID]],Customer[Customer_ID],Customer[Age Range])</f>
        <v>[31-43]</v>
      </c>
      <c r="K534" s="2" t="str">
        <f>_xlfn.XLOOKUP(Sales78[[#This Row],[Customer_ID]],Customer[Customer_ID],Customer[Gender])</f>
        <v>Male</v>
      </c>
      <c r="L534" s="26" t="e">
        <f>_xlfn.XLOOKUP(Sales78[[#This Row],[Customer_ID]],Feedback[Customer_ID],Feedback[Feedback_ID])</f>
        <v>#N/A</v>
      </c>
      <c r="M534" s="26" t="e">
        <f>_xlfn.XLOOKUP(Sales78[[#This Row],[Customer_ID]],Feedback[Customer_ID],Feedback[Sentiment])</f>
        <v>#N/A</v>
      </c>
      <c r="N534" s="26" t="e">
        <f>_xlfn.XLOOKUP(Sales78[[#This Row],[Customer_ID]],Feedback[Customer_ID],Feedback[Comment])</f>
        <v>#N/A</v>
      </c>
      <c r="O534" s="26"/>
    </row>
    <row r="535" spans="1:15" x14ac:dyDescent="0.3">
      <c r="A535" s="4" t="s">
        <v>540</v>
      </c>
      <c r="B535" s="2" t="s">
        <v>1851</v>
      </c>
      <c r="C535" s="2" t="s">
        <v>1012</v>
      </c>
      <c r="D535" s="2">
        <v>2</v>
      </c>
      <c r="E535" s="2">
        <v>5.81</v>
      </c>
      <c r="F535" s="2" t="s">
        <v>1013</v>
      </c>
      <c r="G535" s="3">
        <v>45825</v>
      </c>
      <c r="H535" s="5">
        <v>11.62</v>
      </c>
      <c r="I535" s="2">
        <f>_xlfn.XLOOKUP(Sales78[[#This Row],[Customer_ID]],Customer[Customer_ID],Customer[Age])</f>
        <v>54</v>
      </c>
      <c r="J535" s="2" t="str">
        <f>_xlfn.XLOOKUP(Sales78[[#This Row],[Customer_ID]],Customer[Customer_ID],Customer[Age Range])</f>
        <v>[44-56]</v>
      </c>
      <c r="K535" s="2" t="str">
        <f>_xlfn.XLOOKUP(Sales78[[#This Row],[Customer_ID]],Customer[Customer_ID],Customer[Gender])</f>
        <v>Female</v>
      </c>
      <c r="L535" s="26" t="e">
        <f>_xlfn.XLOOKUP(Sales78[[#This Row],[Customer_ID]],Feedback[Customer_ID],Feedback[Feedback_ID])</f>
        <v>#N/A</v>
      </c>
      <c r="M535" s="26" t="e">
        <f>_xlfn.XLOOKUP(Sales78[[#This Row],[Customer_ID]],Feedback[Customer_ID],Feedback[Sentiment])</f>
        <v>#N/A</v>
      </c>
      <c r="N535" s="26" t="e">
        <f>_xlfn.XLOOKUP(Sales78[[#This Row],[Customer_ID]],Feedback[Customer_ID],Feedback[Comment])</f>
        <v>#N/A</v>
      </c>
      <c r="O535" s="26"/>
    </row>
    <row r="536" spans="1:15" x14ac:dyDescent="0.3">
      <c r="A536" s="4" t="s">
        <v>541</v>
      </c>
      <c r="B536" s="2" t="s">
        <v>1104</v>
      </c>
      <c r="C536" s="2" t="s">
        <v>1007</v>
      </c>
      <c r="D536" s="2">
        <v>1</v>
      </c>
      <c r="E536" s="2">
        <v>4.17</v>
      </c>
      <c r="F536" s="2" t="s">
        <v>1014</v>
      </c>
      <c r="G536" s="3">
        <v>45826</v>
      </c>
      <c r="H536" s="5">
        <v>4.17</v>
      </c>
      <c r="I536" s="2">
        <f>_xlfn.XLOOKUP(Sales78[[#This Row],[Customer_ID]],Customer[Customer_ID],Customer[Age])</f>
        <v>31</v>
      </c>
      <c r="J536" s="2" t="str">
        <f>_xlfn.XLOOKUP(Sales78[[#This Row],[Customer_ID]],Customer[Customer_ID],Customer[Age Range])</f>
        <v>[31-43]</v>
      </c>
      <c r="K536" s="2" t="str">
        <f>_xlfn.XLOOKUP(Sales78[[#This Row],[Customer_ID]],Customer[Customer_ID],Customer[Gender])</f>
        <v>Male</v>
      </c>
      <c r="L536" s="26" t="str">
        <f>_xlfn.XLOOKUP(Sales78[[#This Row],[Customer_ID]],Feedback[Customer_ID],Feedback[Feedback_ID])</f>
        <v>F1536</v>
      </c>
      <c r="M536" s="26" t="str">
        <f>_xlfn.XLOOKUP(Sales78[[#This Row],[Customer_ID]],Feedback[Customer_ID],Feedback[Sentiment])</f>
        <v>Negative</v>
      </c>
      <c r="N536" s="26" t="str">
        <f>_xlfn.XLOOKUP(Sales78[[#This Row],[Customer_ID]],Feedback[Customer_ID],Feedback[Comment])</f>
        <v>Could be better</v>
      </c>
      <c r="O536" s="26"/>
    </row>
    <row r="537" spans="1:15" x14ac:dyDescent="0.3">
      <c r="A537" s="4" t="s">
        <v>542</v>
      </c>
      <c r="B537" s="2" t="s">
        <v>1247</v>
      </c>
      <c r="C537" s="2" t="s">
        <v>1008</v>
      </c>
      <c r="D537" s="2">
        <v>3</v>
      </c>
      <c r="E537" s="2">
        <v>2.5299999999999998</v>
      </c>
      <c r="F537" s="2" t="s">
        <v>1013</v>
      </c>
      <c r="G537" s="3">
        <v>45827</v>
      </c>
      <c r="H537" s="5">
        <v>7.59</v>
      </c>
      <c r="I537" s="2">
        <f>_xlfn.XLOOKUP(Sales78[[#This Row],[Customer_ID]],Customer[Customer_ID],Customer[Age])</f>
        <v>43</v>
      </c>
      <c r="J537" s="2" t="str">
        <f>_xlfn.XLOOKUP(Sales78[[#This Row],[Customer_ID]],Customer[Customer_ID],Customer[Age Range])</f>
        <v>[31-43]</v>
      </c>
      <c r="K537" s="2" t="str">
        <f>_xlfn.XLOOKUP(Sales78[[#This Row],[Customer_ID]],Customer[Customer_ID],Customer[Gender])</f>
        <v>Female</v>
      </c>
      <c r="L537" s="26" t="str">
        <f>_xlfn.XLOOKUP(Sales78[[#This Row],[Customer_ID]],Feedback[Customer_ID],Feedback[Feedback_ID])</f>
        <v>F1678</v>
      </c>
      <c r="M537" s="26" t="str">
        <f>_xlfn.XLOOKUP(Sales78[[#This Row],[Customer_ID]],Feedback[Customer_ID],Feedback[Sentiment])</f>
        <v>Negative</v>
      </c>
      <c r="N537" s="26" t="str">
        <f>_xlfn.XLOOKUP(Sales78[[#This Row],[Customer_ID]],Feedback[Customer_ID],Feedback[Comment])</f>
        <v>Great product!</v>
      </c>
      <c r="O537" s="26"/>
    </row>
    <row r="538" spans="1:15" x14ac:dyDescent="0.3">
      <c r="A538" s="4" t="s">
        <v>543</v>
      </c>
      <c r="B538" s="2" t="s">
        <v>1566</v>
      </c>
      <c r="C538" s="2" t="s">
        <v>1010</v>
      </c>
      <c r="D538" s="2">
        <v>3</v>
      </c>
      <c r="E538" s="2">
        <v>4.01</v>
      </c>
      <c r="F538" s="2" t="s">
        <v>1015</v>
      </c>
      <c r="G538" s="3">
        <v>45828</v>
      </c>
      <c r="H538" s="5">
        <v>12.03</v>
      </c>
      <c r="I538" s="2">
        <f>_xlfn.XLOOKUP(Sales78[[#This Row],[Customer_ID]],Customer[Customer_ID],Customer[Age])</f>
        <v>30</v>
      </c>
      <c r="J538" s="2" t="str">
        <f>_xlfn.XLOOKUP(Sales78[[#This Row],[Customer_ID]],Customer[Customer_ID],Customer[Age Range])</f>
        <v>[18-30]</v>
      </c>
      <c r="K538" s="2" t="str">
        <f>_xlfn.XLOOKUP(Sales78[[#This Row],[Customer_ID]],Customer[Customer_ID],Customer[Gender])</f>
        <v>Female</v>
      </c>
      <c r="L538" s="26" t="e">
        <f>_xlfn.XLOOKUP(Sales78[[#This Row],[Customer_ID]],Feedback[Customer_ID],Feedback[Feedback_ID])</f>
        <v>#N/A</v>
      </c>
      <c r="M538" s="26" t="e">
        <f>_xlfn.XLOOKUP(Sales78[[#This Row],[Customer_ID]],Feedback[Customer_ID],Feedback[Sentiment])</f>
        <v>#N/A</v>
      </c>
      <c r="N538" s="26" t="e">
        <f>_xlfn.XLOOKUP(Sales78[[#This Row],[Customer_ID]],Feedback[Customer_ID],Feedback[Comment])</f>
        <v>#N/A</v>
      </c>
      <c r="O538" s="26"/>
    </row>
    <row r="539" spans="1:15" x14ac:dyDescent="0.3">
      <c r="A539" s="4" t="s">
        <v>544</v>
      </c>
      <c r="B539" s="2" t="s">
        <v>1574</v>
      </c>
      <c r="C539" s="2" t="s">
        <v>1009</v>
      </c>
      <c r="D539" s="2">
        <v>3</v>
      </c>
      <c r="E539" s="2">
        <v>3.53</v>
      </c>
      <c r="F539" s="2" t="s">
        <v>1015</v>
      </c>
      <c r="G539" s="3">
        <v>45829</v>
      </c>
      <c r="H539" s="5">
        <v>10.59</v>
      </c>
      <c r="I539" s="2">
        <f>_xlfn.XLOOKUP(Sales78[[#This Row],[Customer_ID]],Customer[Customer_ID],Customer[Age])</f>
        <v>61</v>
      </c>
      <c r="J539" s="2" t="str">
        <f>_xlfn.XLOOKUP(Sales78[[#This Row],[Customer_ID]],Customer[Customer_ID],Customer[Age Range])</f>
        <v>[57 Above]</v>
      </c>
      <c r="K539" s="2" t="str">
        <f>_xlfn.XLOOKUP(Sales78[[#This Row],[Customer_ID]],Customer[Customer_ID],Customer[Gender])</f>
        <v>Male</v>
      </c>
      <c r="L539" s="26" t="e">
        <f>_xlfn.XLOOKUP(Sales78[[#This Row],[Customer_ID]],Feedback[Customer_ID],Feedback[Feedback_ID])</f>
        <v>#N/A</v>
      </c>
      <c r="M539" s="26" t="e">
        <f>_xlfn.XLOOKUP(Sales78[[#This Row],[Customer_ID]],Feedback[Customer_ID],Feedback[Sentiment])</f>
        <v>#N/A</v>
      </c>
      <c r="N539" s="26" t="e">
        <f>_xlfn.XLOOKUP(Sales78[[#This Row],[Customer_ID]],Feedback[Customer_ID],Feedback[Comment])</f>
        <v>#N/A</v>
      </c>
      <c r="O539" s="26"/>
    </row>
    <row r="540" spans="1:15" x14ac:dyDescent="0.3">
      <c r="A540" s="4" t="s">
        <v>545</v>
      </c>
      <c r="B540" s="2" t="s">
        <v>1835</v>
      </c>
      <c r="C540" s="2" t="s">
        <v>1011</v>
      </c>
      <c r="D540" s="2">
        <v>4</v>
      </c>
      <c r="E540" s="2">
        <v>3.31</v>
      </c>
      <c r="F540" s="2" t="s">
        <v>1016</v>
      </c>
      <c r="G540" s="3">
        <v>45830</v>
      </c>
      <c r="H540" s="5">
        <v>13.24</v>
      </c>
      <c r="I540" s="2">
        <f>_xlfn.XLOOKUP(Sales78[[#This Row],[Customer_ID]],Customer[Customer_ID],Customer[Age])</f>
        <v>61</v>
      </c>
      <c r="J540" s="2" t="str">
        <f>_xlfn.XLOOKUP(Sales78[[#This Row],[Customer_ID]],Customer[Customer_ID],Customer[Age Range])</f>
        <v>[57 Above]</v>
      </c>
      <c r="K540" s="2" t="str">
        <f>_xlfn.XLOOKUP(Sales78[[#This Row],[Customer_ID]],Customer[Customer_ID],Customer[Gender])</f>
        <v>Female</v>
      </c>
      <c r="L540" s="26" t="e">
        <f>_xlfn.XLOOKUP(Sales78[[#This Row],[Customer_ID]],Feedback[Customer_ID],Feedback[Feedback_ID])</f>
        <v>#N/A</v>
      </c>
      <c r="M540" s="26" t="e">
        <f>_xlfn.XLOOKUP(Sales78[[#This Row],[Customer_ID]],Feedback[Customer_ID],Feedback[Sentiment])</f>
        <v>#N/A</v>
      </c>
      <c r="N540" s="26" t="e">
        <f>_xlfn.XLOOKUP(Sales78[[#This Row],[Customer_ID]],Feedback[Customer_ID],Feedback[Comment])</f>
        <v>#N/A</v>
      </c>
      <c r="O540" s="26"/>
    </row>
    <row r="541" spans="1:15" x14ac:dyDescent="0.3">
      <c r="A541" s="4" t="s">
        <v>546</v>
      </c>
      <c r="B541" s="2" t="s">
        <v>1050</v>
      </c>
      <c r="C541" s="2" t="s">
        <v>1011</v>
      </c>
      <c r="D541" s="2">
        <v>1</v>
      </c>
      <c r="E541" s="2">
        <v>2.5299999999999998</v>
      </c>
      <c r="F541" s="2" t="s">
        <v>1016</v>
      </c>
      <c r="G541" s="3">
        <v>45831</v>
      </c>
      <c r="H541" s="5">
        <v>2.5299999999999998</v>
      </c>
      <c r="I541" s="2">
        <f>_xlfn.XLOOKUP(Sales78[[#This Row],[Customer_ID]],Customer[Customer_ID],Customer[Age])</f>
        <v>52</v>
      </c>
      <c r="J541" s="2" t="str">
        <f>_xlfn.XLOOKUP(Sales78[[#This Row],[Customer_ID]],Customer[Customer_ID],Customer[Age Range])</f>
        <v>[44-56]</v>
      </c>
      <c r="K541" s="2" t="str">
        <f>_xlfn.XLOOKUP(Sales78[[#This Row],[Customer_ID]],Customer[Customer_ID],Customer[Gender])</f>
        <v>Male</v>
      </c>
      <c r="L541" s="26" t="str">
        <f>_xlfn.XLOOKUP(Sales78[[#This Row],[Customer_ID]],Feedback[Customer_ID],Feedback[Feedback_ID])</f>
        <v>F1576</v>
      </c>
      <c r="M541" s="26" t="str">
        <f>_xlfn.XLOOKUP(Sales78[[#This Row],[Customer_ID]],Feedback[Customer_ID],Feedback[Sentiment])</f>
        <v>Neutral</v>
      </c>
      <c r="N541" s="26" t="str">
        <f>_xlfn.XLOOKUP(Sales78[[#This Row],[Customer_ID]],Feedback[Customer_ID],Feedback[Comment])</f>
        <v>Could be better</v>
      </c>
      <c r="O541" s="26"/>
    </row>
    <row r="542" spans="1:15" x14ac:dyDescent="0.3">
      <c r="A542" s="4" t="s">
        <v>547</v>
      </c>
      <c r="B542" s="2" t="s">
        <v>1948</v>
      </c>
      <c r="C542" s="2" t="s">
        <v>1012</v>
      </c>
      <c r="D542" s="2">
        <v>1</v>
      </c>
      <c r="E542" s="2">
        <v>3.81</v>
      </c>
      <c r="F542" s="2" t="s">
        <v>1016</v>
      </c>
      <c r="G542" s="3">
        <v>45832</v>
      </c>
      <c r="H542" s="5">
        <v>3.81</v>
      </c>
      <c r="I542" s="2">
        <f>_xlfn.XLOOKUP(Sales78[[#This Row],[Customer_ID]],Customer[Customer_ID],Customer[Age])</f>
        <v>62</v>
      </c>
      <c r="J542" s="2" t="str">
        <f>_xlfn.XLOOKUP(Sales78[[#This Row],[Customer_ID]],Customer[Customer_ID],Customer[Age Range])</f>
        <v>[57 Above]</v>
      </c>
      <c r="K542" s="2" t="str">
        <f>_xlfn.XLOOKUP(Sales78[[#This Row],[Customer_ID]],Customer[Customer_ID],Customer[Gender])</f>
        <v>Female</v>
      </c>
      <c r="L542" s="26" t="str">
        <f>_xlfn.XLOOKUP(Sales78[[#This Row],[Customer_ID]],Feedback[Customer_ID],Feedback[Feedback_ID])</f>
        <v>F1057</v>
      </c>
      <c r="M542" s="26" t="str">
        <f>_xlfn.XLOOKUP(Sales78[[#This Row],[Customer_ID]],Feedback[Customer_ID],Feedback[Sentiment])</f>
        <v>Negative</v>
      </c>
      <c r="N542" s="26" t="str">
        <f>_xlfn.XLOOKUP(Sales78[[#This Row],[Customer_ID]],Feedback[Customer_ID],Feedback[Comment])</f>
        <v>Could be better</v>
      </c>
      <c r="O542" s="26"/>
    </row>
    <row r="543" spans="1:15" x14ac:dyDescent="0.3">
      <c r="A543" s="4" t="s">
        <v>548</v>
      </c>
      <c r="B543" s="2" t="s">
        <v>1559</v>
      </c>
      <c r="C543" s="2" t="s">
        <v>1009</v>
      </c>
      <c r="D543" s="2">
        <v>1</v>
      </c>
      <c r="E543" s="2">
        <v>3.94</v>
      </c>
      <c r="F543" s="2" t="s">
        <v>1015</v>
      </c>
      <c r="G543" s="3">
        <v>45833</v>
      </c>
      <c r="H543" s="5">
        <v>3.94</v>
      </c>
      <c r="I543" s="2">
        <f>_xlfn.XLOOKUP(Sales78[[#This Row],[Customer_ID]],Customer[Customer_ID],Customer[Age])</f>
        <v>38</v>
      </c>
      <c r="J543" s="2" t="str">
        <f>_xlfn.XLOOKUP(Sales78[[#This Row],[Customer_ID]],Customer[Customer_ID],Customer[Age Range])</f>
        <v>[31-43]</v>
      </c>
      <c r="K543" s="2" t="str">
        <f>_xlfn.XLOOKUP(Sales78[[#This Row],[Customer_ID]],Customer[Customer_ID],Customer[Gender])</f>
        <v>Female</v>
      </c>
      <c r="L543" s="26" t="str">
        <f>_xlfn.XLOOKUP(Sales78[[#This Row],[Customer_ID]],Feedback[Customer_ID],Feedback[Feedback_ID])</f>
        <v>F1683</v>
      </c>
      <c r="M543" s="26" t="str">
        <f>_xlfn.XLOOKUP(Sales78[[#This Row],[Customer_ID]],Feedback[Customer_ID],Feedback[Sentiment])</f>
        <v>Positive</v>
      </c>
      <c r="N543" s="26" t="str">
        <f>_xlfn.XLOOKUP(Sales78[[#This Row],[Customer_ID]],Feedback[Customer_ID],Feedback[Comment])</f>
        <v>Could be better</v>
      </c>
      <c r="O543" s="26"/>
    </row>
    <row r="544" spans="1:15" x14ac:dyDescent="0.3">
      <c r="A544" s="4" t="s">
        <v>549</v>
      </c>
      <c r="B544" s="2" t="s">
        <v>1608</v>
      </c>
      <c r="C544" s="2" t="s">
        <v>1008</v>
      </c>
      <c r="D544" s="2">
        <v>1</v>
      </c>
      <c r="E544" s="2">
        <v>4.46</v>
      </c>
      <c r="F544" s="2" t="s">
        <v>1016</v>
      </c>
      <c r="G544" s="3">
        <v>45834</v>
      </c>
      <c r="H544" s="5">
        <v>4.46</v>
      </c>
      <c r="I544" s="2">
        <f>_xlfn.XLOOKUP(Sales78[[#This Row],[Customer_ID]],Customer[Customer_ID],Customer[Age])</f>
        <v>57</v>
      </c>
      <c r="J544" s="2" t="str">
        <f>_xlfn.XLOOKUP(Sales78[[#This Row],[Customer_ID]],Customer[Customer_ID],Customer[Age Range])</f>
        <v>[57 Above]</v>
      </c>
      <c r="K544" s="2" t="str">
        <f>_xlfn.XLOOKUP(Sales78[[#This Row],[Customer_ID]],Customer[Customer_ID],Customer[Gender])</f>
        <v>Female</v>
      </c>
      <c r="L544" s="26" t="str">
        <f>_xlfn.XLOOKUP(Sales78[[#This Row],[Customer_ID]],Feedback[Customer_ID],Feedback[Feedback_ID])</f>
        <v>F1269</v>
      </c>
      <c r="M544" s="26" t="str">
        <f>_xlfn.XLOOKUP(Sales78[[#This Row],[Customer_ID]],Feedback[Customer_ID],Feedback[Sentiment])</f>
        <v>Positive</v>
      </c>
      <c r="N544" s="26" t="str">
        <f>_xlfn.XLOOKUP(Sales78[[#This Row],[Customer_ID]],Feedback[Customer_ID],Feedback[Comment])</f>
        <v>Could be better</v>
      </c>
      <c r="O544" s="26"/>
    </row>
    <row r="545" spans="1:15" x14ac:dyDescent="0.3">
      <c r="A545" s="4" t="s">
        <v>550</v>
      </c>
      <c r="B545" s="2" t="s">
        <v>1168</v>
      </c>
      <c r="C545" s="2" t="s">
        <v>1009</v>
      </c>
      <c r="D545" s="2">
        <v>2</v>
      </c>
      <c r="E545" s="2">
        <v>3.88</v>
      </c>
      <c r="F545" s="2" t="s">
        <v>1015</v>
      </c>
      <c r="G545" s="3">
        <v>45835</v>
      </c>
      <c r="H545" s="5">
        <v>7.76</v>
      </c>
      <c r="I545" s="2">
        <f>_xlfn.XLOOKUP(Sales78[[#This Row],[Customer_ID]],Customer[Customer_ID],Customer[Age])</f>
        <v>61</v>
      </c>
      <c r="J545" s="2" t="str">
        <f>_xlfn.XLOOKUP(Sales78[[#This Row],[Customer_ID]],Customer[Customer_ID],Customer[Age Range])</f>
        <v>[57 Above]</v>
      </c>
      <c r="K545" s="2" t="str">
        <f>_xlfn.XLOOKUP(Sales78[[#This Row],[Customer_ID]],Customer[Customer_ID],Customer[Gender])</f>
        <v>Female</v>
      </c>
      <c r="L545" s="26" t="str">
        <f>_xlfn.XLOOKUP(Sales78[[#This Row],[Customer_ID]],Feedback[Customer_ID],Feedback[Feedback_ID])</f>
        <v>F1246</v>
      </c>
      <c r="M545" s="26" t="str">
        <f>_xlfn.XLOOKUP(Sales78[[#This Row],[Customer_ID]],Feedback[Customer_ID],Feedback[Sentiment])</f>
        <v>Neutral</v>
      </c>
      <c r="N545" s="26" t="str">
        <f>_xlfn.XLOOKUP(Sales78[[#This Row],[Customer_ID]],Feedback[Customer_ID],Feedback[Comment])</f>
        <v>Could be better</v>
      </c>
      <c r="O545" s="26"/>
    </row>
    <row r="546" spans="1:15" x14ac:dyDescent="0.3">
      <c r="A546" s="4" t="s">
        <v>551</v>
      </c>
      <c r="B546" s="2" t="s">
        <v>1673</v>
      </c>
      <c r="C546" s="2" t="s">
        <v>1008</v>
      </c>
      <c r="D546" s="2">
        <v>2</v>
      </c>
      <c r="E546" s="2">
        <v>3.07</v>
      </c>
      <c r="F546" s="2" t="s">
        <v>1015</v>
      </c>
      <c r="G546" s="3">
        <v>45836</v>
      </c>
      <c r="H546" s="5">
        <v>6.14</v>
      </c>
      <c r="I546" s="2">
        <f>_xlfn.XLOOKUP(Sales78[[#This Row],[Customer_ID]],Customer[Customer_ID],Customer[Age])</f>
        <v>47</v>
      </c>
      <c r="J546" s="2" t="str">
        <f>_xlfn.XLOOKUP(Sales78[[#This Row],[Customer_ID]],Customer[Customer_ID],Customer[Age Range])</f>
        <v>[44-56]</v>
      </c>
      <c r="K546" s="2" t="str">
        <f>_xlfn.XLOOKUP(Sales78[[#This Row],[Customer_ID]],Customer[Customer_ID],Customer[Gender])</f>
        <v>Female</v>
      </c>
      <c r="L546" s="26" t="e">
        <f>_xlfn.XLOOKUP(Sales78[[#This Row],[Customer_ID]],Feedback[Customer_ID],Feedback[Feedback_ID])</f>
        <v>#N/A</v>
      </c>
      <c r="M546" s="26" t="e">
        <f>_xlfn.XLOOKUP(Sales78[[#This Row],[Customer_ID]],Feedback[Customer_ID],Feedback[Sentiment])</f>
        <v>#N/A</v>
      </c>
      <c r="N546" s="26" t="e">
        <f>_xlfn.XLOOKUP(Sales78[[#This Row],[Customer_ID]],Feedback[Customer_ID],Feedback[Comment])</f>
        <v>#N/A</v>
      </c>
      <c r="O546" s="26"/>
    </row>
    <row r="547" spans="1:15" x14ac:dyDescent="0.3">
      <c r="A547" s="4" t="s">
        <v>552</v>
      </c>
      <c r="B547" s="2" t="s">
        <v>1503</v>
      </c>
      <c r="C547" s="2" t="s">
        <v>1012</v>
      </c>
      <c r="D547" s="2">
        <v>3</v>
      </c>
      <c r="E547" s="2">
        <v>5.08</v>
      </c>
      <c r="F547" s="2" t="s">
        <v>1014</v>
      </c>
      <c r="G547" s="3">
        <v>45837</v>
      </c>
      <c r="H547" s="5">
        <v>15.24</v>
      </c>
      <c r="I547" s="2">
        <f>_xlfn.XLOOKUP(Sales78[[#This Row],[Customer_ID]],Customer[Customer_ID],Customer[Age])</f>
        <v>57</v>
      </c>
      <c r="J547" s="2" t="str">
        <f>_xlfn.XLOOKUP(Sales78[[#This Row],[Customer_ID]],Customer[Customer_ID],Customer[Age Range])</f>
        <v>[57 Above]</v>
      </c>
      <c r="K547" s="2" t="str">
        <f>_xlfn.XLOOKUP(Sales78[[#This Row],[Customer_ID]],Customer[Customer_ID],Customer[Gender])</f>
        <v>Female</v>
      </c>
      <c r="L547" s="26" t="e">
        <f>_xlfn.XLOOKUP(Sales78[[#This Row],[Customer_ID]],Feedback[Customer_ID],Feedback[Feedback_ID])</f>
        <v>#N/A</v>
      </c>
      <c r="M547" s="26" t="e">
        <f>_xlfn.XLOOKUP(Sales78[[#This Row],[Customer_ID]],Feedback[Customer_ID],Feedback[Sentiment])</f>
        <v>#N/A</v>
      </c>
      <c r="N547" s="26" t="e">
        <f>_xlfn.XLOOKUP(Sales78[[#This Row],[Customer_ID]],Feedback[Customer_ID],Feedback[Comment])</f>
        <v>#N/A</v>
      </c>
      <c r="O547" s="26"/>
    </row>
    <row r="548" spans="1:15" x14ac:dyDescent="0.3">
      <c r="A548" s="4" t="s">
        <v>553</v>
      </c>
      <c r="B548" s="2" t="s">
        <v>1584</v>
      </c>
      <c r="C548" s="2" t="s">
        <v>1009</v>
      </c>
      <c r="D548" s="2">
        <v>3</v>
      </c>
      <c r="E548" s="2">
        <v>3.86</v>
      </c>
      <c r="F548" s="2" t="s">
        <v>1013</v>
      </c>
      <c r="G548" s="3">
        <v>45838</v>
      </c>
      <c r="H548" s="5">
        <v>11.58</v>
      </c>
      <c r="I548" s="2">
        <f>_xlfn.XLOOKUP(Sales78[[#This Row],[Customer_ID]],Customer[Customer_ID],Customer[Age])</f>
        <v>39</v>
      </c>
      <c r="J548" s="2" t="str">
        <f>_xlfn.XLOOKUP(Sales78[[#This Row],[Customer_ID]],Customer[Customer_ID],Customer[Age Range])</f>
        <v>[31-43]</v>
      </c>
      <c r="K548" s="2" t="str">
        <f>_xlfn.XLOOKUP(Sales78[[#This Row],[Customer_ID]],Customer[Customer_ID],Customer[Gender])</f>
        <v>Female</v>
      </c>
      <c r="L548" s="26" t="e">
        <f>_xlfn.XLOOKUP(Sales78[[#This Row],[Customer_ID]],Feedback[Customer_ID],Feedback[Feedback_ID])</f>
        <v>#N/A</v>
      </c>
      <c r="M548" s="26" t="e">
        <f>_xlfn.XLOOKUP(Sales78[[#This Row],[Customer_ID]],Feedback[Customer_ID],Feedback[Sentiment])</f>
        <v>#N/A</v>
      </c>
      <c r="N548" s="26" t="e">
        <f>_xlfn.XLOOKUP(Sales78[[#This Row],[Customer_ID]],Feedback[Customer_ID],Feedback[Comment])</f>
        <v>#N/A</v>
      </c>
      <c r="O548" s="26"/>
    </row>
    <row r="549" spans="1:15" x14ac:dyDescent="0.3">
      <c r="A549" s="4" t="s">
        <v>554</v>
      </c>
      <c r="B549" s="2" t="s">
        <v>1606</v>
      </c>
      <c r="C549" s="2" t="s">
        <v>1012</v>
      </c>
      <c r="D549" s="2">
        <v>4</v>
      </c>
      <c r="E549" s="2">
        <v>3.82</v>
      </c>
      <c r="F549" s="2" t="s">
        <v>1014</v>
      </c>
      <c r="G549" s="3">
        <v>45839</v>
      </c>
      <c r="H549" s="5">
        <v>15.28</v>
      </c>
      <c r="I549" s="2">
        <f>_xlfn.XLOOKUP(Sales78[[#This Row],[Customer_ID]],Customer[Customer_ID],Customer[Age])</f>
        <v>65</v>
      </c>
      <c r="J549" s="2" t="str">
        <f>_xlfn.XLOOKUP(Sales78[[#This Row],[Customer_ID]],Customer[Customer_ID],Customer[Age Range])</f>
        <v>[57 Above]</v>
      </c>
      <c r="K549" s="2" t="str">
        <f>_xlfn.XLOOKUP(Sales78[[#This Row],[Customer_ID]],Customer[Customer_ID],Customer[Gender])</f>
        <v>Male</v>
      </c>
      <c r="L549" s="26" t="str">
        <f>_xlfn.XLOOKUP(Sales78[[#This Row],[Customer_ID]],Feedback[Customer_ID],Feedback[Feedback_ID])</f>
        <v>F1055</v>
      </c>
      <c r="M549" s="26" t="str">
        <f>_xlfn.XLOOKUP(Sales78[[#This Row],[Customer_ID]],Feedback[Customer_ID],Feedback[Sentiment])</f>
        <v>Neutral</v>
      </c>
      <c r="N549" s="26" t="str">
        <f>_xlfn.XLOOKUP(Sales78[[#This Row],[Customer_ID]],Feedback[Customer_ID],Feedback[Comment])</f>
        <v>Could be better</v>
      </c>
      <c r="O549" s="26"/>
    </row>
    <row r="550" spans="1:15" x14ac:dyDescent="0.3">
      <c r="A550" s="4" t="s">
        <v>555</v>
      </c>
      <c r="B550" s="2" t="s">
        <v>1686</v>
      </c>
      <c r="C550" s="2" t="s">
        <v>1007</v>
      </c>
      <c r="D550" s="2">
        <v>5</v>
      </c>
      <c r="E550" s="2">
        <v>3.42</v>
      </c>
      <c r="F550" s="2" t="s">
        <v>1013</v>
      </c>
      <c r="G550" s="3">
        <v>45840</v>
      </c>
      <c r="H550" s="5">
        <v>17.100000000000001</v>
      </c>
      <c r="I550" s="2">
        <f>_xlfn.XLOOKUP(Sales78[[#This Row],[Customer_ID]],Customer[Customer_ID],Customer[Age])</f>
        <v>46</v>
      </c>
      <c r="J550" s="2" t="str">
        <f>_xlfn.XLOOKUP(Sales78[[#This Row],[Customer_ID]],Customer[Customer_ID],Customer[Age Range])</f>
        <v>[44-56]</v>
      </c>
      <c r="K550" s="2" t="str">
        <f>_xlfn.XLOOKUP(Sales78[[#This Row],[Customer_ID]],Customer[Customer_ID],Customer[Gender])</f>
        <v>Male</v>
      </c>
      <c r="L550" s="26" t="e">
        <f>_xlfn.XLOOKUP(Sales78[[#This Row],[Customer_ID]],Feedback[Customer_ID],Feedback[Feedback_ID])</f>
        <v>#N/A</v>
      </c>
      <c r="M550" s="26" t="e">
        <f>_xlfn.XLOOKUP(Sales78[[#This Row],[Customer_ID]],Feedback[Customer_ID],Feedback[Sentiment])</f>
        <v>#N/A</v>
      </c>
      <c r="N550" s="26" t="e">
        <f>_xlfn.XLOOKUP(Sales78[[#This Row],[Customer_ID]],Feedback[Customer_ID],Feedback[Comment])</f>
        <v>#N/A</v>
      </c>
      <c r="O550" s="26"/>
    </row>
    <row r="551" spans="1:15" x14ac:dyDescent="0.3">
      <c r="A551" s="4" t="s">
        <v>556</v>
      </c>
      <c r="B551" s="2" t="s">
        <v>1132</v>
      </c>
      <c r="C551" s="2" t="s">
        <v>1007</v>
      </c>
      <c r="D551" s="2">
        <v>3</v>
      </c>
      <c r="E551" s="2">
        <v>3.98</v>
      </c>
      <c r="F551" s="2" t="s">
        <v>1013</v>
      </c>
      <c r="G551" s="3">
        <v>45841</v>
      </c>
      <c r="H551" s="5">
        <v>11.94</v>
      </c>
      <c r="I551" s="2">
        <f>_xlfn.XLOOKUP(Sales78[[#This Row],[Customer_ID]],Customer[Customer_ID],Customer[Age])</f>
        <v>35</v>
      </c>
      <c r="J551" s="2" t="str">
        <f>_xlfn.XLOOKUP(Sales78[[#This Row],[Customer_ID]],Customer[Customer_ID],Customer[Age Range])</f>
        <v>[31-43]</v>
      </c>
      <c r="K551" s="2" t="str">
        <f>_xlfn.XLOOKUP(Sales78[[#This Row],[Customer_ID]],Customer[Customer_ID],Customer[Gender])</f>
        <v>Male</v>
      </c>
      <c r="L551" s="26" t="e">
        <f>_xlfn.XLOOKUP(Sales78[[#This Row],[Customer_ID]],Feedback[Customer_ID],Feedback[Feedback_ID])</f>
        <v>#N/A</v>
      </c>
      <c r="M551" s="26" t="e">
        <f>_xlfn.XLOOKUP(Sales78[[#This Row],[Customer_ID]],Feedback[Customer_ID],Feedback[Sentiment])</f>
        <v>#N/A</v>
      </c>
      <c r="N551" s="26" t="e">
        <f>_xlfn.XLOOKUP(Sales78[[#This Row],[Customer_ID]],Feedback[Customer_ID],Feedback[Comment])</f>
        <v>#N/A</v>
      </c>
      <c r="O551" s="26"/>
    </row>
    <row r="552" spans="1:15" x14ac:dyDescent="0.3">
      <c r="A552" s="4" t="s">
        <v>557</v>
      </c>
      <c r="B552" s="2" t="s">
        <v>1347</v>
      </c>
      <c r="C552" s="2" t="s">
        <v>1009</v>
      </c>
      <c r="D552" s="2">
        <v>1</v>
      </c>
      <c r="E552" s="2">
        <v>3.34</v>
      </c>
      <c r="F552" s="2" t="s">
        <v>1015</v>
      </c>
      <c r="G552" s="3">
        <v>45842</v>
      </c>
      <c r="H552" s="5">
        <v>3.34</v>
      </c>
      <c r="I552" s="2">
        <f>_xlfn.XLOOKUP(Sales78[[#This Row],[Customer_ID]],Customer[Customer_ID],Customer[Age])</f>
        <v>64</v>
      </c>
      <c r="J552" s="2" t="str">
        <f>_xlfn.XLOOKUP(Sales78[[#This Row],[Customer_ID]],Customer[Customer_ID],Customer[Age Range])</f>
        <v>[57 Above]</v>
      </c>
      <c r="K552" s="2" t="str">
        <f>_xlfn.XLOOKUP(Sales78[[#This Row],[Customer_ID]],Customer[Customer_ID],Customer[Gender])</f>
        <v>Male</v>
      </c>
      <c r="L552" s="26" t="e">
        <f>_xlfn.XLOOKUP(Sales78[[#This Row],[Customer_ID]],Feedback[Customer_ID],Feedback[Feedback_ID])</f>
        <v>#N/A</v>
      </c>
      <c r="M552" s="26" t="e">
        <f>_xlfn.XLOOKUP(Sales78[[#This Row],[Customer_ID]],Feedback[Customer_ID],Feedback[Sentiment])</f>
        <v>#N/A</v>
      </c>
      <c r="N552" s="26" t="e">
        <f>_xlfn.XLOOKUP(Sales78[[#This Row],[Customer_ID]],Feedback[Customer_ID],Feedback[Comment])</f>
        <v>#N/A</v>
      </c>
      <c r="O552" s="26"/>
    </row>
    <row r="553" spans="1:15" x14ac:dyDescent="0.3">
      <c r="A553" s="4" t="s">
        <v>558</v>
      </c>
      <c r="B553" s="2" t="s">
        <v>1413</v>
      </c>
      <c r="C553" s="2" t="s">
        <v>1010</v>
      </c>
      <c r="D553" s="2">
        <v>3</v>
      </c>
      <c r="E553" s="2">
        <v>5.18</v>
      </c>
      <c r="F553" s="2" t="s">
        <v>1016</v>
      </c>
      <c r="G553" s="3">
        <v>45843</v>
      </c>
      <c r="H553" s="5">
        <v>15.54</v>
      </c>
      <c r="I553" s="2">
        <f>_xlfn.XLOOKUP(Sales78[[#This Row],[Customer_ID]],Customer[Customer_ID],Customer[Age])</f>
        <v>24</v>
      </c>
      <c r="J553" s="2" t="str">
        <f>_xlfn.XLOOKUP(Sales78[[#This Row],[Customer_ID]],Customer[Customer_ID],Customer[Age Range])</f>
        <v>[18-30]</v>
      </c>
      <c r="K553" s="2" t="str">
        <f>_xlfn.XLOOKUP(Sales78[[#This Row],[Customer_ID]],Customer[Customer_ID],Customer[Gender])</f>
        <v>Male</v>
      </c>
      <c r="L553" s="26" t="str">
        <f>_xlfn.XLOOKUP(Sales78[[#This Row],[Customer_ID]],Feedback[Customer_ID],Feedback[Feedback_ID])</f>
        <v>F1599</v>
      </c>
      <c r="M553" s="26" t="str">
        <f>_xlfn.XLOOKUP(Sales78[[#This Row],[Customer_ID]],Feedback[Customer_ID],Feedback[Sentiment])</f>
        <v>Neutral</v>
      </c>
      <c r="N553" s="26" t="str">
        <f>_xlfn.XLOOKUP(Sales78[[#This Row],[Customer_ID]],Feedback[Customer_ID],Feedback[Comment])</f>
        <v>Great product!</v>
      </c>
      <c r="O553" s="26"/>
    </row>
    <row r="554" spans="1:15" x14ac:dyDescent="0.3">
      <c r="A554" s="4" t="s">
        <v>559</v>
      </c>
      <c r="B554" s="2" t="s">
        <v>1338</v>
      </c>
      <c r="C554" s="2" t="s">
        <v>1009</v>
      </c>
      <c r="D554" s="2">
        <v>3</v>
      </c>
      <c r="E554" s="2">
        <v>5.68</v>
      </c>
      <c r="F554" s="2" t="s">
        <v>1016</v>
      </c>
      <c r="G554" s="3">
        <v>45844</v>
      </c>
      <c r="H554" s="5">
        <v>17.04</v>
      </c>
      <c r="I554" s="2">
        <f>_xlfn.XLOOKUP(Sales78[[#This Row],[Customer_ID]],Customer[Customer_ID],Customer[Age])</f>
        <v>28</v>
      </c>
      <c r="J554" s="2" t="str">
        <f>_xlfn.XLOOKUP(Sales78[[#This Row],[Customer_ID]],Customer[Customer_ID],Customer[Age Range])</f>
        <v>[18-30]</v>
      </c>
      <c r="K554" s="2" t="str">
        <f>_xlfn.XLOOKUP(Sales78[[#This Row],[Customer_ID]],Customer[Customer_ID],Customer[Gender])</f>
        <v>Female</v>
      </c>
      <c r="L554" s="26" t="str">
        <f>_xlfn.XLOOKUP(Sales78[[#This Row],[Customer_ID]],Feedback[Customer_ID],Feedback[Feedback_ID])</f>
        <v>F1151</v>
      </c>
      <c r="M554" s="26" t="str">
        <f>_xlfn.XLOOKUP(Sales78[[#This Row],[Customer_ID]],Feedback[Customer_ID],Feedback[Sentiment])</f>
        <v>Neutral</v>
      </c>
      <c r="N554" s="26" t="str">
        <f>_xlfn.XLOOKUP(Sales78[[#This Row],[Customer_ID]],Feedback[Customer_ID],Feedback[Comment])</f>
        <v>Could be better</v>
      </c>
      <c r="O554" s="26"/>
    </row>
    <row r="555" spans="1:15" x14ac:dyDescent="0.3">
      <c r="A555" s="4" t="s">
        <v>560</v>
      </c>
      <c r="B555" s="2" t="s">
        <v>1950</v>
      </c>
      <c r="C555" s="2" t="s">
        <v>1011</v>
      </c>
      <c r="D555" s="2">
        <v>2</v>
      </c>
      <c r="E555" s="2">
        <v>5.33</v>
      </c>
      <c r="F555" s="2" t="s">
        <v>1016</v>
      </c>
      <c r="G555" s="3">
        <v>45845</v>
      </c>
      <c r="H555" s="5">
        <v>10.66</v>
      </c>
      <c r="I555" s="2">
        <f>_xlfn.XLOOKUP(Sales78[[#This Row],[Customer_ID]],Customer[Customer_ID],Customer[Age])</f>
        <v>35</v>
      </c>
      <c r="J555" s="2" t="str">
        <f>_xlfn.XLOOKUP(Sales78[[#This Row],[Customer_ID]],Customer[Customer_ID],Customer[Age Range])</f>
        <v>[31-43]</v>
      </c>
      <c r="K555" s="2" t="str">
        <f>_xlfn.XLOOKUP(Sales78[[#This Row],[Customer_ID]],Customer[Customer_ID],Customer[Gender])</f>
        <v>Male</v>
      </c>
      <c r="L555" s="26" t="str">
        <f>_xlfn.XLOOKUP(Sales78[[#This Row],[Customer_ID]],Feedback[Customer_ID],Feedback[Feedback_ID])</f>
        <v>F1512</v>
      </c>
      <c r="M555" s="26" t="str">
        <f>_xlfn.XLOOKUP(Sales78[[#This Row],[Customer_ID]],Feedback[Customer_ID],Feedback[Sentiment])</f>
        <v>Positive</v>
      </c>
      <c r="N555" s="26" t="str">
        <f>_xlfn.XLOOKUP(Sales78[[#This Row],[Customer_ID]],Feedback[Customer_ID],Feedback[Comment])</f>
        <v>Could be better</v>
      </c>
      <c r="O555" s="26"/>
    </row>
    <row r="556" spans="1:15" x14ac:dyDescent="0.3">
      <c r="A556" s="4" t="s">
        <v>561</v>
      </c>
      <c r="B556" s="2" t="s">
        <v>1590</v>
      </c>
      <c r="C556" s="2" t="s">
        <v>1007</v>
      </c>
      <c r="D556" s="2">
        <v>1</v>
      </c>
      <c r="E556" s="2">
        <v>4.9000000000000004</v>
      </c>
      <c r="F556" s="2" t="s">
        <v>1014</v>
      </c>
      <c r="G556" s="3">
        <v>45846</v>
      </c>
      <c r="H556" s="5">
        <v>4.9000000000000004</v>
      </c>
      <c r="I556" s="2">
        <f>_xlfn.XLOOKUP(Sales78[[#This Row],[Customer_ID]],Customer[Customer_ID],Customer[Age])</f>
        <v>37</v>
      </c>
      <c r="J556" s="2" t="str">
        <f>_xlfn.XLOOKUP(Sales78[[#This Row],[Customer_ID]],Customer[Customer_ID],Customer[Age Range])</f>
        <v>[31-43]</v>
      </c>
      <c r="K556" s="2" t="str">
        <f>_xlfn.XLOOKUP(Sales78[[#This Row],[Customer_ID]],Customer[Customer_ID],Customer[Gender])</f>
        <v>Male</v>
      </c>
      <c r="L556" s="26" t="str">
        <f>_xlfn.XLOOKUP(Sales78[[#This Row],[Customer_ID]],Feedback[Customer_ID],Feedback[Feedback_ID])</f>
        <v>F1101</v>
      </c>
      <c r="M556" s="26" t="str">
        <f>_xlfn.XLOOKUP(Sales78[[#This Row],[Customer_ID]],Feedback[Customer_ID],Feedback[Sentiment])</f>
        <v>Neutral</v>
      </c>
      <c r="N556" s="26" t="str">
        <f>_xlfn.XLOOKUP(Sales78[[#This Row],[Customer_ID]],Feedback[Customer_ID],Feedback[Comment])</f>
        <v>Could be better</v>
      </c>
      <c r="O556" s="26"/>
    </row>
    <row r="557" spans="1:15" x14ac:dyDescent="0.3">
      <c r="A557" s="4" t="s">
        <v>562</v>
      </c>
      <c r="B557" s="2" t="s">
        <v>1941</v>
      </c>
      <c r="C557" s="2" t="s">
        <v>1009</v>
      </c>
      <c r="D557" s="2">
        <v>4</v>
      </c>
      <c r="E557" s="2">
        <v>3.5</v>
      </c>
      <c r="F557" s="2" t="s">
        <v>1016</v>
      </c>
      <c r="G557" s="3">
        <v>45847</v>
      </c>
      <c r="H557" s="5">
        <v>14</v>
      </c>
      <c r="I557" s="2">
        <f>_xlfn.XLOOKUP(Sales78[[#This Row],[Customer_ID]],Customer[Customer_ID],Customer[Age])</f>
        <v>51</v>
      </c>
      <c r="J557" s="2" t="str">
        <f>_xlfn.XLOOKUP(Sales78[[#This Row],[Customer_ID]],Customer[Customer_ID],Customer[Age Range])</f>
        <v>[44-56]</v>
      </c>
      <c r="K557" s="2" t="str">
        <f>_xlfn.XLOOKUP(Sales78[[#This Row],[Customer_ID]],Customer[Customer_ID],Customer[Gender])</f>
        <v>Female</v>
      </c>
      <c r="L557" s="26" t="e">
        <f>_xlfn.XLOOKUP(Sales78[[#This Row],[Customer_ID]],Feedback[Customer_ID],Feedback[Feedback_ID])</f>
        <v>#N/A</v>
      </c>
      <c r="M557" s="26" t="e">
        <f>_xlfn.XLOOKUP(Sales78[[#This Row],[Customer_ID]],Feedback[Customer_ID],Feedback[Sentiment])</f>
        <v>#N/A</v>
      </c>
      <c r="N557" s="26" t="e">
        <f>_xlfn.XLOOKUP(Sales78[[#This Row],[Customer_ID]],Feedback[Customer_ID],Feedback[Comment])</f>
        <v>#N/A</v>
      </c>
      <c r="O557" s="26"/>
    </row>
    <row r="558" spans="1:15" x14ac:dyDescent="0.3">
      <c r="A558" s="4" t="s">
        <v>563</v>
      </c>
      <c r="B558" s="2" t="s">
        <v>1158</v>
      </c>
      <c r="C558" s="2" t="s">
        <v>1012</v>
      </c>
      <c r="D558" s="2">
        <v>4</v>
      </c>
      <c r="E558" s="2">
        <v>5.0999999999999996</v>
      </c>
      <c r="F558" s="2" t="s">
        <v>1015</v>
      </c>
      <c r="G558" s="3">
        <v>45848</v>
      </c>
      <c r="H558" s="5">
        <v>20.399999999999999</v>
      </c>
      <c r="I558" s="2">
        <f>_xlfn.XLOOKUP(Sales78[[#This Row],[Customer_ID]],Customer[Customer_ID],Customer[Age])</f>
        <v>32</v>
      </c>
      <c r="J558" s="2" t="str">
        <f>_xlfn.XLOOKUP(Sales78[[#This Row],[Customer_ID]],Customer[Customer_ID],Customer[Age Range])</f>
        <v>[31-43]</v>
      </c>
      <c r="K558" s="2" t="str">
        <f>_xlfn.XLOOKUP(Sales78[[#This Row],[Customer_ID]],Customer[Customer_ID],Customer[Gender])</f>
        <v>Female</v>
      </c>
      <c r="L558" s="26" t="str">
        <f>_xlfn.XLOOKUP(Sales78[[#This Row],[Customer_ID]],Feedback[Customer_ID],Feedback[Feedback_ID])</f>
        <v>F1674</v>
      </c>
      <c r="M558" s="26" t="str">
        <f>_xlfn.XLOOKUP(Sales78[[#This Row],[Customer_ID]],Feedback[Customer_ID],Feedback[Sentiment])</f>
        <v>Neutral</v>
      </c>
      <c r="N558" s="26" t="str">
        <f>_xlfn.XLOOKUP(Sales78[[#This Row],[Customer_ID]],Feedback[Customer_ID],Feedback[Comment])</f>
        <v>Great product!</v>
      </c>
      <c r="O558" s="26"/>
    </row>
    <row r="559" spans="1:15" x14ac:dyDescent="0.3">
      <c r="A559" s="4" t="s">
        <v>564</v>
      </c>
      <c r="B559" s="2" t="s">
        <v>2002</v>
      </c>
      <c r="C559" s="2" t="s">
        <v>1011</v>
      </c>
      <c r="D559" s="2">
        <v>4</v>
      </c>
      <c r="E559" s="2">
        <v>5.33</v>
      </c>
      <c r="F559" s="2" t="s">
        <v>1016</v>
      </c>
      <c r="G559" s="3">
        <v>45849</v>
      </c>
      <c r="H559" s="5">
        <v>21.32</v>
      </c>
      <c r="I559" s="2">
        <f>_xlfn.XLOOKUP(Sales78[[#This Row],[Customer_ID]],Customer[Customer_ID],Customer[Age])</f>
        <v>21</v>
      </c>
      <c r="J559" s="2" t="str">
        <f>_xlfn.XLOOKUP(Sales78[[#This Row],[Customer_ID]],Customer[Customer_ID],Customer[Age Range])</f>
        <v>[18-30]</v>
      </c>
      <c r="K559" s="2" t="str">
        <f>_xlfn.XLOOKUP(Sales78[[#This Row],[Customer_ID]],Customer[Customer_ID],Customer[Gender])</f>
        <v>Female</v>
      </c>
      <c r="L559" s="26" t="e">
        <f>_xlfn.XLOOKUP(Sales78[[#This Row],[Customer_ID]],Feedback[Customer_ID],Feedback[Feedback_ID])</f>
        <v>#N/A</v>
      </c>
      <c r="M559" s="26" t="e">
        <f>_xlfn.XLOOKUP(Sales78[[#This Row],[Customer_ID]],Feedback[Customer_ID],Feedback[Sentiment])</f>
        <v>#N/A</v>
      </c>
      <c r="N559" s="26" t="e">
        <f>_xlfn.XLOOKUP(Sales78[[#This Row],[Customer_ID]],Feedback[Customer_ID],Feedback[Comment])</f>
        <v>#N/A</v>
      </c>
      <c r="O559" s="26"/>
    </row>
    <row r="560" spans="1:15" x14ac:dyDescent="0.3">
      <c r="A560" s="4" t="s">
        <v>565</v>
      </c>
      <c r="B560" s="2" t="s">
        <v>1134</v>
      </c>
      <c r="C560" s="2" t="s">
        <v>1012</v>
      </c>
      <c r="D560" s="2">
        <v>3</v>
      </c>
      <c r="E560" s="2">
        <v>3.95</v>
      </c>
      <c r="F560" s="2" t="s">
        <v>1016</v>
      </c>
      <c r="G560" s="3">
        <v>45850</v>
      </c>
      <c r="H560" s="5">
        <v>11.85</v>
      </c>
      <c r="I560" s="2">
        <f>_xlfn.XLOOKUP(Sales78[[#This Row],[Customer_ID]],Customer[Customer_ID],Customer[Age])</f>
        <v>31</v>
      </c>
      <c r="J560" s="2" t="str">
        <f>_xlfn.XLOOKUP(Sales78[[#This Row],[Customer_ID]],Customer[Customer_ID],Customer[Age Range])</f>
        <v>[31-43]</v>
      </c>
      <c r="K560" s="2" t="str">
        <f>_xlfn.XLOOKUP(Sales78[[#This Row],[Customer_ID]],Customer[Customer_ID],Customer[Gender])</f>
        <v>Male</v>
      </c>
      <c r="L560" s="26" t="e">
        <f>_xlfn.XLOOKUP(Sales78[[#This Row],[Customer_ID]],Feedback[Customer_ID],Feedback[Feedback_ID])</f>
        <v>#N/A</v>
      </c>
      <c r="M560" s="26" t="e">
        <f>_xlfn.XLOOKUP(Sales78[[#This Row],[Customer_ID]],Feedback[Customer_ID],Feedback[Sentiment])</f>
        <v>#N/A</v>
      </c>
      <c r="N560" s="26" t="e">
        <f>_xlfn.XLOOKUP(Sales78[[#This Row],[Customer_ID]],Feedback[Customer_ID],Feedback[Comment])</f>
        <v>#N/A</v>
      </c>
      <c r="O560" s="26"/>
    </row>
    <row r="561" spans="1:15" x14ac:dyDescent="0.3">
      <c r="A561" s="4" t="s">
        <v>566</v>
      </c>
      <c r="B561" s="2" t="s">
        <v>1589</v>
      </c>
      <c r="C561" s="2" t="s">
        <v>1007</v>
      </c>
      <c r="D561" s="2">
        <v>4</v>
      </c>
      <c r="E561" s="2">
        <v>5.49</v>
      </c>
      <c r="F561" s="2" t="s">
        <v>1016</v>
      </c>
      <c r="G561" s="3">
        <v>45851</v>
      </c>
      <c r="H561" s="5">
        <v>21.96</v>
      </c>
      <c r="I561" s="2">
        <f>_xlfn.XLOOKUP(Sales78[[#This Row],[Customer_ID]],Customer[Customer_ID],Customer[Age])</f>
        <v>64</v>
      </c>
      <c r="J561" s="2" t="str">
        <f>_xlfn.XLOOKUP(Sales78[[#This Row],[Customer_ID]],Customer[Customer_ID],Customer[Age Range])</f>
        <v>[57 Above]</v>
      </c>
      <c r="K561" s="2" t="str">
        <f>_xlfn.XLOOKUP(Sales78[[#This Row],[Customer_ID]],Customer[Customer_ID],Customer[Gender])</f>
        <v>Female</v>
      </c>
      <c r="L561" s="26" t="e">
        <f>_xlfn.XLOOKUP(Sales78[[#This Row],[Customer_ID]],Feedback[Customer_ID],Feedback[Feedback_ID])</f>
        <v>#N/A</v>
      </c>
      <c r="M561" s="26" t="e">
        <f>_xlfn.XLOOKUP(Sales78[[#This Row],[Customer_ID]],Feedback[Customer_ID],Feedback[Sentiment])</f>
        <v>#N/A</v>
      </c>
      <c r="N561" s="26" t="e">
        <f>_xlfn.XLOOKUP(Sales78[[#This Row],[Customer_ID]],Feedback[Customer_ID],Feedback[Comment])</f>
        <v>#N/A</v>
      </c>
      <c r="O561" s="26"/>
    </row>
    <row r="562" spans="1:15" x14ac:dyDescent="0.3">
      <c r="A562" s="4" t="s">
        <v>567</v>
      </c>
      <c r="B562" s="2" t="s">
        <v>1201</v>
      </c>
      <c r="C562" s="2" t="s">
        <v>1010</v>
      </c>
      <c r="D562" s="2">
        <v>4</v>
      </c>
      <c r="E562" s="2">
        <v>3.14</v>
      </c>
      <c r="F562" s="2" t="s">
        <v>1014</v>
      </c>
      <c r="G562" s="3">
        <v>45852</v>
      </c>
      <c r="H562" s="5">
        <v>12.56</v>
      </c>
      <c r="I562" s="2">
        <f>_xlfn.XLOOKUP(Sales78[[#This Row],[Customer_ID]],Customer[Customer_ID],Customer[Age])</f>
        <v>58</v>
      </c>
      <c r="J562" s="2" t="str">
        <f>_xlfn.XLOOKUP(Sales78[[#This Row],[Customer_ID]],Customer[Customer_ID],Customer[Age Range])</f>
        <v>[57 Above]</v>
      </c>
      <c r="K562" s="2" t="str">
        <f>_xlfn.XLOOKUP(Sales78[[#This Row],[Customer_ID]],Customer[Customer_ID],Customer[Gender])</f>
        <v>Female</v>
      </c>
      <c r="L562" s="26" t="e">
        <f>_xlfn.XLOOKUP(Sales78[[#This Row],[Customer_ID]],Feedback[Customer_ID],Feedback[Feedback_ID])</f>
        <v>#N/A</v>
      </c>
      <c r="M562" s="26" t="e">
        <f>_xlfn.XLOOKUP(Sales78[[#This Row],[Customer_ID]],Feedback[Customer_ID],Feedback[Sentiment])</f>
        <v>#N/A</v>
      </c>
      <c r="N562" s="26" t="e">
        <f>_xlfn.XLOOKUP(Sales78[[#This Row],[Customer_ID]],Feedback[Customer_ID],Feedback[Comment])</f>
        <v>#N/A</v>
      </c>
      <c r="O562" s="26"/>
    </row>
    <row r="563" spans="1:15" x14ac:dyDescent="0.3">
      <c r="A563" s="4" t="s">
        <v>568</v>
      </c>
      <c r="B563" s="2" t="s">
        <v>1545</v>
      </c>
      <c r="C563" s="2" t="s">
        <v>1010</v>
      </c>
      <c r="D563" s="2">
        <v>4</v>
      </c>
      <c r="E563" s="2">
        <v>3.51</v>
      </c>
      <c r="F563" s="2" t="s">
        <v>1015</v>
      </c>
      <c r="G563" s="3">
        <v>45853</v>
      </c>
      <c r="H563" s="5">
        <v>14.04</v>
      </c>
      <c r="I563" s="2">
        <f>_xlfn.XLOOKUP(Sales78[[#This Row],[Customer_ID]],Customer[Customer_ID],Customer[Age])</f>
        <v>52</v>
      </c>
      <c r="J563" s="2" t="str">
        <f>_xlfn.XLOOKUP(Sales78[[#This Row],[Customer_ID]],Customer[Customer_ID],Customer[Age Range])</f>
        <v>[44-56]</v>
      </c>
      <c r="K563" s="2" t="str">
        <f>_xlfn.XLOOKUP(Sales78[[#This Row],[Customer_ID]],Customer[Customer_ID],Customer[Gender])</f>
        <v>Female</v>
      </c>
      <c r="L563" s="26" t="str">
        <f>_xlfn.XLOOKUP(Sales78[[#This Row],[Customer_ID]],Feedback[Customer_ID],Feedback[Feedback_ID])</f>
        <v>F1377</v>
      </c>
      <c r="M563" s="26" t="str">
        <f>_xlfn.XLOOKUP(Sales78[[#This Row],[Customer_ID]],Feedback[Customer_ID],Feedback[Sentiment])</f>
        <v>Negative</v>
      </c>
      <c r="N563" s="26" t="str">
        <f>_xlfn.XLOOKUP(Sales78[[#This Row],[Customer_ID]],Feedback[Customer_ID],Feedback[Comment])</f>
        <v>Great product!</v>
      </c>
      <c r="O563" s="26"/>
    </row>
    <row r="564" spans="1:15" x14ac:dyDescent="0.3">
      <c r="A564" s="4" t="s">
        <v>569</v>
      </c>
      <c r="B564" s="2" t="s">
        <v>1218</v>
      </c>
      <c r="C564" s="2" t="s">
        <v>1011</v>
      </c>
      <c r="D564" s="2">
        <v>2</v>
      </c>
      <c r="E564" s="2">
        <v>4.7300000000000004</v>
      </c>
      <c r="F564" s="2" t="s">
        <v>1016</v>
      </c>
      <c r="G564" s="3">
        <v>45854</v>
      </c>
      <c r="H564" s="5">
        <v>9.4600000000000009</v>
      </c>
      <c r="I564" s="2">
        <f>_xlfn.XLOOKUP(Sales78[[#This Row],[Customer_ID]],Customer[Customer_ID],Customer[Age])</f>
        <v>41</v>
      </c>
      <c r="J564" s="2" t="str">
        <f>_xlfn.XLOOKUP(Sales78[[#This Row],[Customer_ID]],Customer[Customer_ID],Customer[Age Range])</f>
        <v>[31-43]</v>
      </c>
      <c r="K564" s="2" t="str">
        <f>_xlfn.XLOOKUP(Sales78[[#This Row],[Customer_ID]],Customer[Customer_ID],Customer[Gender])</f>
        <v>Female</v>
      </c>
      <c r="L564" s="26" t="e">
        <f>_xlfn.XLOOKUP(Sales78[[#This Row],[Customer_ID]],Feedback[Customer_ID],Feedback[Feedback_ID])</f>
        <v>#N/A</v>
      </c>
      <c r="M564" s="26" t="e">
        <f>_xlfn.XLOOKUP(Sales78[[#This Row],[Customer_ID]],Feedback[Customer_ID],Feedback[Sentiment])</f>
        <v>#N/A</v>
      </c>
      <c r="N564" s="26" t="e">
        <f>_xlfn.XLOOKUP(Sales78[[#This Row],[Customer_ID]],Feedback[Customer_ID],Feedback[Comment])</f>
        <v>#N/A</v>
      </c>
      <c r="O564" s="26"/>
    </row>
    <row r="565" spans="1:15" x14ac:dyDescent="0.3">
      <c r="A565" s="4" t="s">
        <v>570</v>
      </c>
      <c r="B565" s="2" t="s">
        <v>1045</v>
      </c>
      <c r="C565" s="2" t="s">
        <v>1009</v>
      </c>
      <c r="D565" s="2">
        <v>1</v>
      </c>
      <c r="E565" s="2">
        <v>4.66</v>
      </c>
      <c r="F565" s="2" t="s">
        <v>1013</v>
      </c>
      <c r="G565" s="3">
        <v>45855</v>
      </c>
      <c r="H565" s="5">
        <v>4.66</v>
      </c>
      <c r="I565" s="2">
        <f>_xlfn.XLOOKUP(Sales78[[#This Row],[Customer_ID]],Customer[Customer_ID],Customer[Age])</f>
        <v>53</v>
      </c>
      <c r="J565" s="2" t="str">
        <f>_xlfn.XLOOKUP(Sales78[[#This Row],[Customer_ID]],Customer[Customer_ID],Customer[Age Range])</f>
        <v>[44-56]</v>
      </c>
      <c r="K565" s="2" t="str">
        <f>_xlfn.XLOOKUP(Sales78[[#This Row],[Customer_ID]],Customer[Customer_ID],Customer[Gender])</f>
        <v>Male</v>
      </c>
      <c r="L565" s="26" t="str">
        <f>_xlfn.XLOOKUP(Sales78[[#This Row],[Customer_ID]],Feedback[Customer_ID],Feedback[Feedback_ID])</f>
        <v>F1830</v>
      </c>
      <c r="M565" s="26" t="str">
        <f>_xlfn.XLOOKUP(Sales78[[#This Row],[Customer_ID]],Feedback[Customer_ID],Feedback[Sentiment])</f>
        <v>Positive</v>
      </c>
      <c r="N565" s="26" t="str">
        <f>_xlfn.XLOOKUP(Sales78[[#This Row],[Customer_ID]],Feedback[Customer_ID],Feedback[Comment])</f>
        <v>Could be better</v>
      </c>
      <c r="O565" s="26"/>
    </row>
    <row r="566" spans="1:15" x14ac:dyDescent="0.3">
      <c r="A566" s="4" t="s">
        <v>571</v>
      </c>
      <c r="B566" s="2" t="s">
        <v>1957</v>
      </c>
      <c r="C566" s="2" t="s">
        <v>1007</v>
      </c>
      <c r="D566" s="2">
        <v>2</v>
      </c>
      <c r="E566" s="2">
        <v>3.45</v>
      </c>
      <c r="F566" s="2" t="s">
        <v>1014</v>
      </c>
      <c r="G566" s="3">
        <v>45856</v>
      </c>
      <c r="H566" s="5">
        <v>6.9</v>
      </c>
      <c r="I566" s="2">
        <f>_xlfn.XLOOKUP(Sales78[[#This Row],[Customer_ID]],Customer[Customer_ID],Customer[Age])</f>
        <v>38</v>
      </c>
      <c r="J566" s="2" t="str">
        <f>_xlfn.XLOOKUP(Sales78[[#This Row],[Customer_ID]],Customer[Customer_ID],Customer[Age Range])</f>
        <v>[31-43]</v>
      </c>
      <c r="K566" s="2" t="str">
        <f>_xlfn.XLOOKUP(Sales78[[#This Row],[Customer_ID]],Customer[Customer_ID],Customer[Gender])</f>
        <v>Male</v>
      </c>
      <c r="L566" s="26" t="e">
        <f>_xlfn.XLOOKUP(Sales78[[#This Row],[Customer_ID]],Feedback[Customer_ID],Feedback[Feedback_ID])</f>
        <v>#N/A</v>
      </c>
      <c r="M566" s="26" t="e">
        <f>_xlfn.XLOOKUP(Sales78[[#This Row],[Customer_ID]],Feedback[Customer_ID],Feedback[Sentiment])</f>
        <v>#N/A</v>
      </c>
      <c r="N566" s="26" t="e">
        <f>_xlfn.XLOOKUP(Sales78[[#This Row],[Customer_ID]],Feedback[Customer_ID],Feedback[Comment])</f>
        <v>#N/A</v>
      </c>
      <c r="O566" s="26"/>
    </row>
    <row r="567" spans="1:15" x14ac:dyDescent="0.3">
      <c r="A567" s="4" t="s">
        <v>572</v>
      </c>
      <c r="B567" s="2" t="s">
        <v>1528</v>
      </c>
      <c r="C567" s="2" t="s">
        <v>1010</v>
      </c>
      <c r="D567" s="2">
        <v>1</v>
      </c>
      <c r="E567" s="2">
        <v>4.68</v>
      </c>
      <c r="F567" s="2" t="s">
        <v>1016</v>
      </c>
      <c r="G567" s="3">
        <v>45857</v>
      </c>
      <c r="H567" s="5">
        <v>4.68</v>
      </c>
      <c r="I567" s="2">
        <f>_xlfn.XLOOKUP(Sales78[[#This Row],[Customer_ID]],Customer[Customer_ID],Customer[Age])</f>
        <v>40</v>
      </c>
      <c r="J567" s="2" t="str">
        <f>_xlfn.XLOOKUP(Sales78[[#This Row],[Customer_ID]],Customer[Customer_ID],Customer[Age Range])</f>
        <v>[31-43]</v>
      </c>
      <c r="K567" s="2" t="str">
        <f>_xlfn.XLOOKUP(Sales78[[#This Row],[Customer_ID]],Customer[Customer_ID],Customer[Gender])</f>
        <v>Male</v>
      </c>
      <c r="L567" s="26" t="str">
        <f>_xlfn.XLOOKUP(Sales78[[#This Row],[Customer_ID]],Feedback[Customer_ID],Feedback[Feedback_ID])</f>
        <v>F1770</v>
      </c>
      <c r="M567" s="26" t="str">
        <f>_xlfn.XLOOKUP(Sales78[[#This Row],[Customer_ID]],Feedback[Customer_ID],Feedback[Sentiment])</f>
        <v>Neutral</v>
      </c>
      <c r="N567" s="26" t="str">
        <f>_xlfn.XLOOKUP(Sales78[[#This Row],[Customer_ID]],Feedback[Customer_ID],Feedback[Comment])</f>
        <v>Great product!</v>
      </c>
      <c r="O567" s="26"/>
    </row>
    <row r="568" spans="1:15" x14ac:dyDescent="0.3">
      <c r="A568" s="4" t="s">
        <v>573</v>
      </c>
      <c r="B568" s="2" t="s">
        <v>1061</v>
      </c>
      <c r="C568" s="2" t="s">
        <v>1011</v>
      </c>
      <c r="D568" s="2">
        <v>2</v>
      </c>
      <c r="E568" s="2">
        <v>3.16</v>
      </c>
      <c r="F568" s="2" t="s">
        <v>1016</v>
      </c>
      <c r="G568" s="3">
        <v>45858</v>
      </c>
      <c r="H568" s="5">
        <v>6.32</v>
      </c>
      <c r="I568" s="2">
        <f>_xlfn.XLOOKUP(Sales78[[#This Row],[Customer_ID]],Customer[Customer_ID],Customer[Age])</f>
        <v>35</v>
      </c>
      <c r="J568" s="2" t="str">
        <f>_xlfn.XLOOKUP(Sales78[[#This Row],[Customer_ID]],Customer[Customer_ID],Customer[Age Range])</f>
        <v>[31-43]</v>
      </c>
      <c r="K568" s="2" t="str">
        <f>_xlfn.XLOOKUP(Sales78[[#This Row],[Customer_ID]],Customer[Customer_ID],Customer[Gender])</f>
        <v>Male</v>
      </c>
      <c r="L568" s="26" t="str">
        <f>_xlfn.XLOOKUP(Sales78[[#This Row],[Customer_ID]],Feedback[Customer_ID],Feedback[Feedback_ID])</f>
        <v>F1329</v>
      </c>
      <c r="M568" s="26" t="str">
        <f>_xlfn.XLOOKUP(Sales78[[#This Row],[Customer_ID]],Feedback[Customer_ID],Feedback[Sentiment])</f>
        <v>Negative</v>
      </c>
      <c r="N568" s="26" t="str">
        <f>_xlfn.XLOOKUP(Sales78[[#This Row],[Customer_ID]],Feedback[Customer_ID],Feedback[Comment])</f>
        <v>Great product!</v>
      </c>
      <c r="O568" s="26"/>
    </row>
    <row r="569" spans="1:15" x14ac:dyDescent="0.3">
      <c r="A569" s="4" t="s">
        <v>574</v>
      </c>
      <c r="B569" s="2" t="s">
        <v>1729</v>
      </c>
      <c r="C569" s="2" t="s">
        <v>1008</v>
      </c>
      <c r="D569" s="2">
        <v>1</v>
      </c>
      <c r="E569" s="2">
        <v>2.57</v>
      </c>
      <c r="F569" s="2" t="s">
        <v>1014</v>
      </c>
      <c r="G569" s="3">
        <v>45859</v>
      </c>
      <c r="H569" s="5">
        <v>2.57</v>
      </c>
      <c r="I569" s="2">
        <f>_xlfn.XLOOKUP(Sales78[[#This Row],[Customer_ID]],Customer[Customer_ID],Customer[Age])</f>
        <v>47</v>
      </c>
      <c r="J569" s="2" t="str">
        <f>_xlfn.XLOOKUP(Sales78[[#This Row],[Customer_ID]],Customer[Customer_ID],Customer[Age Range])</f>
        <v>[44-56]</v>
      </c>
      <c r="K569" s="2" t="str">
        <f>_xlfn.XLOOKUP(Sales78[[#This Row],[Customer_ID]],Customer[Customer_ID],Customer[Gender])</f>
        <v>Male</v>
      </c>
      <c r="L569" s="26" t="str">
        <f>_xlfn.XLOOKUP(Sales78[[#This Row],[Customer_ID]],Feedback[Customer_ID],Feedback[Feedback_ID])</f>
        <v>F1723</v>
      </c>
      <c r="M569" s="26" t="str">
        <f>_xlfn.XLOOKUP(Sales78[[#This Row],[Customer_ID]],Feedback[Customer_ID],Feedback[Sentiment])</f>
        <v>Negative</v>
      </c>
      <c r="N569" s="26" t="str">
        <f>_xlfn.XLOOKUP(Sales78[[#This Row],[Customer_ID]],Feedback[Customer_ID],Feedback[Comment])</f>
        <v>Could be better</v>
      </c>
      <c r="O569" s="26"/>
    </row>
    <row r="570" spans="1:15" x14ac:dyDescent="0.3">
      <c r="A570" s="4" t="s">
        <v>575</v>
      </c>
      <c r="B570" s="2" t="s">
        <v>1671</v>
      </c>
      <c r="C570" s="2" t="s">
        <v>1009</v>
      </c>
      <c r="D570" s="2">
        <v>4</v>
      </c>
      <c r="E570" s="2">
        <v>2.67</v>
      </c>
      <c r="F570" s="2" t="s">
        <v>1013</v>
      </c>
      <c r="G570" s="3">
        <v>45860</v>
      </c>
      <c r="H570" s="5">
        <v>10.68</v>
      </c>
      <c r="I570" s="2">
        <f>_xlfn.XLOOKUP(Sales78[[#This Row],[Customer_ID]],Customer[Customer_ID],Customer[Age])</f>
        <v>62</v>
      </c>
      <c r="J570" s="2" t="str">
        <f>_xlfn.XLOOKUP(Sales78[[#This Row],[Customer_ID]],Customer[Customer_ID],Customer[Age Range])</f>
        <v>[57 Above]</v>
      </c>
      <c r="K570" s="2" t="str">
        <f>_xlfn.XLOOKUP(Sales78[[#This Row],[Customer_ID]],Customer[Customer_ID],Customer[Gender])</f>
        <v>Female</v>
      </c>
      <c r="L570" s="26" t="e">
        <f>_xlfn.XLOOKUP(Sales78[[#This Row],[Customer_ID]],Feedback[Customer_ID],Feedback[Feedback_ID])</f>
        <v>#N/A</v>
      </c>
      <c r="M570" s="26" t="e">
        <f>_xlfn.XLOOKUP(Sales78[[#This Row],[Customer_ID]],Feedback[Customer_ID],Feedback[Sentiment])</f>
        <v>#N/A</v>
      </c>
      <c r="N570" s="26" t="e">
        <f>_xlfn.XLOOKUP(Sales78[[#This Row],[Customer_ID]],Feedback[Customer_ID],Feedback[Comment])</f>
        <v>#N/A</v>
      </c>
      <c r="O570" s="26"/>
    </row>
    <row r="571" spans="1:15" x14ac:dyDescent="0.3">
      <c r="A571" s="4" t="s">
        <v>576</v>
      </c>
      <c r="B571" s="2" t="s">
        <v>1918</v>
      </c>
      <c r="C571" s="2" t="s">
        <v>1008</v>
      </c>
      <c r="D571" s="2">
        <v>5</v>
      </c>
      <c r="E571" s="2">
        <v>4.37</v>
      </c>
      <c r="F571" s="2" t="s">
        <v>1013</v>
      </c>
      <c r="G571" s="3">
        <v>45861</v>
      </c>
      <c r="H571" s="5">
        <v>21.85</v>
      </c>
      <c r="I571" s="2">
        <f>_xlfn.XLOOKUP(Sales78[[#This Row],[Customer_ID]],Customer[Customer_ID],Customer[Age])</f>
        <v>44</v>
      </c>
      <c r="J571" s="2" t="str">
        <f>_xlfn.XLOOKUP(Sales78[[#This Row],[Customer_ID]],Customer[Customer_ID],Customer[Age Range])</f>
        <v>[44-56]</v>
      </c>
      <c r="K571" s="2" t="str">
        <f>_xlfn.XLOOKUP(Sales78[[#This Row],[Customer_ID]],Customer[Customer_ID],Customer[Gender])</f>
        <v>Female</v>
      </c>
      <c r="L571" s="26" t="str">
        <f>_xlfn.XLOOKUP(Sales78[[#This Row],[Customer_ID]],Feedback[Customer_ID],Feedback[Feedback_ID])</f>
        <v>F1147</v>
      </c>
      <c r="M571" s="26" t="str">
        <f>_xlfn.XLOOKUP(Sales78[[#This Row],[Customer_ID]],Feedback[Customer_ID],Feedback[Sentiment])</f>
        <v>Neutral</v>
      </c>
      <c r="N571" s="26" t="str">
        <f>_xlfn.XLOOKUP(Sales78[[#This Row],[Customer_ID]],Feedback[Customer_ID],Feedback[Comment])</f>
        <v>Great product!</v>
      </c>
      <c r="O571" s="26"/>
    </row>
    <row r="572" spans="1:15" x14ac:dyDescent="0.3">
      <c r="A572" s="4" t="s">
        <v>577</v>
      </c>
      <c r="B572" s="2" t="s">
        <v>1854</v>
      </c>
      <c r="C572" s="2" t="s">
        <v>1009</v>
      </c>
      <c r="D572" s="2">
        <v>4</v>
      </c>
      <c r="E572" s="2">
        <v>3.15</v>
      </c>
      <c r="F572" s="2" t="s">
        <v>1014</v>
      </c>
      <c r="G572" s="3">
        <v>45862</v>
      </c>
      <c r="H572" s="5">
        <v>12.6</v>
      </c>
      <c r="I572" s="2">
        <f>_xlfn.XLOOKUP(Sales78[[#This Row],[Customer_ID]],Customer[Customer_ID],Customer[Age])</f>
        <v>52</v>
      </c>
      <c r="J572" s="2" t="str">
        <f>_xlfn.XLOOKUP(Sales78[[#This Row],[Customer_ID]],Customer[Customer_ID],Customer[Age Range])</f>
        <v>[44-56]</v>
      </c>
      <c r="K572" s="2" t="str">
        <f>_xlfn.XLOOKUP(Sales78[[#This Row],[Customer_ID]],Customer[Customer_ID],Customer[Gender])</f>
        <v>Male</v>
      </c>
      <c r="L572" s="26" t="str">
        <f>_xlfn.XLOOKUP(Sales78[[#This Row],[Customer_ID]],Feedback[Customer_ID],Feedback[Feedback_ID])</f>
        <v>F1125</v>
      </c>
      <c r="M572" s="26" t="str">
        <f>_xlfn.XLOOKUP(Sales78[[#This Row],[Customer_ID]],Feedback[Customer_ID],Feedback[Sentiment])</f>
        <v>Negative</v>
      </c>
      <c r="N572" s="26" t="str">
        <f>_xlfn.XLOOKUP(Sales78[[#This Row],[Customer_ID]],Feedback[Customer_ID],Feedback[Comment])</f>
        <v>Could be better</v>
      </c>
      <c r="O572" s="26"/>
    </row>
    <row r="573" spans="1:15" x14ac:dyDescent="0.3">
      <c r="A573" s="4" t="s">
        <v>578</v>
      </c>
      <c r="B573" s="2" t="s">
        <v>1768</v>
      </c>
      <c r="C573" s="2" t="s">
        <v>1007</v>
      </c>
      <c r="D573" s="2">
        <v>5</v>
      </c>
      <c r="E573" s="2">
        <v>2.86</v>
      </c>
      <c r="F573" s="2" t="s">
        <v>1016</v>
      </c>
      <c r="G573" s="3">
        <v>45863</v>
      </c>
      <c r="H573" s="5">
        <v>14.3</v>
      </c>
      <c r="I573" s="2">
        <f>_xlfn.XLOOKUP(Sales78[[#This Row],[Customer_ID]],Customer[Customer_ID],Customer[Age])</f>
        <v>52</v>
      </c>
      <c r="J573" s="2" t="str">
        <f>_xlfn.XLOOKUP(Sales78[[#This Row],[Customer_ID]],Customer[Customer_ID],Customer[Age Range])</f>
        <v>[44-56]</v>
      </c>
      <c r="K573" s="2" t="str">
        <f>_xlfn.XLOOKUP(Sales78[[#This Row],[Customer_ID]],Customer[Customer_ID],Customer[Gender])</f>
        <v>Male</v>
      </c>
      <c r="L573" s="26" t="e">
        <f>_xlfn.XLOOKUP(Sales78[[#This Row],[Customer_ID]],Feedback[Customer_ID],Feedback[Feedback_ID])</f>
        <v>#N/A</v>
      </c>
      <c r="M573" s="26" t="e">
        <f>_xlfn.XLOOKUP(Sales78[[#This Row],[Customer_ID]],Feedback[Customer_ID],Feedback[Sentiment])</f>
        <v>#N/A</v>
      </c>
      <c r="N573" s="26" t="e">
        <f>_xlfn.XLOOKUP(Sales78[[#This Row],[Customer_ID]],Feedback[Customer_ID],Feedback[Comment])</f>
        <v>#N/A</v>
      </c>
      <c r="O573" s="26"/>
    </row>
    <row r="574" spans="1:15" x14ac:dyDescent="0.3">
      <c r="A574" s="4" t="s">
        <v>579</v>
      </c>
      <c r="B574" s="2" t="s">
        <v>1382</v>
      </c>
      <c r="C574" s="2" t="s">
        <v>1011</v>
      </c>
      <c r="D574" s="2">
        <v>4</v>
      </c>
      <c r="E574" s="2">
        <v>3.44</v>
      </c>
      <c r="F574" s="2" t="s">
        <v>1014</v>
      </c>
      <c r="G574" s="3">
        <v>45864</v>
      </c>
      <c r="H574" s="5">
        <v>13.76</v>
      </c>
      <c r="I574" s="2">
        <f>_xlfn.XLOOKUP(Sales78[[#This Row],[Customer_ID]],Customer[Customer_ID],Customer[Age])</f>
        <v>33</v>
      </c>
      <c r="J574" s="2" t="str">
        <f>_xlfn.XLOOKUP(Sales78[[#This Row],[Customer_ID]],Customer[Customer_ID],Customer[Age Range])</f>
        <v>[31-43]</v>
      </c>
      <c r="K574" s="2" t="str">
        <f>_xlfn.XLOOKUP(Sales78[[#This Row],[Customer_ID]],Customer[Customer_ID],Customer[Gender])</f>
        <v>Female</v>
      </c>
      <c r="L574" s="26" t="str">
        <f>_xlfn.XLOOKUP(Sales78[[#This Row],[Customer_ID]],Feedback[Customer_ID],Feedback[Feedback_ID])</f>
        <v>F1199</v>
      </c>
      <c r="M574" s="26" t="str">
        <f>_xlfn.XLOOKUP(Sales78[[#This Row],[Customer_ID]],Feedback[Customer_ID],Feedback[Sentiment])</f>
        <v>Positive</v>
      </c>
      <c r="N574" s="26" t="str">
        <f>_xlfn.XLOOKUP(Sales78[[#This Row],[Customer_ID]],Feedback[Customer_ID],Feedback[Comment])</f>
        <v>Great product!</v>
      </c>
      <c r="O574" s="26"/>
    </row>
    <row r="575" spans="1:15" x14ac:dyDescent="0.3">
      <c r="A575" s="4" t="s">
        <v>580</v>
      </c>
      <c r="B575" s="2" t="s">
        <v>1088</v>
      </c>
      <c r="C575" s="2" t="s">
        <v>1012</v>
      </c>
      <c r="D575" s="2">
        <v>2</v>
      </c>
      <c r="E575" s="2">
        <v>5</v>
      </c>
      <c r="F575" s="2" t="s">
        <v>1014</v>
      </c>
      <c r="G575" s="3">
        <v>45865</v>
      </c>
      <c r="H575" s="5">
        <v>10</v>
      </c>
      <c r="I575" s="2">
        <f>_xlfn.XLOOKUP(Sales78[[#This Row],[Customer_ID]],Customer[Customer_ID],Customer[Age])</f>
        <v>22</v>
      </c>
      <c r="J575" s="2" t="str">
        <f>_xlfn.XLOOKUP(Sales78[[#This Row],[Customer_ID]],Customer[Customer_ID],Customer[Age Range])</f>
        <v>[18-30]</v>
      </c>
      <c r="K575" s="2" t="str">
        <f>_xlfn.XLOOKUP(Sales78[[#This Row],[Customer_ID]],Customer[Customer_ID],Customer[Gender])</f>
        <v>Male</v>
      </c>
      <c r="L575" s="26" t="e">
        <f>_xlfn.XLOOKUP(Sales78[[#This Row],[Customer_ID]],Feedback[Customer_ID],Feedback[Feedback_ID])</f>
        <v>#N/A</v>
      </c>
      <c r="M575" s="26" t="e">
        <f>_xlfn.XLOOKUP(Sales78[[#This Row],[Customer_ID]],Feedback[Customer_ID],Feedback[Sentiment])</f>
        <v>#N/A</v>
      </c>
      <c r="N575" s="26" t="e">
        <f>_xlfn.XLOOKUP(Sales78[[#This Row],[Customer_ID]],Feedback[Customer_ID],Feedback[Comment])</f>
        <v>#N/A</v>
      </c>
      <c r="O575" s="26"/>
    </row>
    <row r="576" spans="1:15" x14ac:dyDescent="0.3">
      <c r="A576" s="4" t="s">
        <v>581</v>
      </c>
      <c r="B576" s="2" t="s">
        <v>1684</v>
      </c>
      <c r="C576" s="2" t="s">
        <v>1012</v>
      </c>
      <c r="D576" s="2">
        <v>5</v>
      </c>
      <c r="E576" s="2">
        <v>5.04</v>
      </c>
      <c r="F576" s="2" t="s">
        <v>1014</v>
      </c>
      <c r="G576" s="3">
        <v>45866</v>
      </c>
      <c r="H576" s="5">
        <v>25.2</v>
      </c>
      <c r="I576" s="2">
        <f>_xlfn.XLOOKUP(Sales78[[#This Row],[Customer_ID]],Customer[Customer_ID],Customer[Age])</f>
        <v>56</v>
      </c>
      <c r="J576" s="2" t="str">
        <f>_xlfn.XLOOKUP(Sales78[[#This Row],[Customer_ID]],Customer[Customer_ID],Customer[Age Range])</f>
        <v>[44-56]</v>
      </c>
      <c r="K576" s="2" t="str">
        <f>_xlfn.XLOOKUP(Sales78[[#This Row],[Customer_ID]],Customer[Customer_ID],Customer[Gender])</f>
        <v>Female</v>
      </c>
      <c r="L576" s="26" t="str">
        <f>_xlfn.XLOOKUP(Sales78[[#This Row],[Customer_ID]],Feedback[Customer_ID],Feedback[Feedback_ID])</f>
        <v>F1065</v>
      </c>
      <c r="M576" s="26" t="str">
        <f>_xlfn.XLOOKUP(Sales78[[#This Row],[Customer_ID]],Feedback[Customer_ID],Feedback[Sentiment])</f>
        <v>Negative</v>
      </c>
      <c r="N576" s="26" t="str">
        <f>_xlfn.XLOOKUP(Sales78[[#This Row],[Customer_ID]],Feedback[Customer_ID],Feedback[Comment])</f>
        <v>Could be better</v>
      </c>
      <c r="O576" s="26"/>
    </row>
    <row r="577" spans="1:15" x14ac:dyDescent="0.3">
      <c r="A577" s="4" t="s">
        <v>582</v>
      </c>
      <c r="B577" s="2" t="s">
        <v>1055</v>
      </c>
      <c r="C577" s="2" t="s">
        <v>1007</v>
      </c>
      <c r="D577" s="2">
        <v>4</v>
      </c>
      <c r="E577" s="2">
        <v>3.31</v>
      </c>
      <c r="F577" s="2" t="s">
        <v>1014</v>
      </c>
      <c r="G577" s="3">
        <v>45867</v>
      </c>
      <c r="H577" s="5">
        <v>13.24</v>
      </c>
      <c r="I577" s="2">
        <f>_xlfn.XLOOKUP(Sales78[[#This Row],[Customer_ID]],Customer[Customer_ID],Customer[Age])</f>
        <v>35</v>
      </c>
      <c r="J577" s="2" t="str">
        <f>_xlfn.XLOOKUP(Sales78[[#This Row],[Customer_ID]],Customer[Customer_ID],Customer[Age Range])</f>
        <v>[31-43]</v>
      </c>
      <c r="K577" s="2" t="str">
        <f>_xlfn.XLOOKUP(Sales78[[#This Row],[Customer_ID]],Customer[Customer_ID],Customer[Gender])</f>
        <v>Male</v>
      </c>
      <c r="L577" s="26" t="str">
        <f>_xlfn.XLOOKUP(Sales78[[#This Row],[Customer_ID]],Feedback[Customer_ID],Feedback[Feedback_ID])</f>
        <v>F1965</v>
      </c>
      <c r="M577" s="26" t="str">
        <f>_xlfn.XLOOKUP(Sales78[[#This Row],[Customer_ID]],Feedback[Customer_ID],Feedback[Sentiment])</f>
        <v>Neutral</v>
      </c>
      <c r="N577" s="26" t="str">
        <f>_xlfn.XLOOKUP(Sales78[[#This Row],[Customer_ID]],Feedback[Customer_ID],Feedback[Comment])</f>
        <v>Could be better</v>
      </c>
      <c r="O577" s="26"/>
    </row>
    <row r="578" spans="1:15" x14ac:dyDescent="0.3">
      <c r="A578" s="4" t="s">
        <v>583</v>
      </c>
      <c r="B578" s="2" t="s">
        <v>1527</v>
      </c>
      <c r="C578" s="2" t="s">
        <v>1008</v>
      </c>
      <c r="D578" s="2">
        <v>3</v>
      </c>
      <c r="E578" s="2">
        <v>3.03</v>
      </c>
      <c r="F578" s="2" t="s">
        <v>1013</v>
      </c>
      <c r="G578" s="3">
        <v>45868</v>
      </c>
      <c r="H578" s="5">
        <v>9.09</v>
      </c>
      <c r="I578" s="2">
        <f>_xlfn.XLOOKUP(Sales78[[#This Row],[Customer_ID]],Customer[Customer_ID],Customer[Age])</f>
        <v>47</v>
      </c>
      <c r="J578" s="2" t="str">
        <f>_xlfn.XLOOKUP(Sales78[[#This Row],[Customer_ID]],Customer[Customer_ID],Customer[Age Range])</f>
        <v>[44-56]</v>
      </c>
      <c r="K578" s="2" t="str">
        <f>_xlfn.XLOOKUP(Sales78[[#This Row],[Customer_ID]],Customer[Customer_ID],Customer[Gender])</f>
        <v>Male</v>
      </c>
      <c r="L578" s="26" t="str">
        <f>_xlfn.XLOOKUP(Sales78[[#This Row],[Customer_ID]],Feedback[Customer_ID],Feedback[Feedback_ID])</f>
        <v>F1022</v>
      </c>
      <c r="M578" s="26" t="str">
        <f>_xlfn.XLOOKUP(Sales78[[#This Row],[Customer_ID]],Feedback[Customer_ID],Feedback[Sentiment])</f>
        <v>Neutral</v>
      </c>
      <c r="N578" s="26" t="str">
        <f>_xlfn.XLOOKUP(Sales78[[#This Row],[Customer_ID]],Feedback[Customer_ID],Feedback[Comment])</f>
        <v>Great product!</v>
      </c>
      <c r="O578" s="26"/>
    </row>
    <row r="579" spans="1:15" x14ac:dyDescent="0.3">
      <c r="A579" s="4" t="s">
        <v>584</v>
      </c>
      <c r="B579" s="2" t="s">
        <v>1544</v>
      </c>
      <c r="C579" s="2" t="s">
        <v>1012</v>
      </c>
      <c r="D579" s="2">
        <v>5</v>
      </c>
      <c r="E579" s="2">
        <v>4.2300000000000004</v>
      </c>
      <c r="F579" s="2" t="s">
        <v>1014</v>
      </c>
      <c r="G579" s="3">
        <v>45869</v>
      </c>
      <c r="H579" s="5">
        <v>21.15</v>
      </c>
      <c r="I579" s="2">
        <f>_xlfn.XLOOKUP(Sales78[[#This Row],[Customer_ID]],Customer[Customer_ID],Customer[Age])</f>
        <v>61</v>
      </c>
      <c r="J579" s="2" t="str">
        <f>_xlfn.XLOOKUP(Sales78[[#This Row],[Customer_ID]],Customer[Customer_ID],Customer[Age Range])</f>
        <v>[57 Above]</v>
      </c>
      <c r="K579" s="2" t="str">
        <f>_xlfn.XLOOKUP(Sales78[[#This Row],[Customer_ID]],Customer[Customer_ID],Customer[Gender])</f>
        <v>Female</v>
      </c>
      <c r="L579" s="26" t="str">
        <f>_xlfn.XLOOKUP(Sales78[[#This Row],[Customer_ID]],Feedback[Customer_ID],Feedback[Feedback_ID])</f>
        <v>F1070</v>
      </c>
      <c r="M579" s="26" t="str">
        <f>_xlfn.XLOOKUP(Sales78[[#This Row],[Customer_ID]],Feedback[Customer_ID],Feedback[Sentiment])</f>
        <v>Neutral</v>
      </c>
      <c r="N579" s="26" t="str">
        <f>_xlfn.XLOOKUP(Sales78[[#This Row],[Customer_ID]],Feedback[Customer_ID],Feedback[Comment])</f>
        <v>Could be better</v>
      </c>
      <c r="O579" s="26"/>
    </row>
    <row r="580" spans="1:15" x14ac:dyDescent="0.3">
      <c r="A580" s="4" t="s">
        <v>585</v>
      </c>
      <c r="B580" s="2" t="s">
        <v>1819</v>
      </c>
      <c r="C580" s="2" t="s">
        <v>1011</v>
      </c>
      <c r="D580" s="2">
        <v>1</v>
      </c>
      <c r="E580" s="2">
        <v>3.7</v>
      </c>
      <c r="F580" s="2" t="s">
        <v>1016</v>
      </c>
      <c r="G580" s="3">
        <v>45870</v>
      </c>
      <c r="H580" s="5">
        <v>3.7</v>
      </c>
      <c r="I580" s="2">
        <f>_xlfn.XLOOKUP(Sales78[[#This Row],[Customer_ID]],Customer[Customer_ID],Customer[Age])</f>
        <v>62</v>
      </c>
      <c r="J580" s="2" t="str">
        <f>_xlfn.XLOOKUP(Sales78[[#This Row],[Customer_ID]],Customer[Customer_ID],Customer[Age Range])</f>
        <v>[57 Above]</v>
      </c>
      <c r="K580" s="2" t="str">
        <f>_xlfn.XLOOKUP(Sales78[[#This Row],[Customer_ID]],Customer[Customer_ID],Customer[Gender])</f>
        <v>Female</v>
      </c>
      <c r="L580" s="26" t="str">
        <f>_xlfn.XLOOKUP(Sales78[[#This Row],[Customer_ID]],Feedback[Customer_ID],Feedback[Feedback_ID])</f>
        <v>F1486</v>
      </c>
      <c r="M580" s="26" t="str">
        <f>_xlfn.XLOOKUP(Sales78[[#This Row],[Customer_ID]],Feedback[Customer_ID],Feedback[Sentiment])</f>
        <v>Negative</v>
      </c>
      <c r="N580" s="26" t="str">
        <f>_xlfn.XLOOKUP(Sales78[[#This Row],[Customer_ID]],Feedback[Customer_ID],Feedback[Comment])</f>
        <v>Great product!</v>
      </c>
      <c r="O580" s="26"/>
    </row>
    <row r="581" spans="1:15" x14ac:dyDescent="0.3">
      <c r="A581" s="4" t="s">
        <v>586</v>
      </c>
      <c r="B581" s="2" t="s">
        <v>1726</v>
      </c>
      <c r="C581" s="2" t="s">
        <v>1007</v>
      </c>
      <c r="D581" s="2">
        <v>2</v>
      </c>
      <c r="E581" s="2">
        <v>3.59</v>
      </c>
      <c r="F581" s="2" t="s">
        <v>1016</v>
      </c>
      <c r="G581" s="3">
        <v>45871</v>
      </c>
      <c r="H581" s="5">
        <v>7.18</v>
      </c>
      <c r="I581" s="2">
        <f>_xlfn.XLOOKUP(Sales78[[#This Row],[Customer_ID]],Customer[Customer_ID],Customer[Age])</f>
        <v>44</v>
      </c>
      <c r="J581" s="2" t="str">
        <f>_xlfn.XLOOKUP(Sales78[[#This Row],[Customer_ID]],Customer[Customer_ID],Customer[Age Range])</f>
        <v>[44-56]</v>
      </c>
      <c r="K581" s="2" t="str">
        <f>_xlfn.XLOOKUP(Sales78[[#This Row],[Customer_ID]],Customer[Customer_ID],Customer[Gender])</f>
        <v>Male</v>
      </c>
      <c r="L581" s="26" t="str">
        <f>_xlfn.XLOOKUP(Sales78[[#This Row],[Customer_ID]],Feedback[Customer_ID],Feedback[Feedback_ID])</f>
        <v>F1011</v>
      </c>
      <c r="M581" s="26" t="str">
        <f>_xlfn.XLOOKUP(Sales78[[#This Row],[Customer_ID]],Feedback[Customer_ID],Feedback[Sentiment])</f>
        <v>Negative</v>
      </c>
      <c r="N581" s="26" t="str">
        <f>_xlfn.XLOOKUP(Sales78[[#This Row],[Customer_ID]],Feedback[Customer_ID],Feedback[Comment])</f>
        <v>Could be better</v>
      </c>
      <c r="O581" s="26"/>
    </row>
    <row r="582" spans="1:15" x14ac:dyDescent="0.3">
      <c r="A582" s="4" t="s">
        <v>587</v>
      </c>
      <c r="B582" s="2" t="s">
        <v>1629</v>
      </c>
      <c r="C582" s="2" t="s">
        <v>1007</v>
      </c>
      <c r="D582" s="2">
        <v>4</v>
      </c>
      <c r="E582" s="2">
        <v>5.3</v>
      </c>
      <c r="F582" s="2" t="s">
        <v>1015</v>
      </c>
      <c r="G582" s="3">
        <v>45872</v>
      </c>
      <c r="H582" s="5">
        <v>21.2</v>
      </c>
      <c r="I582" s="2">
        <f>_xlfn.XLOOKUP(Sales78[[#This Row],[Customer_ID]],Customer[Customer_ID],Customer[Age])</f>
        <v>65</v>
      </c>
      <c r="J582" s="2" t="str">
        <f>_xlfn.XLOOKUP(Sales78[[#This Row],[Customer_ID]],Customer[Customer_ID],Customer[Age Range])</f>
        <v>[57 Above]</v>
      </c>
      <c r="K582" s="2" t="str">
        <f>_xlfn.XLOOKUP(Sales78[[#This Row],[Customer_ID]],Customer[Customer_ID],Customer[Gender])</f>
        <v>Female</v>
      </c>
      <c r="L582" s="26" t="str">
        <f>_xlfn.XLOOKUP(Sales78[[#This Row],[Customer_ID]],Feedback[Customer_ID],Feedback[Feedback_ID])</f>
        <v>F1458</v>
      </c>
      <c r="M582" s="26" t="str">
        <f>_xlfn.XLOOKUP(Sales78[[#This Row],[Customer_ID]],Feedback[Customer_ID],Feedback[Sentiment])</f>
        <v>Negative</v>
      </c>
      <c r="N582" s="26" t="str">
        <f>_xlfn.XLOOKUP(Sales78[[#This Row],[Customer_ID]],Feedback[Customer_ID],Feedback[Comment])</f>
        <v>Could be better</v>
      </c>
      <c r="O582" s="26"/>
    </row>
    <row r="583" spans="1:15" x14ac:dyDescent="0.3">
      <c r="A583" s="4" t="s">
        <v>588</v>
      </c>
      <c r="B583" s="2" t="s">
        <v>1242</v>
      </c>
      <c r="C583" s="2" t="s">
        <v>1007</v>
      </c>
      <c r="D583" s="2">
        <v>4</v>
      </c>
      <c r="E583" s="2">
        <v>5.99</v>
      </c>
      <c r="F583" s="2" t="s">
        <v>1015</v>
      </c>
      <c r="G583" s="3">
        <v>45873</v>
      </c>
      <c r="H583" s="5">
        <v>23.96</v>
      </c>
      <c r="I583" s="2">
        <f>_xlfn.XLOOKUP(Sales78[[#This Row],[Customer_ID]],Customer[Customer_ID],Customer[Age])</f>
        <v>64</v>
      </c>
      <c r="J583" s="2" t="str">
        <f>_xlfn.XLOOKUP(Sales78[[#This Row],[Customer_ID]],Customer[Customer_ID],Customer[Age Range])</f>
        <v>[57 Above]</v>
      </c>
      <c r="K583" s="2" t="str">
        <f>_xlfn.XLOOKUP(Sales78[[#This Row],[Customer_ID]],Customer[Customer_ID],Customer[Gender])</f>
        <v>Male</v>
      </c>
      <c r="L583" s="26" t="e">
        <f>_xlfn.XLOOKUP(Sales78[[#This Row],[Customer_ID]],Feedback[Customer_ID],Feedback[Feedback_ID])</f>
        <v>#N/A</v>
      </c>
      <c r="M583" s="26" t="e">
        <f>_xlfn.XLOOKUP(Sales78[[#This Row],[Customer_ID]],Feedback[Customer_ID],Feedback[Sentiment])</f>
        <v>#N/A</v>
      </c>
      <c r="N583" s="26" t="e">
        <f>_xlfn.XLOOKUP(Sales78[[#This Row],[Customer_ID]],Feedback[Customer_ID],Feedback[Comment])</f>
        <v>#N/A</v>
      </c>
      <c r="O583" s="26"/>
    </row>
    <row r="584" spans="1:15" x14ac:dyDescent="0.3">
      <c r="A584" s="4" t="s">
        <v>589</v>
      </c>
      <c r="B584" s="2" t="s">
        <v>1788</v>
      </c>
      <c r="C584" s="2" t="s">
        <v>1008</v>
      </c>
      <c r="D584" s="2">
        <v>1</v>
      </c>
      <c r="E584" s="2">
        <v>4.12</v>
      </c>
      <c r="F584" s="2" t="s">
        <v>1014</v>
      </c>
      <c r="G584" s="3">
        <v>45874</v>
      </c>
      <c r="H584" s="5">
        <v>4.12</v>
      </c>
      <c r="I584" s="2">
        <f>_xlfn.XLOOKUP(Sales78[[#This Row],[Customer_ID]],Customer[Customer_ID],Customer[Age])</f>
        <v>39</v>
      </c>
      <c r="J584" s="2" t="str">
        <f>_xlfn.XLOOKUP(Sales78[[#This Row],[Customer_ID]],Customer[Customer_ID],Customer[Age Range])</f>
        <v>[31-43]</v>
      </c>
      <c r="K584" s="2" t="str">
        <f>_xlfn.XLOOKUP(Sales78[[#This Row],[Customer_ID]],Customer[Customer_ID],Customer[Gender])</f>
        <v>Female</v>
      </c>
      <c r="L584" s="26" t="e">
        <f>_xlfn.XLOOKUP(Sales78[[#This Row],[Customer_ID]],Feedback[Customer_ID],Feedback[Feedback_ID])</f>
        <v>#N/A</v>
      </c>
      <c r="M584" s="26" t="e">
        <f>_xlfn.XLOOKUP(Sales78[[#This Row],[Customer_ID]],Feedback[Customer_ID],Feedback[Sentiment])</f>
        <v>#N/A</v>
      </c>
      <c r="N584" s="26" t="e">
        <f>_xlfn.XLOOKUP(Sales78[[#This Row],[Customer_ID]],Feedback[Customer_ID],Feedback[Comment])</f>
        <v>#N/A</v>
      </c>
      <c r="O584" s="26"/>
    </row>
    <row r="585" spans="1:15" x14ac:dyDescent="0.3">
      <c r="A585" s="4" t="s">
        <v>590</v>
      </c>
      <c r="B585" s="2" t="s">
        <v>1242</v>
      </c>
      <c r="C585" s="2" t="s">
        <v>1007</v>
      </c>
      <c r="D585" s="2">
        <v>4</v>
      </c>
      <c r="E585" s="2">
        <v>5.27</v>
      </c>
      <c r="F585" s="2" t="s">
        <v>1015</v>
      </c>
      <c r="G585" s="3">
        <v>45875</v>
      </c>
      <c r="H585" s="5">
        <v>21.08</v>
      </c>
      <c r="I585" s="2">
        <f>_xlfn.XLOOKUP(Sales78[[#This Row],[Customer_ID]],Customer[Customer_ID],Customer[Age])</f>
        <v>64</v>
      </c>
      <c r="J585" s="2" t="str">
        <f>_xlfn.XLOOKUP(Sales78[[#This Row],[Customer_ID]],Customer[Customer_ID],Customer[Age Range])</f>
        <v>[57 Above]</v>
      </c>
      <c r="K585" s="2" t="str">
        <f>_xlfn.XLOOKUP(Sales78[[#This Row],[Customer_ID]],Customer[Customer_ID],Customer[Gender])</f>
        <v>Male</v>
      </c>
      <c r="L585" s="26" t="e">
        <f>_xlfn.XLOOKUP(Sales78[[#This Row],[Customer_ID]],Feedback[Customer_ID],Feedback[Feedback_ID])</f>
        <v>#N/A</v>
      </c>
      <c r="M585" s="26" t="e">
        <f>_xlfn.XLOOKUP(Sales78[[#This Row],[Customer_ID]],Feedback[Customer_ID],Feedback[Sentiment])</f>
        <v>#N/A</v>
      </c>
      <c r="N585" s="26" t="e">
        <f>_xlfn.XLOOKUP(Sales78[[#This Row],[Customer_ID]],Feedback[Customer_ID],Feedback[Comment])</f>
        <v>#N/A</v>
      </c>
      <c r="O585" s="26"/>
    </row>
    <row r="586" spans="1:15" x14ac:dyDescent="0.3">
      <c r="A586" s="4" t="s">
        <v>591</v>
      </c>
      <c r="B586" s="2" t="s">
        <v>1992</v>
      </c>
      <c r="C586" s="2" t="s">
        <v>1010</v>
      </c>
      <c r="D586" s="2">
        <v>4</v>
      </c>
      <c r="E586" s="2">
        <v>3.66</v>
      </c>
      <c r="F586" s="2" t="s">
        <v>1014</v>
      </c>
      <c r="G586" s="3">
        <v>45876</v>
      </c>
      <c r="H586" s="5">
        <v>14.64</v>
      </c>
      <c r="I586" s="2">
        <f>_xlfn.XLOOKUP(Sales78[[#This Row],[Customer_ID]],Customer[Customer_ID],Customer[Age])</f>
        <v>49</v>
      </c>
      <c r="J586" s="2" t="str">
        <f>_xlfn.XLOOKUP(Sales78[[#This Row],[Customer_ID]],Customer[Customer_ID],Customer[Age Range])</f>
        <v>[44-56]</v>
      </c>
      <c r="K586" s="2" t="str">
        <f>_xlfn.XLOOKUP(Sales78[[#This Row],[Customer_ID]],Customer[Customer_ID],Customer[Gender])</f>
        <v>Female</v>
      </c>
      <c r="L586" s="26" t="e">
        <f>_xlfn.XLOOKUP(Sales78[[#This Row],[Customer_ID]],Feedback[Customer_ID],Feedback[Feedback_ID])</f>
        <v>#N/A</v>
      </c>
      <c r="M586" s="26" t="e">
        <f>_xlfn.XLOOKUP(Sales78[[#This Row],[Customer_ID]],Feedback[Customer_ID],Feedback[Sentiment])</f>
        <v>#N/A</v>
      </c>
      <c r="N586" s="26" t="e">
        <f>_xlfn.XLOOKUP(Sales78[[#This Row],[Customer_ID]],Feedback[Customer_ID],Feedback[Comment])</f>
        <v>#N/A</v>
      </c>
      <c r="O586" s="26"/>
    </row>
    <row r="587" spans="1:15" x14ac:dyDescent="0.3">
      <c r="A587" s="4" t="s">
        <v>592</v>
      </c>
      <c r="B587" s="2" t="s">
        <v>1305</v>
      </c>
      <c r="C587" s="2" t="s">
        <v>1009</v>
      </c>
      <c r="D587" s="2">
        <v>1</v>
      </c>
      <c r="E587" s="2">
        <v>5.45</v>
      </c>
      <c r="F587" s="2" t="s">
        <v>1013</v>
      </c>
      <c r="G587" s="3">
        <v>45877</v>
      </c>
      <c r="H587" s="5">
        <v>5.45</v>
      </c>
      <c r="I587" s="2">
        <f>_xlfn.XLOOKUP(Sales78[[#This Row],[Customer_ID]],Customer[Customer_ID],Customer[Age])</f>
        <v>21</v>
      </c>
      <c r="J587" s="2" t="str">
        <f>_xlfn.XLOOKUP(Sales78[[#This Row],[Customer_ID]],Customer[Customer_ID],Customer[Age Range])</f>
        <v>[18-30]</v>
      </c>
      <c r="K587" s="2" t="str">
        <f>_xlfn.XLOOKUP(Sales78[[#This Row],[Customer_ID]],Customer[Customer_ID],Customer[Gender])</f>
        <v>Female</v>
      </c>
      <c r="L587" s="26" t="str">
        <f>_xlfn.XLOOKUP(Sales78[[#This Row],[Customer_ID]],Feedback[Customer_ID],Feedback[Feedback_ID])</f>
        <v>F1736</v>
      </c>
      <c r="M587" s="26" t="str">
        <f>_xlfn.XLOOKUP(Sales78[[#This Row],[Customer_ID]],Feedback[Customer_ID],Feedback[Sentiment])</f>
        <v>Positive</v>
      </c>
      <c r="N587" s="26" t="str">
        <f>_xlfn.XLOOKUP(Sales78[[#This Row],[Customer_ID]],Feedback[Customer_ID],Feedback[Comment])</f>
        <v>Could be better</v>
      </c>
      <c r="O587" s="26"/>
    </row>
    <row r="588" spans="1:15" x14ac:dyDescent="0.3">
      <c r="A588" s="4" t="s">
        <v>593</v>
      </c>
      <c r="B588" s="2" t="s">
        <v>1545</v>
      </c>
      <c r="C588" s="2" t="s">
        <v>1010</v>
      </c>
      <c r="D588" s="2">
        <v>1</v>
      </c>
      <c r="E588" s="2">
        <v>5.83</v>
      </c>
      <c r="F588" s="2" t="s">
        <v>1013</v>
      </c>
      <c r="G588" s="3">
        <v>45878</v>
      </c>
      <c r="H588" s="5">
        <v>5.83</v>
      </c>
      <c r="I588" s="2">
        <f>_xlfn.XLOOKUP(Sales78[[#This Row],[Customer_ID]],Customer[Customer_ID],Customer[Age])</f>
        <v>52</v>
      </c>
      <c r="J588" s="2" t="str">
        <f>_xlfn.XLOOKUP(Sales78[[#This Row],[Customer_ID]],Customer[Customer_ID],Customer[Age Range])</f>
        <v>[44-56]</v>
      </c>
      <c r="K588" s="2" t="str">
        <f>_xlfn.XLOOKUP(Sales78[[#This Row],[Customer_ID]],Customer[Customer_ID],Customer[Gender])</f>
        <v>Female</v>
      </c>
      <c r="L588" s="26" t="str">
        <f>_xlfn.XLOOKUP(Sales78[[#This Row],[Customer_ID]],Feedback[Customer_ID],Feedback[Feedback_ID])</f>
        <v>F1377</v>
      </c>
      <c r="M588" s="26" t="str">
        <f>_xlfn.XLOOKUP(Sales78[[#This Row],[Customer_ID]],Feedback[Customer_ID],Feedback[Sentiment])</f>
        <v>Negative</v>
      </c>
      <c r="N588" s="26" t="str">
        <f>_xlfn.XLOOKUP(Sales78[[#This Row],[Customer_ID]],Feedback[Customer_ID],Feedback[Comment])</f>
        <v>Great product!</v>
      </c>
      <c r="O588" s="26"/>
    </row>
    <row r="589" spans="1:15" x14ac:dyDescent="0.3">
      <c r="A589" s="4" t="s">
        <v>594</v>
      </c>
      <c r="B589" s="2" t="s">
        <v>1795</v>
      </c>
      <c r="C589" s="2" t="s">
        <v>1008</v>
      </c>
      <c r="D589" s="2">
        <v>3</v>
      </c>
      <c r="E589" s="2">
        <v>2.7</v>
      </c>
      <c r="F589" s="2" t="s">
        <v>1013</v>
      </c>
      <c r="G589" s="3">
        <v>45879</v>
      </c>
      <c r="H589" s="5">
        <v>8.1000000000000014</v>
      </c>
      <c r="I589" s="2">
        <f>_xlfn.XLOOKUP(Sales78[[#This Row],[Customer_ID]],Customer[Customer_ID],Customer[Age])</f>
        <v>19</v>
      </c>
      <c r="J589" s="2" t="str">
        <f>_xlfn.XLOOKUP(Sales78[[#This Row],[Customer_ID]],Customer[Customer_ID],Customer[Age Range])</f>
        <v>[18-30]</v>
      </c>
      <c r="K589" s="2" t="str">
        <f>_xlfn.XLOOKUP(Sales78[[#This Row],[Customer_ID]],Customer[Customer_ID],Customer[Gender])</f>
        <v>Female</v>
      </c>
      <c r="L589" s="26" t="str">
        <f>_xlfn.XLOOKUP(Sales78[[#This Row],[Customer_ID]],Feedback[Customer_ID],Feedback[Feedback_ID])</f>
        <v>F1234</v>
      </c>
      <c r="M589" s="26" t="str">
        <f>_xlfn.XLOOKUP(Sales78[[#This Row],[Customer_ID]],Feedback[Customer_ID],Feedback[Sentiment])</f>
        <v>Neutral</v>
      </c>
      <c r="N589" s="26" t="str">
        <f>_xlfn.XLOOKUP(Sales78[[#This Row],[Customer_ID]],Feedback[Customer_ID],Feedback[Comment])</f>
        <v>Could be better</v>
      </c>
      <c r="O589" s="26"/>
    </row>
    <row r="590" spans="1:15" x14ac:dyDescent="0.3">
      <c r="A590" s="4" t="s">
        <v>595</v>
      </c>
      <c r="B590" s="2" t="s">
        <v>1797</v>
      </c>
      <c r="C590" s="2" t="s">
        <v>1008</v>
      </c>
      <c r="D590" s="2">
        <v>3</v>
      </c>
      <c r="E590" s="2">
        <v>5.21</v>
      </c>
      <c r="F590" s="2" t="s">
        <v>1013</v>
      </c>
      <c r="G590" s="3">
        <v>45880</v>
      </c>
      <c r="H590" s="5">
        <v>15.63</v>
      </c>
      <c r="I590" s="2">
        <f>_xlfn.XLOOKUP(Sales78[[#This Row],[Customer_ID]],Customer[Customer_ID],Customer[Age])</f>
        <v>52</v>
      </c>
      <c r="J590" s="2" t="str">
        <f>_xlfn.XLOOKUP(Sales78[[#This Row],[Customer_ID]],Customer[Customer_ID],Customer[Age Range])</f>
        <v>[44-56]</v>
      </c>
      <c r="K590" s="2" t="str">
        <f>_xlfn.XLOOKUP(Sales78[[#This Row],[Customer_ID]],Customer[Customer_ID],Customer[Gender])</f>
        <v>Female</v>
      </c>
      <c r="L590" s="26" t="e">
        <f>_xlfn.XLOOKUP(Sales78[[#This Row],[Customer_ID]],Feedback[Customer_ID],Feedback[Feedback_ID])</f>
        <v>#N/A</v>
      </c>
      <c r="M590" s="26" t="e">
        <f>_xlfn.XLOOKUP(Sales78[[#This Row],[Customer_ID]],Feedback[Customer_ID],Feedback[Sentiment])</f>
        <v>#N/A</v>
      </c>
      <c r="N590" s="26" t="e">
        <f>_xlfn.XLOOKUP(Sales78[[#This Row],[Customer_ID]],Feedback[Customer_ID],Feedback[Comment])</f>
        <v>#N/A</v>
      </c>
      <c r="O590" s="26"/>
    </row>
    <row r="591" spans="1:15" x14ac:dyDescent="0.3">
      <c r="A591" s="4" t="s">
        <v>596</v>
      </c>
      <c r="B591" s="2" t="s">
        <v>1682</v>
      </c>
      <c r="C591" s="2" t="s">
        <v>1007</v>
      </c>
      <c r="D591" s="2">
        <v>1</v>
      </c>
      <c r="E591" s="2">
        <v>2.75</v>
      </c>
      <c r="F591" s="2" t="s">
        <v>1016</v>
      </c>
      <c r="G591" s="3">
        <v>45881</v>
      </c>
      <c r="H591" s="5">
        <v>2.75</v>
      </c>
      <c r="I591" s="2">
        <f>_xlfn.XLOOKUP(Sales78[[#This Row],[Customer_ID]],Customer[Customer_ID],Customer[Age])</f>
        <v>51</v>
      </c>
      <c r="J591" s="2" t="str">
        <f>_xlfn.XLOOKUP(Sales78[[#This Row],[Customer_ID]],Customer[Customer_ID],Customer[Age Range])</f>
        <v>[44-56]</v>
      </c>
      <c r="K591" s="2" t="str">
        <f>_xlfn.XLOOKUP(Sales78[[#This Row],[Customer_ID]],Customer[Customer_ID],Customer[Gender])</f>
        <v>Male</v>
      </c>
      <c r="L591" s="26" t="e">
        <f>_xlfn.XLOOKUP(Sales78[[#This Row],[Customer_ID]],Feedback[Customer_ID],Feedback[Feedback_ID])</f>
        <v>#N/A</v>
      </c>
      <c r="M591" s="26" t="e">
        <f>_xlfn.XLOOKUP(Sales78[[#This Row],[Customer_ID]],Feedback[Customer_ID],Feedback[Sentiment])</f>
        <v>#N/A</v>
      </c>
      <c r="N591" s="26" t="e">
        <f>_xlfn.XLOOKUP(Sales78[[#This Row],[Customer_ID]],Feedback[Customer_ID],Feedback[Comment])</f>
        <v>#N/A</v>
      </c>
      <c r="O591" s="26"/>
    </row>
    <row r="592" spans="1:15" x14ac:dyDescent="0.3">
      <c r="A592" s="4" t="s">
        <v>597</v>
      </c>
      <c r="B592" s="2" t="s">
        <v>1200</v>
      </c>
      <c r="C592" s="2" t="s">
        <v>1011</v>
      </c>
      <c r="D592" s="2">
        <v>5</v>
      </c>
      <c r="E592" s="2">
        <v>4.1500000000000004</v>
      </c>
      <c r="F592" s="2" t="s">
        <v>1013</v>
      </c>
      <c r="G592" s="3">
        <v>45882</v>
      </c>
      <c r="H592" s="5">
        <v>20.75</v>
      </c>
      <c r="I592" s="2">
        <f>_xlfn.XLOOKUP(Sales78[[#This Row],[Customer_ID]],Customer[Customer_ID],Customer[Age])</f>
        <v>24</v>
      </c>
      <c r="J592" s="2" t="str">
        <f>_xlfn.XLOOKUP(Sales78[[#This Row],[Customer_ID]],Customer[Customer_ID],Customer[Age Range])</f>
        <v>[18-30]</v>
      </c>
      <c r="K592" s="2" t="str">
        <f>_xlfn.XLOOKUP(Sales78[[#This Row],[Customer_ID]],Customer[Customer_ID],Customer[Gender])</f>
        <v>Female</v>
      </c>
      <c r="L592" s="26" t="e">
        <f>_xlfn.XLOOKUP(Sales78[[#This Row],[Customer_ID]],Feedback[Customer_ID],Feedback[Feedback_ID])</f>
        <v>#N/A</v>
      </c>
      <c r="M592" s="26" t="e">
        <f>_xlfn.XLOOKUP(Sales78[[#This Row],[Customer_ID]],Feedback[Customer_ID],Feedback[Sentiment])</f>
        <v>#N/A</v>
      </c>
      <c r="N592" s="26" t="e">
        <f>_xlfn.XLOOKUP(Sales78[[#This Row],[Customer_ID]],Feedback[Customer_ID],Feedback[Comment])</f>
        <v>#N/A</v>
      </c>
      <c r="O592" s="26"/>
    </row>
    <row r="593" spans="1:15" x14ac:dyDescent="0.3">
      <c r="A593" s="4" t="s">
        <v>598</v>
      </c>
      <c r="B593" s="2" t="s">
        <v>1938</v>
      </c>
      <c r="C593" s="2" t="s">
        <v>1012</v>
      </c>
      <c r="D593" s="2">
        <v>5</v>
      </c>
      <c r="E593" s="2">
        <v>3.17</v>
      </c>
      <c r="F593" s="2" t="s">
        <v>1013</v>
      </c>
      <c r="G593" s="3">
        <v>45883</v>
      </c>
      <c r="H593" s="5">
        <v>15.85</v>
      </c>
      <c r="I593" s="2">
        <f>_xlfn.XLOOKUP(Sales78[[#This Row],[Customer_ID]],Customer[Customer_ID],Customer[Age])</f>
        <v>41</v>
      </c>
      <c r="J593" s="2" t="str">
        <f>_xlfn.XLOOKUP(Sales78[[#This Row],[Customer_ID]],Customer[Customer_ID],Customer[Age Range])</f>
        <v>[31-43]</v>
      </c>
      <c r="K593" s="2" t="str">
        <f>_xlfn.XLOOKUP(Sales78[[#This Row],[Customer_ID]],Customer[Customer_ID],Customer[Gender])</f>
        <v>Male</v>
      </c>
      <c r="L593" s="26" t="e">
        <f>_xlfn.XLOOKUP(Sales78[[#This Row],[Customer_ID]],Feedback[Customer_ID],Feedback[Feedback_ID])</f>
        <v>#N/A</v>
      </c>
      <c r="M593" s="26" t="e">
        <f>_xlfn.XLOOKUP(Sales78[[#This Row],[Customer_ID]],Feedback[Customer_ID],Feedback[Sentiment])</f>
        <v>#N/A</v>
      </c>
      <c r="N593" s="26" t="e">
        <f>_xlfn.XLOOKUP(Sales78[[#This Row],[Customer_ID]],Feedback[Customer_ID],Feedback[Comment])</f>
        <v>#N/A</v>
      </c>
      <c r="O593" s="26"/>
    </row>
    <row r="594" spans="1:15" x14ac:dyDescent="0.3">
      <c r="A594" s="4" t="s">
        <v>599</v>
      </c>
      <c r="B594" s="2" t="s">
        <v>1444</v>
      </c>
      <c r="C594" s="2" t="s">
        <v>1012</v>
      </c>
      <c r="D594" s="2">
        <v>5</v>
      </c>
      <c r="E594" s="2">
        <v>5.45</v>
      </c>
      <c r="F594" s="2" t="s">
        <v>1016</v>
      </c>
      <c r="G594" s="3">
        <v>45884</v>
      </c>
      <c r="H594" s="5">
        <v>27.25</v>
      </c>
      <c r="I594" s="2">
        <f>_xlfn.XLOOKUP(Sales78[[#This Row],[Customer_ID]],Customer[Customer_ID],Customer[Age])</f>
        <v>53</v>
      </c>
      <c r="J594" s="2" t="str">
        <f>_xlfn.XLOOKUP(Sales78[[#This Row],[Customer_ID]],Customer[Customer_ID],Customer[Age Range])</f>
        <v>[44-56]</v>
      </c>
      <c r="K594" s="2" t="str">
        <f>_xlfn.XLOOKUP(Sales78[[#This Row],[Customer_ID]],Customer[Customer_ID],Customer[Gender])</f>
        <v>Male</v>
      </c>
      <c r="L594" s="26" t="e">
        <f>_xlfn.XLOOKUP(Sales78[[#This Row],[Customer_ID]],Feedback[Customer_ID],Feedback[Feedback_ID])</f>
        <v>#N/A</v>
      </c>
      <c r="M594" s="26" t="e">
        <f>_xlfn.XLOOKUP(Sales78[[#This Row],[Customer_ID]],Feedback[Customer_ID],Feedback[Sentiment])</f>
        <v>#N/A</v>
      </c>
      <c r="N594" s="26" t="e">
        <f>_xlfn.XLOOKUP(Sales78[[#This Row],[Customer_ID]],Feedback[Customer_ID],Feedback[Comment])</f>
        <v>#N/A</v>
      </c>
      <c r="O594" s="26"/>
    </row>
    <row r="595" spans="1:15" x14ac:dyDescent="0.3">
      <c r="A595" s="4" t="s">
        <v>600</v>
      </c>
      <c r="B595" s="2" t="s">
        <v>1536</v>
      </c>
      <c r="C595" s="2" t="s">
        <v>1012</v>
      </c>
      <c r="D595" s="2">
        <v>2</v>
      </c>
      <c r="E595" s="2">
        <v>5.36</v>
      </c>
      <c r="F595" s="2" t="s">
        <v>1014</v>
      </c>
      <c r="G595" s="3">
        <v>45885</v>
      </c>
      <c r="H595" s="5">
        <v>10.72</v>
      </c>
      <c r="I595" s="2">
        <f>_xlfn.XLOOKUP(Sales78[[#This Row],[Customer_ID]],Customer[Customer_ID],Customer[Age])</f>
        <v>39</v>
      </c>
      <c r="J595" s="2" t="str">
        <f>_xlfn.XLOOKUP(Sales78[[#This Row],[Customer_ID]],Customer[Customer_ID],Customer[Age Range])</f>
        <v>[31-43]</v>
      </c>
      <c r="K595" s="2" t="str">
        <f>_xlfn.XLOOKUP(Sales78[[#This Row],[Customer_ID]],Customer[Customer_ID],Customer[Gender])</f>
        <v>Male</v>
      </c>
      <c r="L595" s="26" t="e">
        <f>_xlfn.XLOOKUP(Sales78[[#This Row],[Customer_ID]],Feedback[Customer_ID],Feedback[Feedback_ID])</f>
        <v>#N/A</v>
      </c>
      <c r="M595" s="26" t="e">
        <f>_xlfn.XLOOKUP(Sales78[[#This Row],[Customer_ID]],Feedback[Customer_ID],Feedback[Sentiment])</f>
        <v>#N/A</v>
      </c>
      <c r="N595" s="26" t="e">
        <f>_xlfn.XLOOKUP(Sales78[[#This Row],[Customer_ID]],Feedback[Customer_ID],Feedback[Comment])</f>
        <v>#N/A</v>
      </c>
      <c r="O595" s="26"/>
    </row>
    <row r="596" spans="1:15" x14ac:dyDescent="0.3">
      <c r="A596" s="4" t="s">
        <v>601</v>
      </c>
      <c r="B596" s="2" t="s">
        <v>1668</v>
      </c>
      <c r="C596" s="2" t="s">
        <v>1010</v>
      </c>
      <c r="D596" s="2">
        <v>3</v>
      </c>
      <c r="E596" s="2">
        <v>5.4</v>
      </c>
      <c r="F596" s="2" t="s">
        <v>1015</v>
      </c>
      <c r="G596" s="3">
        <v>45886</v>
      </c>
      <c r="H596" s="5">
        <v>16.2</v>
      </c>
      <c r="I596" s="2">
        <f>_xlfn.XLOOKUP(Sales78[[#This Row],[Customer_ID]],Customer[Customer_ID],Customer[Age])</f>
        <v>45</v>
      </c>
      <c r="J596" s="2" t="str">
        <f>_xlfn.XLOOKUP(Sales78[[#This Row],[Customer_ID]],Customer[Customer_ID],Customer[Age Range])</f>
        <v>[44-56]</v>
      </c>
      <c r="K596" s="2" t="str">
        <f>_xlfn.XLOOKUP(Sales78[[#This Row],[Customer_ID]],Customer[Customer_ID],Customer[Gender])</f>
        <v>Female</v>
      </c>
      <c r="L596" s="26" t="str">
        <f>_xlfn.XLOOKUP(Sales78[[#This Row],[Customer_ID]],Feedback[Customer_ID],Feedback[Feedback_ID])</f>
        <v>F1215</v>
      </c>
      <c r="M596" s="26" t="str">
        <f>_xlfn.XLOOKUP(Sales78[[#This Row],[Customer_ID]],Feedback[Customer_ID],Feedback[Sentiment])</f>
        <v>Negative</v>
      </c>
      <c r="N596" s="26" t="str">
        <f>_xlfn.XLOOKUP(Sales78[[#This Row],[Customer_ID]],Feedback[Customer_ID],Feedback[Comment])</f>
        <v>Could be better</v>
      </c>
      <c r="O596" s="26"/>
    </row>
    <row r="597" spans="1:15" x14ac:dyDescent="0.3">
      <c r="A597" s="4" t="s">
        <v>602</v>
      </c>
      <c r="B597" s="2" t="s">
        <v>1361</v>
      </c>
      <c r="C597" s="2" t="s">
        <v>1008</v>
      </c>
      <c r="D597" s="2">
        <v>5</v>
      </c>
      <c r="E597" s="2">
        <v>2.93</v>
      </c>
      <c r="F597" s="2" t="s">
        <v>1014</v>
      </c>
      <c r="G597" s="3">
        <v>45887</v>
      </c>
      <c r="H597" s="5">
        <v>14.65</v>
      </c>
      <c r="I597" s="2">
        <f>_xlfn.XLOOKUP(Sales78[[#This Row],[Customer_ID]],Customer[Customer_ID],Customer[Age])</f>
        <v>65</v>
      </c>
      <c r="J597" s="2" t="str">
        <f>_xlfn.XLOOKUP(Sales78[[#This Row],[Customer_ID]],Customer[Customer_ID],Customer[Age Range])</f>
        <v>[57 Above]</v>
      </c>
      <c r="K597" s="2" t="str">
        <f>_xlfn.XLOOKUP(Sales78[[#This Row],[Customer_ID]],Customer[Customer_ID],Customer[Gender])</f>
        <v>Male</v>
      </c>
      <c r="L597" s="26" t="e">
        <f>_xlfn.XLOOKUP(Sales78[[#This Row],[Customer_ID]],Feedback[Customer_ID],Feedback[Feedback_ID])</f>
        <v>#N/A</v>
      </c>
      <c r="M597" s="26" t="e">
        <f>_xlfn.XLOOKUP(Sales78[[#This Row],[Customer_ID]],Feedback[Customer_ID],Feedback[Sentiment])</f>
        <v>#N/A</v>
      </c>
      <c r="N597" s="26" t="e">
        <f>_xlfn.XLOOKUP(Sales78[[#This Row],[Customer_ID]],Feedback[Customer_ID],Feedback[Comment])</f>
        <v>#N/A</v>
      </c>
      <c r="O597" s="26"/>
    </row>
    <row r="598" spans="1:15" x14ac:dyDescent="0.3">
      <c r="A598" s="4" t="s">
        <v>603</v>
      </c>
      <c r="B598" s="2" t="s">
        <v>1829</v>
      </c>
      <c r="C598" s="2" t="s">
        <v>1009</v>
      </c>
      <c r="D598" s="2">
        <v>5</v>
      </c>
      <c r="E598" s="2">
        <v>5.19</v>
      </c>
      <c r="F598" s="2" t="s">
        <v>1014</v>
      </c>
      <c r="G598" s="3">
        <v>45888</v>
      </c>
      <c r="H598" s="5">
        <v>25.95</v>
      </c>
      <c r="I598" s="2">
        <f>_xlfn.XLOOKUP(Sales78[[#This Row],[Customer_ID]],Customer[Customer_ID],Customer[Age])</f>
        <v>37</v>
      </c>
      <c r="J598" s="2" t="str">
        <f>_xlfn.XLOOKUP(Sales78[[#This Row],[Customer_ID]],Customer[Customer_ID],Customer[Age Range])</f>
        <v>[31-43]</v>
      </c>
      <c r="K598" s="2" t="str">
        <f>_xlfn.XLOOKUP(Sales78[[#This Row],[Customer_ID]],Customer[Customer_ID],Customer[Gender])</f>
        <v>Female</v>
      </c>
      <c r="L598" s="26" t="str">
        <f>_xlfn.XLOOKUP(Sales78[[#This Row],[Customer_ID]],Feedback[Customer_ID],Feedback[Feedback_ID])</f>
        <v>F1520</v>
      </c>
      <c r="M598" s="26" t="str">
        <f>_xlfn.XLOOKUP(Sales78[[#This Row],[Customer_ID]],Feedback[Customer_ID],Feedback[Sentiment])</f>
        <v>Negative</v>
      </c>
      <c r="N598" s="26" t="str">
        <f>_xlfn.XLOOKUP(Sales78[[#This Row],[Customer_ID]],Feedback[Customer_ID],Feedback[Comment])</f>
        <v>Great product!</v>
      </c>
      <c r="O598" s="26"/>
    </row>
    <row r="599" spans="1:15" x14ac:dyDescent="0.3">
      <c r="A599" s="4" t="s">
        <v>604</v>
      </c>
      <c r="B599" s="2" t="s">
        <v>1177</v>
      </c>
      <c r="C599" s="2" t="s">
        <v>1008</v>
      </c>
      <c r="D599" s="2">
        <v>5</v>
      </c>
      <c r="E599" s="2">
        <v>3.37</v>
      </c>
      <c r="F599" s="2" t="s">
        <v>1015</v>
      </c>
      <c r="G599" s="3">
        <v>45889</v>
      </c>
      <c r="H599" s="5">
        <v>16.850000000000001</v>
      </c>
      <c r="I599" s="2">
        <f>_xlfn.XLOOKUP(Sales78[[#This Row],[Customer_ID]],Customer[Customer_ID],Customer[Age])</f>
        <v>34</v>
      </c>
      <c r="J599" s="2" t="str">
        <f>_xlfn.XLOOKUP(Sales78[[#This Row],[Customer_ID]],Customer[Customer_ID],Customer[Age Range])</f>
        <v>[31-43]</v>
      </c>
      <c r="K599" s="2" t="str">
        <f>_xlfn.XLOOKUP(Sales78[[#This Row],[Customer_ID]],Customer[Customer_ID],Customer[Gender])</f>
        <v>Female</v>
      </c>
      <c r="L599" s="26" t="str">
        <f>_xlfn.XLOOKUP(Sales78[[#This Row],[Customer_ID]],Feedback[Customer_ID],Feedback[Feedback_ID])</f>
        <v>F1119</v>
      </c>
      <c r="M599" s="26" t="str">
        <f>_xlfn.XLOOKUP(Sales78[[#This Row],[Customer_ID]],Feedback[Customer_ID],Feedback[Sentiment])</f>
        <v>Negative</v>
      </c>
      <c r="N599" s="26" t="str">
        <f>_xlfn.XLOOKUP(Sales78[[#This Row],[Customer_ID]],Feedback[Customer_ID],Feedback[Comment])</f>
        <v>Could be better</v>
      </c>
      <c r="O599" s="26"/>
    </row>
    <row r="600" spans="1:15" x14ac:dyDescent="0.3">
      <c r="A600" s="4" t="s">
        <v>605</v>
      </c>
      <c r="B600" s="2" t="s">
        <v>1832</v>
      </c>
      <c r="C600" s="2" t="s">
        <v>1010</v>
      </c>
      <c r="D600" s="2">
        <v>1</v>
      </c>
      <c r="E600" s="2">
        <v>5.2</v>
      </c>
      <c r="F600" s="2" t="s">
        <v>1013</v>
      </c>
      <c r="G600" s="3">
        <v>45890</v>
      </c>
      <c r="H600" s="5">
        <v>5.2</v>
      </c>
      <c r="I600" s="2">
        <f>_xlfn.XLOOKUP(Sales78[[#This Row],[Customer_ID]],Customer[Customer_ID],Customer[Age])</f>
        <v>19</v>
      </c>
      <c r="J600" s="2" t="str">
        <f>_xlfn.XLOOKUP(Sales78[[#This Row],[Customer_ID]],Customer[Customer_ID],Customer[Age Range])</f>
        <v>[18-30]</v>
      </c>
      <c r="K600" s="2" t="str">
        <f>_xlfn.XLOOKUP(Sales78[[#This Row],[Customer_ID]],Customer[Customer_ID],Customer[Gender])</f>
        <v>Female</v>
      </c>
      <c r="L600" s="26" t="e">
        <f>_xlfn.XLOOKUP(Sales78[[#This Row],[Customer_ID]],Feedback[Customer_ID],Feedback[Feedback_ID])</f>
        <v>#N/A</v>
      </c>
      <c r="M600" s="26" t="e">
        <f>_xlfn.XLOOKUP(Sales78[[#This Row],[Customer_ID]],Feedback[Customer_ID],Feedback[Sentiment])</f>
        <v>#N/A</v>
      </c>
      <c r="N600" s="26" t="e">
        <f>_xlfn.XLOOKUP(Sales78[[#This Row],[Customer_ID]],Feedback[Customer_ID],Feedback[Comment])</f>
        <v>#N/A</v>
      </c>
      <c r="O600" s="26"/>
    </row>
    <row r="601" spans="1:15" x14ac:dyDescent="0.3">
      <c r="A601" s="4" t="s">
        <v>606</v>
      </c>
      <c r="B601" s="2" t="s">
        <v>1312</v>
      </c>
      <c r="C601" s="2" t="s">
        <v>1012</v>
      </c>
      <c r="D601" s="2">
        <v>4</v>
      </c>
      <c r="E601" s="2">
        <v>4.05</v>
      </c>
      <c r="F601" s="2" t="s">
        <v>1013</v>
      </c>
      <c r="G601" s="3">
        <v>45891</v>
      </c>
      <c r="H601" s="5">
        <v>16.2</v>
      </c>
      <c r="I601" s="2">
        <f>_xlfn.XLOOKUP(Sales78[[#This Row],[Customer_ID]],Customer[Customer_ID],Customer[Age])</f>
        <v>30</v>
      </c>
      <c r="J601" s="2" t="str">
        <f>_xlfn.XLOOKUP(Sales78[[#This Row],[Customer_ID]],Customer[Customer_ID],Customer[Age Range])</f>
        <v>[18-30]</v>
      </c>
      <c r="K601" s="2" t="str">
        <f>_xlfn.XLOOKUP(Sales78[[#This Row],[Customer_ID]],Customer[Customer_ID],Customer[Gender])</f>
        <v>Female</v>
      </c>
      <c r="L601" s="26" t="str">
        <f>_xlfn.XLOOKUP(Sales78[[#This Row],[Customer_ID]],Feedback[Customer_ID],Feedback[Feedback_ID])</f>
        <v>F1418</v>
      </c>
      <c r="M601" s="26" t="str">
        <f>_xlfn.XLOOKUP(Sales78[[#This Row],[Customer_ID]],Feedback[Customer_ID],Feedback[Sentiment])</f>
        <v>Negative</v>
      </c>
      <c r="N601" s="26" t="str">
        <f>_xlfn.XLOOKUP(Sales78[[#This Row],[Customer_ID]],Feedback[Customer_ID],Feedback[Comment])</f>
        <v>Great product!</v>
      </c>
      <c r="O601" s="26"/>
    </row>
    <row r="602" spans="1:15" x14ac:dyDescent="0.3">
      <c r="A602" s="4" t="s">
        <v>607</v>
      </c>
      <c r="B602" s="2" t="s">
        <v>1447</v>
      </c>
      <c r="C602" s="2" t="s">
        <v>1009</v>
      </c>
      <c r="D602" s="2">
        <v>2</v>
      </c>
      <c r="E602" s="2">
        <v>5.08</v>
      </c>
      <c r="F602" s="2" t="s">
        <v>1013</v>
      </c>
      <c r="G602" s="3">
        <v>45892</v>
      </c>
      <c r="H602" s="5">
        <v>10.16</v>
      </c>
      <c r="I602" s="2">
        <f>_xlfn.XLOOKUP(Sales78[[#This Row],[Customer_ID]],Customer[Customer_ID],Customer[Age])</f>
        <v>36</v>
      </c>
      <c r="J602" s="2" t="str">
        <f>_xlfn.XLOOKUP(Sales78[[#This Row],[Customer_ID]],Customer[Customer_ID],Customer[Age Range])</f>
        <v>[31-43]</v>
      </c>
      <c r="K602" s="2" t="str">
        <f>_xlfn.XLOOKUP(Sales78[[#This Row],[Customer_ID]],Customer[Customer_ID],Customer[Gender])</f>
        <v>Male</v>
      </c>
      <c r="L602" s="26" t="e">
        <f>_xlfn.XLOOKUP(Sales78[[#This Row],[Customer_ID]],Feedback[Customer_ID],Feedback[Feedback_ID])</f>
        <v>#N/A</v>
      </c>
      <c r="M602" s="26" t="e">
        <f>_xlfn.XLOOKUP(Sales78[[#This Row],[Customer_ID]],Feedback[Customer_ID],Feedback[Sentiment])</f>
        <v>#N/A</v>
      </c>
      <c r="N602" s="26" t="e">
        <f>_xlfn.XLOOKUP(Sales78[[#This Row],[Customer_ID]],Feedback[Customer_ID],Feedback[Comment])</f>
        <v>#N/A</v>
      </c>
      <c r="O602" s="26"/>
    </row>
    <row r="603" spans="1:15" x14ac:dyDescent="0.3">
      <c r="A603" s="4" t="s">
        <v>608</v>
      </c>
      <c r="B603" s="2" t="s">
        <v>1384</v>
      </c>
      <c r="C603" s="2" t="s">
        <v>1009</v>
      </c>
      <c r="D603" s="2">
        <v>4</v>
      </c>
      <c r="E603" s="2">
        <v>2.62</v>
      </c>
      <c r="F603" s="2" t="s">
        <v>1013</v>
      </c>
      <c r="G603" s="3">
        <v>45893</v>
      </c>
      <c r="H603" s="5">
        <v>10.48</v>
      </c>
      <c r="I603" s="2">
        <f>_xlfn.XLOOKUP(Sales78[[#This Row],[Customer_ID]],Customer[Customer_ID],Customer[Age])</f>
        <v>56</v>
      </c>
      <c r="J603" s="2" t="str">
        <f>_xlfn.XLOOKUP(Sales78[[#This Row],[Customer_ID]],Customer[Customer_ID],Customer[Age Range])</f>
        <v>[44-56]</v>
      </c>
      <c r="K603" s="2" t="str">
        <f>_xlfn.XLOOKUP(Sales78[[#This Row],[Customer_ID]],Customer[Customer_ID],Customer[Gender])</f>
        <v>Male</v>
      </c>
      <c r="L603" s="26" t="str">
        <f>_xlfn.XLOOKUP(Sales78[[#This Row],[Customer_ID]],Feedback[Customer_ID],Feedback[Feedback_ID])</f>
        <v>F1128</v>
      </c>
      <c r="M603" s="26" t="str">
        <f>_xlfn.XLOOKUP(Sales78[[#This Row],[Customer_ID]],Feedback[Customer_ID],Feedback[Sentiment])</f>
        <v>Neutral</v>
      </c>
      <c r="N603" s="26" t="str">
        <f>_xlfn.XLOOKUP(Sales78[[#This Row],[Customer_ID]],Feedback[Customer_ID],Feedback[Comment])</f>
        <v>Could be better</v>
      </c>
      <c r="O603" s="26"/>
    </row>
    <row r="604" spans="1:15" x14ac:dyDescent="0.3">
      <c r="A604" s="4" t="s">
        <v>609</v>
      </c>
      <c r="B604" s="2" t="s">
        <v>1111</v>
      </c>
      <c r="C604" s="2" t="s">
        <v>1007</v>
      </c>
      <c r="D604" s="2">
        <v>3</v>
      </c>
      <c r="E604" s="2">
        <v>4.1100000000000003</v>
      </c>
      <c r="F604" s="2" t="s">
        <v>1015</v>
      </c>
      <c r="G604" s="3">
        <v>45894</v>
      </c>
      <c r="H604" s="5">
        <v>12.33</v>
      </c>
      <c r="I604" s="2">
        <f>_xlfn.XLOOKUP(Sales78[[#This Row],[Customer_ID]],Customer[Customer_ID],Customer[Age])</f>
        <v>56</v>
      </c>
      <c r="J604" s="2" t="str">
        <f>_xlfn.XLOOKUP(Sales78[[#This Row],[Customer_ID]],Customer[Customer_ID],Customer[Age Range])</f>
        <v>[44-56]</v>
      </c>
      <c r="K604" s="2" t="str">
        <f>_xlfn.XLOOKUP(Sales78[[#This Row],[Customer_ID]],Customer[Customer_ID],Customer[Gender])</f>
        <v>Female</v>
      </c>
      <c r="L604" s="26" t="str">
        <f>_xlfn.XLOOKUP(Sales78[[#This Row],[Customer_ID]],Feedback[Customer_ID],Feedback[Feedback_ID])</f>
        <v>F1387</v>
      </c>
      <c r="M604" s="26" t="str">
        <f>_xlfn.XLOOKUP(Sales78[[#This Row],[Customer_ID]],Feedback[Customer_ID],Feedback[Sentiment])</f>
        <v>Neutral</v>
      </c>
      <c r="N604" s="26" t="str">
        <f>_xlfn.XLOOKUP(Sales78[[#This Row],[Customer_ID]],Feedback[Customer_ID],Feedback[Comment])</f>
        <v>Great product!</v>
      </c>
      <c r="O604" s="26"/>
    </row>
    <row r="605" spans="1:15" x14ac:dyDescent="0.3">
      <c r="A605" s="4" t="s">
        <v>610</v>
      </c>
      <c r="B605" s="2" t="s">
        <v>1406</v>
      </c>
      <c r="C605" s="2" t="s">
        <v>1011</v>
      </c>
      <c r="D605" s="2">
        <v>4</v>
      </c>
      <c r="E605" s="2">
        <v>5.2</v>
      </c>
      <c r="F605" s="2" t="s">
        <v>1013</v>
      </c>
      <c r="G605" s="3">
        <v>45895</v>
      </c>
      <c r="H605" s="5">
        <v>20.8</v>
      </c>
      <c r="I605" s="2">
        <f>_xlfn.XLOOKUP(Sales78[[#This Row],[Customer_ID]],Customer[Customer_ID],Customer[Age])</f>
        <v>47</v>
      </c>
      <c r="J605" s="2" t="str">
        <f>_xlfn.XLOOKUP(Sales78[[#This Row],[Customer_ID]],Customer[Customer_ID],Customer[Age Range])</f>
        <v>[44-56]</v>
      </c>
      <c r="K605" s="2" t="str">
        <f>_xlfn.XLOOKUP(Sales78[[#This Row],[Customer_ID]],Customer[Customer_ID],Customer[Gender])</f>
        <v>Female</v>
      </c>
      <c r="L605" s="26" t="e">
        <f>_xlfn.XLOOKUP(Sales78[[#This Row],[Customer_ID]],Feedback[Customer_ID],Feedback[Feedback_ID])</f>
        <v>#N/A</v>
      </c>
      <c r="M605" s="26" t="e">
        <f>_xlfn.XLOOKUP(Sales78[[#This Row],[Customer_ID]],Feedback[Customer_ID],Feedback[Sentiment])</f>
        <v>#N/A</v>
      </c>
      <c r="N605" s="26" t="e">
        <f>_xlfn.XLOOKUP(Sales78[[#This Row],[Customer_ID]],Feedback[Customer_ID],Feedback[Comment])</f>
        <v>#N/A</v>
      </c>
      <c r="O605" s="26"/>
    </row>
    <row r="606" spans="1:15" x14ac:dyDescent="0.3">
      <c r="A606" s="4" t="s">
        <v>611</v>
      </c>
      <c r="B606" s="2" t="s">
        <v>1925</v>
      </c>
      <c r="C606" s="2" t="s">
        <v>1009</v>
      </c>
      <c r="D606" s="2">
        <v>2</v>
      </c>
      <c r="E606" s="2">
        <v>4.32</v>
      </c>
      <c r="F606" s="2" t="s">
        <v>1013</v>
      </c>
      <c r="G606" s="3">
        <v>45896</v>
      </c>
      <c r="H606" s="5">
        <v>8.64</v>
      </c>
      <c r="I606" s="2">
        <f>_xlfn.XLOOKUP(Sales78[[#This Row],[Customer_ID]],Customer[Customer_ID],Customer[Age])</f>
        <v>63</v>
      </c>
      <c r="J606" s="2" t="str">
        <f>_xlfn.XLOOKUP(Sales78[[#This Row],[Customer_ID]],Customer[Customer_ID],Customer[Age Range])</f>
        <v>[57 Above]</v>
      </c>
      <c r="K606" s="2" t="str">
        <f>_xlfn.XLOOKUP(Sales78[[#This Row],[Customer_ID]],Customer[Customer_ID],Customer[Gender])</f>
        <v>Male</v>
      </c>
      <c r="L606" s="26" t="str">
        <f>_xlfn.XLOOKUP(Sales78[[#This Row],[Customer_ID]],Feedback[Customer_ID],Feedback[Feedback_ID])</f>
        <v>F1766</v>
      </c>
      <c r="M606" s="26" t="str">
        <f>_xlfn.XLOOKUP(Sales78[[#This Row],[Customer_ID]],Feedback[Customer_ID],Feedback[Sentiment])</f>
        <v>Positive</v>
      </c>
      <c r="N606" s="26" t="str">
        <f>_xlfn.XLOOKUP(Sales78[[#This Row],[Customer_ID]],Feedback[Customer_ID],Feedback[Comment])</f>
        <v>Could be better</v>
      </c>
      <c r="O606" s="26"/>
    </row>
    <row r="607" spans="1:15" x14ac:dyDescent="0.3">
      <c r="A607" s="4" t="s">
        <v>612</v>
      </c>
      <c r="B607" s="2" t="s">
        <v>1750</v>
      </c>
      <c r="C607" s="2" t="s">
        <v>1007</v>
      </c>
      <c r="D607" s="2">
        <v>5</v>
      </c>
      <c r="E607" s="2">
        <v>5.94</v>
      </c>
      <c r="F607" s="2" t="s">
        <v>1013</v>
      </c>
      <c r="G607" s="3">
        <v>45897</v>
      </c>
      <c r="H607" s="5">
        <v>29.7</v>
      </c>
      <c r="I607" s="2">
        <f>_xlfn.XLOOKUP(Sales78[[#This Row],[Customer_ID]],Customer[Customer_ID],Customer[Age])</f>
        <v>56</v>
      </c>
      <c r="J607" s="2" t="str">
        <f>_xlfn.XLOOKUP(Sales78[[#This Row],[Customer_ID]],Customer[Customer_ID],Customer[Age Range])</f>
        <v>[44-56]</v>
      </c>
      <c r="K607" s="2" t="str">
        <f>_xlfn.XLOOKUP(Sales78[[#This Row],[Customer_ID]],Customer[Customer_ID],Customer[Gender])</f>
        <v>Male</v>
      </c>
      <c r="L607" s="26" t="str">
        <f>_xlfn.XLOOKUP(Sales78[[#This Row],[Customer_ID]],Feedback[Customer_ID],Feedback[Feedback_ID])</f>
        <v>F1114</v>
      </c>
      <c r="M607" s="26" t="str">
        <f>_xlfn.XLOOKUP(Sales78[[#This Row],[Customer_ID]],Feedback[Customer_ID],Feedback[Sentiment])</f>
        <v>Negative</v>
      </c>
      <c r="N607" s="26" t="str">
        <f>_xlfn.XLOOKUP(Sales78[[#This Row],[Customer_ID]],Feedback[Customer_ID],Feedback[Comment])</f>
        <v>Could be better</v>
      </c>
      <c r="O607" s="26"/>
    </row>
    <row r="608" spans="1:15" x14ac:dyDescent="0.3">
      <c r="A608" s="4" t="s">
        <v>613</v>
      </c>
      <c r="B608" s="2" t="s">
        <v>1311</v>
      </c>
      <c r="C608" s="2" t="s">
        <v>1011</v>
      </c>
      <c r="D608" s="2">
        <v>5</v>
      </c>
      <c r="E608" s="2">
        <v>4.1500000000000004</v>
      </c>
      <c r="F608" s="2" t="s">
        <v>1015</v>
      </c>
      <c r="G608" s="3">
        <v>45898</v>
      </c>
      <c r="H608" s="5">
        <v>20.75</v>
      </c>
      <c r="I608" s="2">
        <f>_xlfn.XLOOKUP(Sales78[[#This Row],[Customer_ID]],Customer[Customer_ID],Customer[Age])</f>
        <v>30</v>
      </c>
      <c r="J608" s="2" t="str">
        <f>_xlfn.XLOOKUP(Sales78[[#This Row],[Customer_ID]],Customer[Customer_ID],Customer[Age Range])</f>
        <v>[18-30]</v>
      </c>
      <c r="K608" s="2" t="str">
        <f>_xlfn.XLOOKUP(Sales78[[#This Row],[Customer_ID]],Customer[Customer_ID],Customer[Gender])</f>
        <v>Male</v>
      </c>
      <c r="L608" s="26" t="str">
        <f>_xlfn.XLOOKUP(Sales78[[#This Row],[Customer_ID]],Feedback[Customer_ID],Feedback[Feedback_ID])</f>
        <v>F1214</v>
      </c>
      <c r="M608" s="26" t="str">
        <f>_xlfn.XLOOKUP(Sales78[[#This Row],[Customer_ID]],Feedback[Customer_ID],Feedback[Sentiment])</f>
        <v>Negative</v>
      </c>
      <c r="N608" s="26" t="str">
        <f>_xlfn.XLOOKUP(Sales78[[#This Row],[Customer_ID]],Feedback[Customer_ID],Feedback[Comment])</f>
        <v>Could be better</v>
      </c>
      <c r="O608" s="26"/>
    </row>
    <row r="609" spans="1:15" x14ac:dyDescent="0.3">
      <c r="A609" s="4" t="s">
        <v>614</v>
      </c>
      <c r="B609" s="2" t="s">
        <v>1947</v>
      </c>
      <c r="C609" s="2" t="s">
        <v>1012</v>
      </c>
      <c r="D609" s="2">
        <v>1</v>
      </c>
      <c r="E609" s="2">
        <v>4.8899999999999997</v>
      </c>
      <c r="F609" s="2" t="s">
        <v>1016</v>
      </c>
      <c r="G609" s="3">
        <v>45899</v>
      </c>
      <c r="H609" s="5">
        <v>4.8899999999999997</v>
      </c>
      <c r="I609" s="2">
        <f>_xlfn.XLOOKUP(Sales78[[#This Row],[Customer_ID]],Customer[Customer_ID],Customer[Age])</f>
        <v>40</v>
      </c>
      <c r="J609" s="2" t="str">
        <f>_xlfn.XLOOKUP(Sales78[[#This Row],[Customer_ID]],Customer[Customer_ID],Customer[Age Range])</f>
        <v>[31-43]</v>
      </c>
      <c r="K609" s="2" t="str">
        <f>_xlfn.XLOOKUP(Sales78[[#This Row],[Customer_ID]],Customer[Customer_ID],Customer[Gender])</f>
        <v>Male</v>
      </c>
      <c r="L609" s="26" t="str">
        <f>_xlfn.XLOOKUP(Sales78[[#This Row],[Customer_ID]],Feedback[Customer_ID],Feedback[Feedback_ID])</f>
        <v>F1279</v>
      </c>
      <c r="M609" s="26" t="str">
        <f>_xlfn.XLOOKUP(Sales78[[#This Row],[Customer_ID]],Feedback[Customer_ID],Feedback[Sentiment])</f>
        <v>Neutral</v>
      </c>
      <c r="N609" s="26" t="str">
        <f>_xlfn.XLOOKUP(Sales78[[#This Row],[Customer_ID]],Feedback[Customer_ID],Feedback[Comment])</f>
        <v>Could be better</v>
      </c>
      <c r="O609" s="26"/>
    </row>
    <row r="610" spans="1:15" x14ac:dyDescent="0.3">
      <c r="A610" s="4" t="s">
        <v>615</v>
      </c>
      <c r="B610" s="2" t="s">
        <v>1236</v>
      </c>
      <c r="C610" s="2" t="s">
        <v>1007</v>
      </c>
      <c r="D610" s="2">
        <v>1</v>
      </c>
      <c r="E610" s="2">
        <v>3.59</v>
      </c>
      <c r="F610" s="2" t="s">
        <v>1015</v>
      </c>
      <c r="G610" s="3">
        <v>45900</v>
      </c>
      <c r="H610" s="5">
        <v>3.59</v>
      </c>
      <c r="I610" s="2">
        <f>_xlfn.XLOOKUP(Sales78[[#This Row],[Customer_ID]],Customer[Customer_ID],Customer[Age])</f>
        <v>34</v>
      </c>
      <c r="J610" s="2" t="str">
        <f>_xlfn.XLOOKUP(Sales78[[#This Row],[Customer_ID]],Customer[Customer_ID],Customer[Age Range])</f>
        <v>[31-43]</v>
      </c>
      <c r="K610" s="2" t="str">
        <f>_xlfn.XLOOKUP(Sales78[[#This Row],[Customer_ID]],Customer[Customer_ID],Customer[Gender])</f>
        <v>Female</v>
      </c>
      <c r="L610" s="26" t="e">
        <f>_xlfn.XLOOKUP(Sales78[[#This Row],[Customer_ID]],Feedback[Customer_ID],Feedback[Feedback_ID])</f>
        <v>#N/A</v>
      </c>
      <c r="M610" s="26" t="e">
        <f>_xlfn.XLOOKUP(Sales78[[#This Row],[Customer_ID]],Feedback[Customer_ID],Feedback[Sentiment])</f>
        <v>#N/A</v>
      </c>
      <c r="N610" s="26" t="e">
        <f>_xlfn.XLOOKUP(Sales78[[#This Row],[Customer_ID]],Feedback[Customer_ID],Feedback[Comment])</f>
        <v>#N/A</v>
      </c>
      <c r="O610" s="26"/>
    </row>
    <row r="611" spans="1:15" x14ac:dyDescent="0.3">
      <c r="A611" s="4" t="s">
        <v>616</v>
      </c>
      <c r="B611" s="2" t="s">
        <v>1939</v>
      </c>
      <c r="C611" s="2" t="s">
        <v>1008</v>
      </c>
      <c r="D611" s="2">
        <v>2</v>
      </c>
      <c r="E611" s="2">
        <v>3.63</v>
      </c>
      <c r="F611" s="2" t="s">
        <v>1013</v>
      </c>
      <c r="G611" s="3">
        <v>45901</v>
      </c>
      <c r="H611" s="5">
        <v>7.26</v>
      </c>
      <c r="I611" s="2">
        <f>_xlfn.XLOOKUP(Sales78[[#This Row],[Customer_ID]],Customer[Customer_ID],Customer[Age])</f>
        <v>48</v>
      </c>
      <c r="J611" s="2" t="str">
        <f>_xlfn.XLOOKUP(Sales78[[#This Row],[Customer_ID]],Customer[Customer_ID],Customer[Age Range])</f>
        <v>[44-56]</v>
      </c>
      <c r="K611" s="2" t="str">
        <f>_xlfn.XLOOKUP(Sales78[[#This Row],[Customer_ID]],Customer[Customer_ID],Customer[Gender])</f>
        <v>Female</v>
      </c>
      <c r="L611" s="26" t="e">
        <f>_xlfn.XLOOKUP(Sales78[[#This Row],[Customer_ID]],Feedback[Customer_ID],Feedback[Feedback_ID])</f>
        <v>#N/A</v>
      </c>
      <c r="M611" s="26" t="e">
        <f>_xlfn.XLOOKUP(Sales78[[#This Row],[Customer_ID]],Feedback[Customer_ID],Feedback[Sentiment])</f>
        <v>#N/A</v>
      </c>
      <c r="N611" s="26" t="e">
        <f>_xlfn.XLOOKUP(Sales78[[#This Row],[Customer_ID]],Feedback[Customer_ID],Feedback[Comment])</f>
        <v>#N/A</v>
      </c>
      <c r="O611" s="26"/>
    </row>
    <row r="612" spans="1:15" x14ac:dyDescent="0.3">
      <c r="A612" s="4" t="s">
        <v>617</v>
      </c>
      <c r="B612" s="2" t="s">
        <v>1216</v>
      </c>
      <c r="C612" s="2" t="s">
        <v>1008</v>
      </c>
      <c r="D612" s="2">
        <v>5</v>
      </c>
      <c r="E612" s="2">
        <v>4.7</v>
      </c>
      <c r="F612" s="2" t="s">
        <v>1015</v>
      </c>
      <c r="G612" s="3">
        <v>45902</v>
      </c>
      <c r="H612" s="5">
        <v>23.5</v>
      </c>
      <c r="I612" s="2">
        <f>_xlfn.XLOOKUP(Sales78[[#This Row],[Customer_ID]],Customer[Customer_ID],Customer[Age])</f>
        <v>19</v>
      </c>
      <c r="J612" s="2" t="str">
        <f>_xlfn.XLOOKUP(Sales78[[#This Row],[Customer_ID]],Customer[Customer_ID],Customer[Age Range])</f>
        <v>[18-30]</v>
      </c>
      <c r="K612" s="2" t="str">
        <f>_xlfn.XLOOKUP(Sales78[[#This Row],[Customer_ID]],Customer[Customer_ID],Customer[Gender])</f>
        <v>Female</v>
      </c>
      <c r="L612" s="26" t="e">
        <f>_xlfn.XLOOKUP(Sales78[[#This Row],[Customer_ID]],Feedback[Customer_ID],Feedback[Feedback_ID])</f>
        <v>#N/A</v>
      </c>
      <c r="M612" s="26" t="e">
        <f>_xlfn.XLOOKUP(Sales78[[#This Row],[Customer_ID]],Feedback[Customer_ID],Feedback[Sentiment])</f>
        <v>#N/A</v>
      </c>
      <c r="N612" s="26" t="e">
        <f>_xlfn.XLOOKUP(Sales78[[#This Row],[Customer_ID]],Feedback[Customer_ID],Feedback[Comment])</f>
        <v>#N/A</v>
      </c>
      <c r="O612" s="26"/>
    </row>
    <row r="613" spans="1:15" x14ac:dyDescent="0.3">
      <c r="A613" s="4" t="s">
        <v>618</v>
      </c>
      <c r="B613" s="2" t="s">
        <v>1868</v>
      </c>
      <c r="C613" s="2" t="s">
        <v>1011</v>
      </c>
      <c r="D613" s="2">
        <v>4</v>
      </c>
      <c r="E613" s="2">
        <v>2.65</v>
      </c>
      <c r="F613" s="2" t="s">
        <v>1014</v>
      </c>
      <c r="G613" s="3">
        <v>45903</v>
      </c>
      <c r="H613" s="5">
        <v>10.6</v>
      </c>
      <c r="I613" s="2">
        <f>_xlfn.XLOOKUP(Sales78[[#This Row],[Customer_ID]],Customer[Customer_ID],Customer[Age])</f>
        <v>58</v>
      </c>
      <c r="J613" s="2" t="str">
        <f>_xlfn.XLOOKUP(Sales78[[#This Row],[Customer_ID]],Customer[Customer_ID],Customer[Age Range])</f>
        <v>[57 Above]</v>
      </c>
      <c r="K613" s="2" t="str">
        <f>_xlfn.XLOOKUP(Sales78[[#This Row],[Customer_ID]],Customer[Customer_ID],Customer[Gender])</f>
        <v>Female</v>
      </c>
      <c r="L613" s="26" t="str">
        <f>_xlfn.XLOOKUP(Sales78[[#This Row],[Customer_ID]],Feedback[Customer_ID],Feedback[Feedback_ID])</f>
        <v>F1030</v>
      </c>
      <c r="M613" s="26" t="str">
        <f>_xlfn.XLOOKUP(Sales78[[#This Row],[Customer_ID]],Feedback[Customer_ID],Feedback[Sentiment])</f>
        <v>Negative</v>
      </c>
      <c r="N613" s="26" t="str">
        <f>_xlfn.XLOOKUP(Sales78[[#This Row],[Customer_ID]],Feedback[Customer_ID],Feedback[Comment])</f>
        <v>Great product!</v>
      </c>
      <c r="O613" s="26"/>
    </row>
    <row r="614" spans="1:15" x14ac:dyDescent="0.3">
      <c r="A614" s="4" t="s">
        <v>619</v>
      </c>
      <c r="B614" s="2" t="s">
        <v>1682</v>
      </c>
      <c r="C614" s="2" t="s">
        <v>1007</v>
      </c>
      <c r="D614" s="2">
        <v>4</v>
      </c>
      <c r="E614" s="2">
        <v>5.78</v>
      </c>
      <c r="F614" s="2" t="s">
        <v>1014</v>
      </c>
      <c r="G614" s="3">
        <v>45904</v>
      </c>
      <c r="H614" s="5">
        <v>23.12</v>
      </c>
      <c r="I614" s="2">
        <f>_xlfn.XLOOKUP(Sales78[[#This Row],[Customer_ID]],Customer[Customer_ID],Customer[Age])</f>
        <v>51</v>
      </c>
      <c r="J614" s="2" t="str">
        <f>_xlfn.XLOOKUP(Sales78[[#This Row],[Customer_ID]],Customer[Customer_ID],Customer[Age Range])</f>
        <v>[44-56]</v>
      </c>
      <c r="K614" s="2" t="str">
        <f>_xlfn.XLOOKUP(Sales78[[#This Row],[Customer_ID]],Customer[Customer_ID],Customer[Gender])</f>
        <v>Male</v>
      </c>
      <c r="L614" s="26" t="e">
        <f>_xlfn.XLOOKUP(Sales78[[#This Row],[Customer_ID]],Feedback[Customer_ID],Feedback[Feedback_ID])</f>
        <v>#N/A</v>
      </c>
      <c r="M614" s="26" t="e">
        <f>_xlfn.XLOOKUP(Sales78[[#This Row],[Customer_ID]],Feedback[Customer_ID],Feedback[Sentiment])</f>
        <v>#N/A</v>
      </c>
      <c r="N614" s="26" t="e">
        <f>_xlfn.XLOOKUP(Sales78[[#This Row],[Customer_ID]],Feedback[Customer_ID],Feedback[Comment])</f>
        <v>#N/A</v>
      </c>
      <c r="O614" s="26"/>
    </row>
    <row r="615" spans="1:15" x14ac:dyDescent="0.3">
      <c r="A615" s="4" t="s">
        <v>620</v>
      </c>
      <c r="B615" s="2" t="s">
        <v>1446</v>
      </c>
      <c r="C615" s="2" t="s">
        <v>1010</v>
      </c>
      <c r="D615" s="2">
        <v>2</v>
      </c>
      <c r="E615" s="2">
        <v>4.32</v>
      </c>
      <c r="F615" s="2" t="s">
        <v>1016</v>
      </c>
      <c r="G615" s="3">
        <v>45905</v>
      </c>
      <c r="H615" s="5">
        <v>8.64</v>
      </c>
      <c r="I615" s="2">
        <f>_xlfn.XLOOKUP(Sales78[[#This Row],[Customer_ID]],Customer[Customer_ID],Customer[Age])</f>
        <v>35</v>
      </c>
      <c r="J615" s="2" t="str">
        <f>_xlfn.XLOOKUP(Sales78[[#This Row],[Customer_ID]],Customer[Customer_ID],Customer[Age Range])</f>
        <v>[31-43]</v>
      </c>
      <c r="K615" s="2" t="str">
        <f>_xlfn.XLOOKUP(Sales78[[#This Row],[Customer_ID]],Customer[Customer_ID],Customer[Gender])</f>
        <v>Male</v>
      </c>
      <c r="L615" s="26" t="str">
        <f>_xlfn.XLOOKUP(Sales78[[#This Row],[Customer_ID]],Feedback[Customer_ID],Feedback[Feedback_ID])</f>
        <v>F1554</v>
      </c>
      <c r="M615" s="26" t="str">
        <f>_xlfn.XLOOKUP(Sales78[[#This Row],[Customer_ID]],Feedback[Customer_ID],Feedback[Sentiment])</f>
        <v>Neutral</v>
      </c>
      <c r="N615" s="26" t="str">
        <f>_xlfn.XLOOKUP(Sales78[[#This Row],[Customer_ID]],Feedback[Customer_ID],Feedback[Comment])</f>
        <v>Could be better</v>
      </c>
      <c r="O615" s="26"/>
    </row>
    <row r="616" spans="1:15" x14ac:dyDescent="0.3">
      <c r="A616" s="4" t="s">
        <v>621</v>
      </c>
      <c r="B616" s="2" t="s">
        <v>1151</v>
      </c>
      <c r="C616" s="2" t="s">
        <v>1007</v>
      </c>
      <c r="D616" s="2">
        <v>1</v>
      </c>
      <c r="E616" s="2">
        <v>3.39</v>
      </c>
      <c r="F616" s="2" t="s">
        <v>1013</v>
      </c>
      <c r="G616" s="3">
        <v>45906</v>
      </c>
      <c r="H616" s="5">
        <v>3.39</v>
      </c>
      <c r="I616" s="2">
        <f>_xlfn.XLOOKUP(Sales78[[#This Row],[Customer_ID]],Customer[Customer_ID],Customer[Age])</f>
        <v>34</v>
      </c>
      <c r="J616" s="2" t="str">
        <f>_xlfn.XLOOKUP(Sales78[[#This Row],[Customer_ID]],Customer[Customer_ID],Customer[Age Range])</f>
        <v>[31-43]</v>
      </c>
      <c r="K616" s="2" t="str">
        <f>_xlfn.XLOOKUP(Sales78[[#This Row],[Customer_ID]],Customer[Customer_ID],Customer[Gender])</f>
        <v>Male</v>
      </c>
      <c r="L616" s="26" t="str">
        <f>_xlfn.XLOOKUP(Sales78[[#This Row],[Customer_ID]],Feedback[Customer_ID],Feedback[Feedback_ID])</f>
        <v>F1895</v>
      </c>
      <c r="M616" s="26" t="str">
        <f>_xlfn.XLOOKUP(Sales78[[#This Row],[Customer_ID]],Feedback[Customer_ID],Feedback[Sentiment])</f>
        <v>Neutral</v>
      </c>
      <c r="N616" s="26" t="str">
        <f>_xlfn.XLOOKUP(Sales78[[#This Row],[Customer_ID]],Feedback[Customer_ID],Feedback[Comment])</f>
        <v>Could be better</v>
      </c>
      <c r="O616" s="26"/>
    </row>
    <row r="617" spans="1:15" x14ac:dyDescent="0.3">
      <c r="A617" s="4" t="s">
        <v>622</v>
      </c>
      <c r="B617" s="2" t="s">
        <v>1881</v>
      </c>
      <c r="C617" s="2" t="s">
        <v>1010</v>
      </c>
      <c r="D617" s="2">
        <v>4</v>
      </c>
      <c r="E617" s="2">
        <v>4.7300000000000004</v>
      </c>
      <c r="F617" s="2" t="s">
        <v>1016</v>
      </c>
      <c r="G617" s="3">
        <v>45907</v>
      </c>
      <c r="H617" s="5">
        <v>18.920000000000002</v>
      </c>
      <c r="I617" s="2">
        <f>_xlfn.XLOOKUP(Sales78[[#This Row],[Customer_ID]],Customer[Customer_ID],Customer[Age])</f>
        <v>47</v>
      </c>
      <c r="J617" s="2" t="str">
        <f>_xlfn.XLOOKUP(Sales78[[#This Row],[Customer_ID]],Customer[Customer_ID],Customer[Age Range])</f>
        <v>[44-56]</v>
      </c>
      <c r="K617" s="2" t="str">
        <f>_xlfn.XLOOKUP(Sales78[[#This Row],[Customer_ID]],Customer[Customer_ID],Customer[Gender])</f>
        <v>Male</v>
      </c>
      <c r="L617" s="26" t="str">
        <f>_xlfn.XLOOKUP(Sales78[[#This Row],[Customer_ID]],Feedback[Customer_ID],Feedback[Feedback_ID])</f>
        <v>F1152</v>
      </c>
      <c r="M617" s="26" t="str">
        <f>_xlfn.XLOOKUP(Sales78[[#This Row],[Customer_ID]],Feedback[Customer_ID],Feedback[Sentiment])</f>
        <v>Negative</v>
      </c>
      <c r="N617" s="26" t="str">
        <f>_xlfn.XLOOKUP(Sales78[[#This Row],[Customer_ID]],Feedback[Customer_ID],Feedback[Comment])</f>
        <v>Could be better</v>
      </c>
      <c r="O617" s="26"/>
    </row>
    <row r="618" spans="1:15" x14ac:dyDescent="0.3">
      <c r="A618" s="4" t="s">
        <v>623</v>
      </c>
      <c r="B618" s="2" t="s">
        <v>1875</v>
      </c>
      <c r="C618" s="2" t="s">
        <v>1009</v>
      </c>
      <c r="D618" s="2">
        <v>3</v>
      </c>
      <c r="E618" s="2">
        <v>3.2</v>
      </c>
      <c r="F618" s="2" t="s">
        <v>1014</v>
      </c>
      <c r="G618" s="3">
        <v>45908</v>
      </c>
      <c r="H618" s="5">
        <v>9.6000000000000014</v>
      </c>
      <c r="I618" s="2">
        <f>_xlfn.XLOOKUP(Sales78[[#This Row],[Customer_ID]],Customer[Customer_ID],Customer[Age])</f>
        <v>51</v>
      </c>
      <c r="J618" s="2" t="str">
        <f>_xlfn.XLOOKUP(Sales78[[#This Row],[Customer_ID]],Customer[Customer_ID],Customer[Age Range])</f>
        <v>[44-56]</v>
      </c>
      <c r="K618" s="2" t="str">
        <f>_xlfn.XLOOKUP(Sales78[[#This Row],[Customer_ID]],Customer[Customer_ID],Customer[Gender])</f>
        <v>Male</v>
      </c>
      <c r="L618" s="26" t="str">
        <f>_xlfn.XLOOKUP(Sales78[[#This Row],[Customer_ID]],Feedback[Customer_ID],Feedback[Feedback_ID])</f>
        <v>F1328</v>
      </c>
      <c r="M618" s="26" t="str">
        <f>_xlfn.XLOOKUP(Sales78[[#This Row],[Customer_ID]],Feedback[Customer_ID],Feedback[Sentiment])</f>
        <v>Negative</v>
      </c>
      <c r="N618" s="26" t="str">
        <f>_xlfn.XLOOKUP(Sales78[[#This Row],[Customer_ID]],Feedback[Customer_ID],Feedback[Comment])</f>
        <v>Could be better</v>
      </c>
      <c r="O618" s="26"/>
    </row>
    <row r="619" spans="1:15" x14ac:dyDescent="0.3">
      <c r="A619" s="4" t="s">
        <v>624</v>
      </c>
      <c r="B619" s="2" t="s">
        <v>1794</v>
      </c>
      <c r="C619" s="2" t="s">
        <v>1009</v>
      </c>
      <c r="D619" s="2">
        <v>2</v>
      </c>
      <c r="E619" s="2">
        <v>5.61</v>
      </c>
      <c r="F619" s="2" t="s">
        <v>1016</v>
      </c>
      <c r="G619" s="3">
        <v>45909</v>
      </c>
      <c r="H619" s="5">
        <v>11.22</v>
      </c>
      <c r="I619" s="2">
        <f>_xlfn.XLOOKUP(Sales78[[#This Row],[Customer_ID]],Customer[Customer_ID],Customer[Age])</f>
        <v>48</v>
      </c>
      <c r="J619" s="2" t="str">
        <f>_xlfn.XLOOKUP(Sales78[[#This Row],[Customer_ID]],Customer[Customer_ID],Customer[Age Range])</f>
        <v>[44-56]</v>
      </c>
      <c r="K619" s="2" t="str">
        <f>_xlfn.XLOOKUP(Sales78[[#This Row],[Customer_ID]],Customer[Customer_ID],Customer[Gender])</f>
        <v>Male</v>
      </c>
      <c r="L619" s="26" t="e">
        <f>_xlfn.XLOOKUP(Sales78[[#This Row],[Customer_ID]],Feedback[Customer_ID],Feedback[Feedback_ID])</f>
        <v>#N/A</v>
      </c>
      <c r="M619" s="26" t="e">
        <f>_xlfn.XLOOKUP(Sales78[[#This Row],[Customer_ID]],Feedback[Customer_ID],Feedback[Sentiment])</f>
        <v>#N/A</v>
      </c>
      <c r="N619" s="26" t="e">
        <f>_xlfn.XLOOKUP(Sales78[[#This Row],[Customer_ID]],Feedback[Customer_ID],Feedback[Comment])</f>
        <v>#N/A</v>
      </c>
      <c r="O619" s="26"/>
    </row>
    <row r="620" spans="1:15" x14ac:dyDescent="0.3">
      <c r="A620" s="4" t="s">
        <v>625</v>
      </c>
      <c r="B620" s="2" t="s">
        <v>1698</v>
      </c>
      <c r="C620" s="2" t="s">
        <v>1009</v>
      </c>
      <c r="D620" s="2">
        <v>3</v>
      </c>
      <c r="E620" s="2">
        <v>5.52</v>
      </c>
      <c r="F620" s="2" t="s">
        <v>1014</v>
      </c>
      <c r="G620" s="3">
        <v>45910</v>
      </c>
      <c r="H620" s="5">
        <v>16.559999999999999</v>
      </c>
      <c r="I620" s="2">
        <f>_xlfn.XLOOKUP(Sales78[[#This Row],[Customer_ID]],Customer[Customer_ID],Customer[Age])</f>
        <v>33</v>
      </c>
      <c r="J620" s="2" t="str">
        <f>_xlfn.XLOOKUP(Sales78[[#This Row],[Customer_ID]],Customer[Customer_ID],Customer[Age Range])</f>
        <v>[31-43]</v>
      </c>
      <c r="K620" s="2" t="str">
        <f>_xlfn.XLOOKUP(Sales78[[#This Row],[Customer_ID]],Customer[Customer_ID],Customer[Gender])</f>
        <v>Male</v>
      </c>
      <c r="L620" s="26" t="e">
        <f>_xlfn.XLOOKUP(Sales78[[#This Row],[Customer_ID]],Feedback[Customer_ID],Feedback[Feedback_ID])</f>
        <v>#N/A</v>
      </c>
      <c r="M620" s="26" t="e">
        <f>_xlfn.XLOOKUP(Sales78[[#This Row],[Customer_ID]],Feedback[Customer_ID],Feedback[Sentiment])</f>
        <v>#N/A</v>
      </c>
      <c r="N620" s="26" t="e">
        <f>_xlfn.XLOOKUP(Sales78[[#This Row],[Customer_ID]],Feedback[Customer_ID],Feedback[Comment])</f>
        <v>#N/A</v>
      </c>
      <c r="O620" s="26"/>
    </row>
    <row r="621" spans="1:15" x14ac:dyDescent="0.3">
      <c r="A621" s="4" t="s">
        <v>626</v>
      </c>
      <c r="B621" s="2" t="s">
        <v>1428</v>
      </c>
      <c r="C621" s="2" t="s">
        <v>1007</v>
      </c>
      <c r="D621" s="2">
        <v>3</v>
      </c>
      <c r="E621" s="2">
        <v>3.26</v>
      </c>
      <c r="F621" s="2" t="s">
        <v>1014</v>
      </c>
      <c r="G621" s="3">
        <v>45911</v>
      </c>
      <c r="H621" s="5">
        <v>9.7799999999999994</v>
      </c>
      <c r="I621" s="2">
        <f>_xlfn.XLOOKUP(Sales78[[#This Row],[Customer_ID]],Customer[Customer_ID],Customer[Age])</f>
        <v>63</v>
      </c>
      <c r="J621" s="2" t="str">
        <f>_xlfn.XLOOKUP(Sales78[[#This Row],[Customer_ID]],Customer[Customer_ID],Customer[Age Range])</f>
        <v>[57 Above]</v>
      </c>
      <c r="K621" s="2" t="str">
        <f>_xlfn.XLOOKUP(Sales78[[#This Row],[Customer_ID]],Customer[Customer_ID],Customer[Gender])</f>
        <v>Female</v>
      </c>
      <c r="L621" s="26" t="str">
        <f>_xlfn.XLOOKUP(Sales78[[#This Row],[Customer_ID]],Feedback[Customer_ID],Feedback[Feedback_ID])</f>
        <v>F1507</v>
      </c>
      <c r="M621" s="26" t="str">
        <f>_xlfn.XLOOKUP(Sales78[[#This Row],[Customer_ID]],Feedback[Customer_ID],Feedback[Sentiment])</f>
        <v>Positive</v>
      </c>
      <c r="N621" s="26" t="str">
        <f>_xlfn.XLOOKUP(Sales78[[#This Row],[Customer_ID]],Feedback[Customer_ID],Feedback[Comment])</f>
        <v>Could be better</v>
      </c>
      <c r="O621" s="26"/>
    </row>
    <row r="622" spans="1:15" x14ac:dyDescent="0.3">
      <c r="A622" s="4" t="s">
        <v>627</v>
      </c>
      <c r="B622" s="2" t="s">
        <v>1495</v>
      </c>
      <c r="C622" s="2" t="s">
        <v>1011</v>
      </c>
      <c r="D622" s="2">
        <v>1</v>
      </c>
      <c r="E622" s="2">
        <v>2.9</v>
      </c>
      <c r="F622" s="2" t="s">
        <v>1015</v>
      </c>
      <c r="G622" s="3">
        <v>45912</v>
      </c>
      <c r="H622" s="5">
        <v>2.9</v>
      </c>
      <c r="I622" s="2">
        <f>_xlfn.XLOOKUP(Sales78[[#This Row],[Customer_ID]],Customer[Customer_ID],Customer[Age])</f>
        <v>31</v>
      </c>
      <c r="J622" s="2" t="str">
        <f>_xlfn.XLOOKUP(Sales78[[#This Row],[Customer_ID]],Customer[Customer_ID],Customer[Age Range])</f>
        <v>[31-43]</v>
      </c>
      <c r="K622" s="2" t="str">
        <f>_xlfn.XLOOKUP(Sales78[[#This Row],[Customer_ID]],Customer[Customer_ID],Customer[Gender])</f>
        <v>Male</v>
      </c>
      <c r="L622" s="26" t="str">
        <f>_xlfn.XLOOKUP(Sales78[[#This Row],[Customer_ID]],Feedback[Customer_ID],Feedback[Feedback_ID])</f>
        <v>F1804</v>
      </c>
      <c r="M622" s="26" t="str">
        <f>_xlfn.XLOOKUP(Sales78[[#This Row],[Customer_ID]],Feedback[Customer_ID],Feedback[Sentiment])</f>
        <v>Neutral</v>
      </c>
      <c r="N622" s="26" t="str">
        <f>_xlfn.XLOOKUP(Sales78[[#This Row],[Customer_ID]],Feedback[Customer_ID],Feedback[Comment])</f>
        <v>Could be better</v>
      </c>
      <c r="O622" s="26"/>
    </row>
    <row r="623" spans="1:15" x14ac:dyDescent="0.3">
      <c r="A623" s="4" t="s">
        <v>628</v>
      </c>
      <c r="B623" s="2" t="s">
        <v>1140</v>
      </c>
      <c r="C623" s="2" t="s">
        <v>1010</v>
      </c>
      <c r="D623" s="2">
        <v>5</v>
      </c>
      <c r="E623" s="2">
        <v>4.72</v>
      </c>
      <c r="F623" s="2" t="s">
        <v>1013</v>
      </c>
      <c r="G623" s="3">
        <v>45913</v>
      </c>
      <c r="H623" s="5">
        <v>23.6</v>
      </c>
      <c r="I623" s="2">
        <f>_xlfn.XLOOKUP(Sales78[[#This Row],[Customer_ID]],Customer[Customer_ID],Customer[Age])</f>
        <v>49</v>
      </c>
      <c r="J623" s="2" t="str">
        <f>_xlfn.XLOOKUP(Sales78[[#This Row],[Customer_ID]],Customer[Customer_ID],Customer[Age Range])</f>
        <v>[44-56]</v>
      </c>
      <c r="K623" s="2" t="str">
        <f>_xlfn.XLOOKUP(Sales78[[#This Row],[Customer_ID]],Customer[Customer_ID],Customer[Gender])</f>
        <v>Female</v>
      </c>
      <c r="L623" s="26" t="str">
        <f>_xlfn.XLOOKUP(Sales78[[#This Row],[Customer_ID]],Feedback[Customer_ID],Feedback[Feedback_ID])</f>
        <v>F1153</v>
      </c>
      <c r="M623" s="26" t="str">
        <f>_xlfn.XLOOKUP(Sales78[[#This Row],[Customer_ID]],Feedback[Customer_ID],Feedback[Sentiment])</f>
        <v>Negative</v>
      </c>
      <c r="N623" s="26" t="str">
        <f>_xlfn.XLOOKUP(Sales78[[#This Row],[Customer_ID]],Feedback[Customer_ID],Feedback[Comment])</f>
        <v>Could be better</v>
      </c>
      <c r="O623" s="26"/>
    </row>
    <row r="624" spans="1:15" x14ac:dyDescent="0.3">
      <c r="A624" s="4" t="s">
        <v>629</v>
      </c>
      <c r="B624" s="2" t="s">
        <v>1583</v>
      </c>
      <c r="C624" s="2" t="s">
        <v>1007</v>
      </c>
      <c r="D624" s="2">
        <v>2</v>
      </c>
      <c r="E624" s="2">
        <v>3.64</v>
      </c>
      <c r="F624" s="2" t="s">
        <v>1014</v>
      </c>
      <c r="G624" s="3">
        <v>45914</v>
      </c>
      <c r="H624" s="5">
        <v>7.28</v>
      </c>
      <c r="I624" s="2">
        <f>_xlfn.XLOOKUP(Sales78[[#This Row],[Customer_ID]],Customer[Customer_ID],Customer[Age])</f>
        <v>60</v>
      </c>
      <c r="J624" s="2" t="str">
        <f>_xlfn.XLOOKUP(Sales78[[#This Row],[Customer_ID]],Customer[Customer_ID],Customer[Age Range])</f>
        <v>[57 Above]</v>
      </c>
      <c r="K624" s="2" t="str">
        <f>_xlfn.XLOOKUP(Sales78[[#This Row],[Customer_ID]],Customer[Customer_ID],Customer[Gender])</f>
        <v>Female</v>
      </c>
      <c r="L624" s="26" t="str">
        <f>_xlfn.XLOOKUP(Sales78[[#This Row],[Customer_ID]],Feedback[Customer_ID],Feedback[Feedback_ID])</f>
        <v>F1445</v>
      </c>
      <c r="M624" s="26" t="str">
        <f>_xlfn.XLOOKUP(Sales78[[#This Row],[Customer_ID]],Feedback[Customer_ID],Feedback[Sentiment])</f>
        <v>Positive</v>
      </c>
      <c r="N624" s="26" t="str">
        <f>_xlfn.XLOOKUP(Sales78[[#This Row],[Customer_ID]],Feedback[Customer_ID],Feedback[Comment])</f>
        <v>Great product!</v>
      </c>
      <c r="O624" s="26"/>
    </row>
    <row r="625" spans="1:15" x14ac:dyDescent="0.3">
      <c r="A625" s="4" t="s">
        <v>630</v>
      </c>
      <c r="B625" s="2" t="s">
        <v>1845</v>
      </c>
      <c r="C625" s="2" t="s">
        <v>1009</v>
      </c>
      <c r="D625" s="2">
        <v>5</v>
      </c>
      <c r="E625" s="2">
        <v>3.09</v>
      </c>
      <c r="F625" s="2" t="s">
        <v>1013</v>
      </c>
      <c r="G625" s="3">
        <v>45915</v>
      </c>
      <c r="H625" s="5">
        <v>15.45</v>
      </c>
      <c r="I625" s="2">
        <f>_xlfn.XLOOKUP(Sales78[[#This Row],[Customer_ID]],Customer[Customer_ID],Customer[Age])</f>
        <v>24</v>
      </c>
      <c r="J625" s="2" t="str">
        <f>_xlfn.XLOOKUP(Sales78[[#This Row],[Customer_ID]],Customer[Customer_ID],Customer[Age Range])</f>
        <v>[18-30]</v>
      </c>
      <c r="K625" s="2" t="str">
        <f>_xlfn.XLOOKUP(Sales78[[#This Row],[Customer_ID]],Customer[Customer_ID],Customer[Gender])</f>
        <v>Female</v>
      </c>
      <c r="L625" s="26" t="str">
        <f>_xlfn.XLOOKUP(Sales78[[#This Row],[Customer_ID]],Feedback[Customer_ID],Feedback[Feedback_ID])</f>
        <v>F1755</v>
      </c>
      <c r="M625" s="26" t="str">
        <f>_xlfn.XLOOKUP(Sales78[[#This Row],[Customer_ID]],Feedback[Customer_ID],Feedback[Sentiment])</f>
        <v>Neutral</v>
      </c>
      <c r="N625" s="26" t="str">
        <f>_xlfn.XLOOKUP(Sales78[[#This Row],[Customer_ID]],Feedback[Customer_ID],Feedback[Comment])</f>
        <v>Could be better</v>
      </c>
      <c r="O625" s="26"/>
    </row>
    <row r="626" spans="1:15" x14ac:dyDescent="0.3">
      <c r="A626" s="4" t="s">
        <v>631</v>
      </c>
      <c r="B626" s="2" t="s">
        <v>1509</v>
      </c>
      <c r="C626" s="2" t="s">
        <v>1008</v>
      </c>
      <c r="D626" s="2">
        <v>4</v>
      </c>
      <c r="E626" s="2">
        <v>3.47</v>
      </c>
      <c r="F626" s="2" t="s">
        <v>1016</v>
      </c>
      <c r="G626" s="3">
        <v>45916</v>
      </c>
      <c r="H626" s="5">
        <v>13.88</v>
      </c>
      <c r="I626" s="2">
        <f>_xlfn.XLOOKUP(Sales78[[#This Row],[Customer_ID]],Customer[Customer_ID],Customer[Age])</f>
        <v>44</v>
      </c>
      <c r="J626" s="2" t="str">
        <f>_xlfn.XLOOKUP(Sales78[[#This Row],[Customer_ID]],Customer[Customer_ID],Customer[Age Range])</f>
        <v>[44-56]</v>
      </c>
      <c r="K626" s="2" t="str">
        <f>_xlfn.XLOOKUP(Sales78[[#This Row],[Customer_ID]],Customer[Customer_ID],Customer[Gender])</f>
        <v>Female</v>
      </c>
      <c r="L626" s="26" t="e">
        <f>_xlfn.XLOOKUP(Sales78[[#This Row],[Customer_ID]],Feedback[Customer_ID],Feedback[Feedback_ID])</f>
        <v>#N/A</v>
      </c>
      <c r="M626" s="26" t="e">
        <f>_xlfn.XLOOKUP(Sales78[[#This Row],[Customer_ID]],Feedback[Customer_ID],Feedback[Sentiment])</f>
        <v>#N/A</v>
      </c>
      <c r="N626" s="26" t="e">
        <f>_xlfn.XLOOKUP(Sales78[[#This Row],[Customer_ID]],Feedback[Customer_ID],Feedback[Comment])</f>
        <v>#N/A</v>
      </c>
      <c r="O626" s="26"/>
    </row>
    <row r="627" spans="1:15" x14ac:dyDescent="0.3">
      <c r="A627" s="4" t="s">
        <v>632</v>
      </c>
      <c r="B627" s="2" t="s">
        <v>1716</v>
      </c>
      <c r="C627" s="2" t="s">
        <v>1009</v>
      </c>
      <c r="D627" s="2">
        <v>4</v>
      </c>
      <c r="E627" s="2">
        <v>2.92</v>
      </c>
      <c r="F627" s="2" t="s">
        <v>1016</v>
      </c>
      <c r="G627" s="3">
        <v>45917</v>
      </c>
      <c r="H627" s="5">
        <v>11.68</v>
      </c>
      <c r="I627" s="2">
        <f>_xlfn.XLOOKUP(Sales78[[#This Row],[Customer_ID]],Customer[Customer_ID],Customer[Age])</f>
        <v>26</v>
      </c>
      <c r="J627" s="2" t="str">
        <f>_xlfn.XLOOKUP(Sales78[[#This Row],[Customer_ID]],Customer[Customer_ID],Customer[Age Range])</f>
        <v>[18-30]</v>
      </c>
      <c r="K627" s="2" t="str">
        <f>_xlfn.XLOOKUP(Sales78[[#This Row],[Customer_ID]],Customer[Customer_ID],Customer[Gender])</f>
        <v>Female</v>
      </c>
      <c r="L627" s="26" t="e">
        <f>_xlfn.XLOOKUP(Sales78[[#This Row],[Customer_ID]],Feedback[Customer_ID],Feedback[Feedback_ID])</f>
        <v>#N/A</v>
      </c>
      <c r="M627" s="26" t="e">
        <f>_xlfn.XLOOKUP(Sales78[[#This Row],[Customer_ID]],Feedback[Customer_ID],Feedback[Sentiment])</f>
        <v>#N/A</v>
      </c>
      <c r="N627" s="26" t="e">
        <f>_xlfn.XLOOKUP(Sales78[[#This Row],[Customer_ID]],Feedback[Customer_ID],Feedback[Comment])</f>
        <v>#N/A</v>
      </c>
      <c r="O627" s="26"/>
    </row>
    <row r="628" spans="1:15" x14ac:dyDescent="0.3">
      <c r="A628" s="4" t="s">
        <v>633</v>
      </c>
      <c r="B628" s="2" t="s">
        <v>1964</v>
      </c>
      <c r="C628" s="2" t="s">
        <v>1011</v>
      </c>
      <c r="D628" s="2">
        <v>2</v>
      </c>
      <c r="E628" s="2">
        <v>5.26</v>
      </c>
      <c r="F628" s="2" t="s">
        <v>1014</v>
      </c>
      <c r="G628" s="3">
        <v>45918</v>
      </c>
      <c r="H628" s="5">
        <v>10.52</v>
      </c>
      <c r="I628" s="2">
        <f>_xlfn.XLOOKUP(Sales78[[#This Row],[Customer_ID]],Customer[Customer_ID],Customer[Age])</f>
        <v>31</v>
      </c>
      <c r="J628" s="2" t="str">
        <f>_xlfn.XLOOKUP(Sales78[[#This Row],[Customer_ID]],Customer[Customer_ID],Customer[Age Range])</f>
        <v>[31-43]</v>
      </c>
      <c r="K628" s="2" t="str">
        <f>_xlfn.XLOOKUP(Sales78[[#This Row],[Customer_ID]],Customer[Customer_ID],Customer[Gender])</f>
        <v>Female</v>
      </c>
      <c r="L628" s="26" t="e">
        <f>_xlfn.XLOOKUP(Sales78[[#This Row],[Customer_ID]],Feedback[Customer_ID],Feedback[Feedback_ID])</f>
        <v>#N/A</v>
      </c>
      <c r="M628" s="26" t="e">
        <f>_xlfn.XLOOKUP(Sales78[[#This Row],[Customer_ID]],Feedback[Customer_ID],Feedback[Sentiment])</f>
        <v>#N/A</v>
      </c>
      <c r="N628" s="26" t="e">
        <f>_xlfn.XLOOKUP(Sales78[[#This Row],[Customer_ID]],Feedback[Customer_ID],Feedback[Comment])</f>
        <v>#N/A</v>
      </c>
      <c r="O628" s="26"/>
    </row>
    <row r="629" spans="1:15" x14ac:dyDescent="0.3">
      <c r="A629" s="4" t="s">
        <v>634</v>
      </c>
      <c r="B629" s="2" t="s">
        <v>1897</v>
      </c>
      <c r="C629" s="2" t="s">
        <v>1009</v>
      </c>
      <c r="D629" s="2">
        <v>1</v>
      </c>
      <c r="E629" s="2">
        <v>2.5299999999999998</v>
      </c>
      <c r="F629" s="2" t="s">
        <v>1013</v>
      </c>
      <c r="G629" s="3">
        <v>45919</v>
      </c>
      <c r="H629" s="5">
        <v>2.5299999999999998</v>
      </c>
      <c r="I629" s="2">
        <f>_xlfn.XLOOKUP(Sales78[[#This Row],[Customer_ID]],Customer[Customer_ID],Customer[Age])</f>
        <v>39</v>
      </c>
      <c r="J629" s="2" t="str">
        <f>_xlfn.XLOOKUP(Sales78[[#This Row],[Customer_ID]],Customer[Customer_ID],Customer[Age Range])</f>
        <v>[31-43]</v>
      </c>
      <c r="K629" s="2" t="str">
        <f>_xlfn.XLOOKUP(Sales78[[#This Row],[Customer_ID]],Customer[Customer_ID],Customer[Gender])</f>
        <v>Female</v>
      </c>
      <c r="L629" s="26" t="str">
        <f>_xlfn.XLOOKUP(Sales78[[#This Row],[Customer_ID]],Feedback[Customer_ID],Feedback[Feedback_ID])</f>
        <v>F1126</v>
      </c>
      <c r="M629" s="26" t="str">
        <f>_xlfn.XLOOKUP(Sales78[[#This Row],[Customer_ID]],Feedback[Customer_ID],Feedback[Sentiment])</f>
        <v>Negative</v>
      </c>
      <c r="N629" s="26" t="str">
        <f>_xlfn.XLOOKUP(Sales78[[#This Row],[Customer_ID]],Feedback[Customer_ID],Feedback[Comment])</f>
        <v>Could be better</v>
      </c>
      <c r="O629" s="26"/>
    </row>
    <row r="630" spans="1:15" x14ac:dyDescent="0.3">
      <c r="A630" s="4" t="s">
        <v>635</v>
      </c>
      <c r="B630" s="2" t="s">
        <v>1457</v>
      </c>
      <c r="C630" s="2" t="s">
        <v>1012</v>
      </c>
      <c r="D630" s="2">
        <v>4</v>
      </c>
      <c r="E630" s="2">
        <v>2.65</v>
      </c>
      <c r="F630" s="2" t="s">
        <v>1014</v>
      </c>
      <c r="G630" s="3">
        <v>45920</v>
      </c>
      <c r="H630" s="5">
        <v>10.6</v>
      </c>
      <c r="I630" s="2">
        <f>_xlfn.XLOOKUP(Sales78[[#This Row],[Customer_ID]],Customer[Customer_ID],Customer[Age])</f>
        <v>49</v>
      </c>
      <c r="J630" s="2" t="str">
        <f>_xlfn.XLOOKUP(Sales78[[#This Row],[Customer_ID]],Customer[Customer_ID],Customer[Age Range])</f>
        <v>[44-56]</v>
      </c>
      <c r="K630" s="2" t="str">
        <f>_xlfn.XLOOKUP(Sales78[[#This Row],[Customer_ID]],Customer[Customer_ID],Customer[Gender])</f>
        <v>Male</v>
      </c>
      <c r="L630" s="26" t="e">
        <f>_xlfn.XLOOKUP(Sales78[[#This Row],[Customer_ID]],Feedback[Customer_ID],Feedback[Feedback_ID])</f>
        <v>#N/A</v>
      </c>
      <c r="M630" s="26" t="e">
        <f>_xlfn.XLOOKUP(Sales78[[#This Row],[Customer_ID]],Feedback[Customer_ID],Feedback[Sentiment])</f>
        <v>#N/A</v>
      </c>
      <c r="N630" s="26" t="e">
        <f>_xlfn.XLOOKUP(Sales78[[#This Row],[Customer_ID]],Feedback[Customer_ID],Feedback[Comment])</f>
        <v>#N/A</v>
      </c>
      <c r="O630" s="26"/>
    </row>
    <row r="631" spans="1:15" x14ac:dyDescent="0.3">
      <c r="A631" s="4" t="s">
        <v>636</v>
      </c>
      <c r="B631" s="2" t="s">
        <v>1279</v>
      </c>
      <c r="C631" s="2" t="s">
        <v>1011</v>
      </c>
      <c r="D631" s="2">
        <v>4</v>
      </c>
      <c r="E631" s="2">
        <v>5.24</v>
      </c>
      <c r="F631" s="2" t="s">
        <v>1014</v>
      </c>
      <c r="G631" s="3">
        <v>45921</v>
      </c>
      <c r="H631" s="5">
        <v>20.96</v>
      </c>
      <c r="I631" s="2">
        <f>_xlfn.XLOOKUP(Sales78[[#This Row],[Customer_ID]],Customer[Customer_ID],Customer[Age])</f>
        <v>49</v>
      </c>
      <c r="J631" s="2" t="str">
        <f>_xlfn.XLOOKUP(Sales78[[#This Row],[Customer_ID]],Customer[Customer_ID],Customer[Age Range])</f>
        <v>[44-56]</v>
      </c>
      <c r="K631" s="2" t="str">
        <f>_xlfn.XLOOKUP(Sales78[[#This Row],[Customer_ID]],Customer[Customer_ID],Customer[Gender])</f>
        <v>Male</v>
      </c>
      <c r="L631" s="26" t="e">
        <f>_xlfn.XLOOKUP(Sales78[[#This Row],[Customer_ID]],Feedback[Customer_ID],Feedback[Feedback_ID])</f>
        <v>#N/A</v>
      </c>
      <c r="M631" s="26" t="e">
        <f>_xlfn.XLOOKUP(Sales78[[#This Row],[Customer_ID]],Feedback[Customer_ID],Feedback[Sentiment])</f>
        <v>#N/A</v>
      </c>
      <c r="N631" s="26" t="e">
        <f>_xlfn.XLOOKUP(Sales78[[#This Row],[Customer_ID]],Feedback[Customer_ID],Feedback[Comment])</f>
        <v>#N/A</v>
      </c>
      <c r="O631" s="26"/>
    </row>
    <row r="632" spans="1:15" x14ac:dyDescent="0.3">
      <c r="A632" s="4" t="s">
        <v>637</v>
      </c>
      <c r="B632" s="2" t="s">
        <v>1656</v>
      </c>
      <c r="C632" s="2" t="s">
        <v>1008</v>
      </c>
      <c r="D632" s="2">
        <v>5</v>
      </c>
      <c r="E632" s="2">
        <v>4.16</v>
      </c>
      <c r="F632" s="2" t="s">
        <v>1015</v>
      </c>
      <c r="G632" s="3">
        <v>45922</v>
      </c>
      <c r="H632" s="5">
        <v>20.8</v>
      </c>
      <c r="I632" s="2">
        <f>_xlfn.XLOOKUP(Sales78[[#This Row],[Customer_ID]],Customer[Customer_ID],Customer[Age])</f>
        <v>30</v>
      </c>
      <c r="J632" s="2" t="str">
        <f>_xlfn.XLOOKUP(Sales78[[#This Row],[Customer_ID]],Customer[Customer_ID],Customer[Age Range])</f>
        <v>[18-30]</v>
      </c>
      <c r="K632" s="2" t="str">
        <f>_xlfn.XLOOKUP(Sales78[[#This Row],[Customer_ID]],Customer[Customer_ID],Customer[Gender])</f>
        <v>Male</v>
      </c>
      <c r="L632" s="26" t="str">
        <f>_xlfn.XLOOKUP(Sales78[[#This Row],[Customer_ID]],Feedback[Customer_ID],Feedback[Feedback_ID])</f>
        <v>F1163</v>
      </c>
      <c r="M632" s="26" t="str">
        <f>_xlfn.XLOOKUP(Sales78[[#This Row],[Customer_ID]],Feedback[Customer_ID],Feedback[Sentiment])</f>
        <v>Neutral</v>
      </c>
      <c r="N632" s="26" t="str">
        <f>_xlfn.XLOOKUP(Sales78[[#This Row],[Customer_ID]],Feedback[Customer_ID],Feedback[Comment])</f>
        <v>Could be better</v>
      </c>
      <c r="O632" s="26"/>
    </row>
    <row r="633" spans="1:15" x14ac:dyDescent="0.3">
      <c r="A633" s="4" t="s">
        <v>638</v>
      </c>
      <c r="B633" s="2" t="s">
        <v>1627</v>
      </c>
      <c r="C633" s="2" t="s">
        <v>1010</v>
      </c>
      <c r="D633" s="2">
        <v>4</v>
      </c>
      <c r="E633" s="2">
        <v>4.59</v>
      </c>
      <c r="F633" s="2" t="s">
        <v>1016</v>
      </c>
      <c r="G633" s="3">
        <v>45923</v>
      </c>
      <c r="H633" s="5">
        <v>18.36</v>
      </c>
      <c r="I633" s="2">
        <f>_xlfn.XLOOKUP(Sales78[[#This Row],[Customer_ID]],Customer[Customer_ID],Customer[Age])</f>
        <v>50</v>
      </c>
      <c r="J633" s="2" t="str">
        <f>_xlfn.XLOOKUP(Sales78[[#This Row],[Customer_ID]],Customer[Customer_ID],Customer[Age Range])</f>
        <v>[44-56]</v>
      </c>
      <c r="K633" s="2" t="str">
        <f>_xlfn.XLOOKUP(Sales78[[#This Row],[Customer_ID]],Customer[Customer_ID],Customer[Gender])</f>
        <v>Female</v>
      </c>
      <c r="L633" s="26" t="e">
        <f>_xlfn.XLOOKUP(Sales78[[#This Row],[Customer_ID]],Feedback[Customer_ID],Feedback[Feedback_ID])</f>
        <v>#N/A</v>
      </c>
      <c r="M633" s="26" t="e">
        <f>_xlfn.XLOOKUP(Sales78[[#This Row],[Customer_ID]],Feedback[Customer_ID],Feedback[Sentiment])</f>
        <v>#N/A</v>
      </c>
      <c r="N633" s="26" t="e">
        <f>_xlfn.XLOOKUP(Sales78[[#This Row],[Customer_ID]],Feedback[Customer_ID],Feedback[Comment])</f>
        <v>#N/A</v>
      </c>
      <c r="O633" s="26"/>
    </row>
    <row r="634" spans="1:15" x14ac:dyDescent="0.3">
      <c r="A634" s="4" t="s">
        <v>639</v>
      </c>
      <c r="B634" s="2" t="s">
        <v>1357</v>
      </c>
      <c r="C634" s="2" t="s">
        <v>1009</v>
      </c>
      <c r="D634" s="2">
        <v>1</v>
      </c>
      <c r="E634" s="2">
        <v>3.8</v>
      </c>
      <c r="F634" s="2" t="s">
        <v>1013</v>
      </c>
      <c r="G634" s="3">
        <v>45924</v>
      </c>
      <c r="H634" s="5">
        <v>3.8</v>
      </c>
      <c r="I634" s="2">
        <f>_xlfn.XLOOKUP(Sales78[[#This Row],[Customer_ID]],Customer[Customer_ID],Customer[Age])</f>
        <v>55</v>
      </c>
      <c r="J634" s="2" t="str">
        <f>_xlfn.XLOOKUP(Sales78[[#This Row],[Customer_ID]],Customer[Customer_ID],Customer[Age Range])</f>
        <v>[44-56]</v>
      </c>
      <c r="K634" s="2" t="str">
        <f>_xlfn.XLOOKUP(Sales78[[#This Row],[Customer_ID]],Customer[Customer_ID],Customer[Gender])</f>
        <v>Male</v>
      </c>
      <c r="L634" s="26" t="e">
        <f>_xlfn.XLOOKUP(Sales78[[#This Row],[Customer_ID]],Feedback[Customer_ID],Feedback[Feedback_ID])</f>
        <v>#N/A</v>
      </c>
      <c r="M634" s="26" t="e">
        <f>_xlfn.XLOOKUP(Sales78[[#This Row],[Customer_ID]],Feedback[Customer_ID],Feedback[Sentiment])</f>
        <v>#N/A</v>
      </c>
      <c r="N634" s="26" t="e">
        <f>_xlfn.XLOOKUP(Sales78[[#This Row],[Customer_ID]],Feedback[Customer_ID],Feedback[Comment])</f>
        <v>#N/A</v>
      </c>
      <c r="O634" s="26"/>
    </row>
    <row r="635" spans="1:15" x14ac:dyDescent="0.3">
      <c r="A635" s="4" t="s">
        <v>640</v>
      </c>
      <c r="B635" s="2" t="s">
        <v>1891</v>
      </c>
      <c r="C635" s="2" t="s">
        <v>1011</v>
      </c>
      <c r="D635" s="2">
        <v>4</v>
      </c>
      <c r="E635" s="2">
        <v>2.81</v>
      </c>
      <c r="F635" s="2" t="s">
        <v>1016</v>
      </c>
      <c r="G635" s="3">
        <v>45925</v>
      </c>
      <c r="H635" s="5">
        <v>11.24</v>
      </c>
      <c r="I635" s="2">
        <f>_xlfn.XLOOKUP(Sales78[[#This Row],[Customer_ID]],Customer[Customer_ID],Customer[Age])</f>
        <v>33</v>
      </c>
      <c r="J635" s="2" t="str">
        <f>_xlfn.XLOOKUP(Sales78[[#This Row],[Customer_ID]],Customer[Customer_ID],Customer[Age Range])</f>
        <v>[31-43]</v>
      </c>
      <c r="K635" s="2" t="str">
        <f>_xlfn.XLOOKUP(Sales78[[#This Row],[Customer_ID]],Customer[Customer_ID],Customer[Gender])</f>
        <v>Male</v>
      </c>
      <c r="L635" s="26" t="e">
        <f>_xlfn.XLOOKUP(Sales78[[#This Row],[Customer_ID]],Feedback[Customer_ID],Feedback[Feedback_ID])</f>
        <v>#N/A</v>
      </c>
      <c r="M635" s="26" t="e">
        <f>_xlfn.XLOOKUP(Sales78[[#This Row],[Customer_ID]],Feedback[Customer_ID],Feedback[Sentiment])</f>
        <v>#N/A</v>
      </c>
      <c r="N635" s="26" t="e">
        <f>_xlfn.XLOOKUP(Sales78[[#This Row],[Customer_ID]],Feedback[Customer_ID],Feedback[Comment])</f>
        <v>#N/A</v>
      </c>
      <c r="O635" s="26"/>
    </row>
    <row r="636" spans="1:15" x14ac:dyDescent="0.3">
      <c r="A636" s="4" t="s">
        <v>641</v>
      </c>
      <c r="B636" s="2" t="s">
        <v>1803</v>
      </c>
      <c r="C636" s="2" t="s">
        <v>1010</v>
      </c>
      <c r="D636" s="2">
        <v>4</v>
      </c>
      <c r="E636" s="2">
        <v>3.05</v>
      </c>
      <c r="F636" s="2" t="s">
        <v>1015</v>
      </c>
      <c r="G636" s="3">
        <v>45926</v>
      </c>
      <c r="H636" s="5">
        <v>12.2</v>
      </c>
      <c r="I636" s="2">
        <f>_xlfn.XLOOKUP(Sales78[[#This Row],[Customer_ID]],Customer[Customer_ID],Customer[Age])</f>
        <v>59</v>
      </c>
      <c r="J636" s="2" t="str">
        <f>_xlfn.XLOOKUP(Sales78[[#This Row],[Customer_ID]],Customer[Customer_ID],Customer[Age Range])</f>
        <v>[57 Above]</v>
      </c>
      <c r="K636" s="2" t="str">
        <f>_xlfn.XLOOKUP(Sales78[[#This Row],[Customer_ID]],Customer[Customer_ID],Customer[Gender])</f>
        <v>Female</v>
      </c>
      <c r="L636" s="26" t="e">
        <f>_xlfn.XLOOKUP(Sales78[[#This Row],[Customer_ID]],Feedback[Customer_ID],Feedback[Feedback_ID])</f>
        <v>#N/A</v>
      </c>
      <c r="M636" s="26" t="e">
        <f>_xlfn.XLOOKUP(Sales78[[#This Row],[Customer_ID]],Feedback[Customer_ID],Feedback[Sentiment])</f>
        <v>#N/A</v>
      </c>
      <c r="N636" s="26" t="e">
        <f>_xlfn.XLOOKUP(Sales78[[#This Row],[Customer_ID]],Feedback[Customer_ID],Feedback[Comment])</f>
        <v>#N/A</v>
      </c>
      <c r="O636" s="26"/>
    </row>
    <row r="637" spans="1:15" x14ac:dyDescent="0.3">
      <c r="A637" s="4" t="s">
        <v>642</v>
      </c>
      <c r="B637" s="2" t="s">
        <v>1728</v>
      </c>
      <c r="C637" s="2" t="s">
        <v>1008</v>
      </c>
      <c r="D637" s="2">
        <v>3</v>
      </c>
      <c r="E637" s="2">
        <v>2.82</v>
      </c>
      <c r="F637" s="2" t="s">
        <v>1016</v>
      </c>
      <c r="G637" s="3">
        <v>45927</v>
      </c>
      <c r="H637" s="5">
        <v>8.4599999999999991</v>
      </c>
      <c r="I637" s="2">
        <f>_xlfn.XLOOKUP(Sales78[[#This Row],[Customer_ID]],Customer[Customer_ID],Customer[Age])</f>
        <v>52</v>
      </c>
      <c r="J637" s="2" t="str">
        <f>_xlfn.XLOOKUP(Sales78[[#This Row],[Customer_ID]],Customer[Customer_ID],Customer[Age Range])</f>
        <v>[44-56]</v>
      </c>
      <c r="K637" s="2" t="str">
        <f>_xlfn.XLOOKUP(Sales78[[#This Row],[Customer_ID]],Customer[Customer_ID],Customer[Gender])</f>
        <v>Female</v>
      </c>
      <c r="L637" s="26" t="str">
        <f>_xlfn.XLOOKUP(Sales78[[#This Row],[Customer_ID]],Feedback[Customer_ID],Feedback[Feedback_ID])</f>
        <v>F1078</v>
      </c>
      <c r="M637" s="26" t="str">
        <f>_xlfn.XLOOKUP(Sales78[[#This Row],[Customer_ID]],Feedback[Customer_ID],Feedback[Sentiment])</f>
        <v>Neutral</v>
      </c>
      <c r="N637" s="26" t="str">
        <f>_xlfn.XLOOKUP(Sales78[[#This Row],[Customer_ID]],Feedback[Customer_ID],Feedback[Comment])</f>
        <v>Could be better</v>
      </c>
      <c r="O637" s="26"/>
    </row>
    <row r="638" spans="1:15" x14ac:dyDescent="0.3">
      <c r="A638" s="4" t="s">
        <v>643</v>
      </c>
      <c r="B638" s="2" t="s">
        <v>2003</v>
      </c>
      <c r="C638" s="2" t="s">
        <v>1012</v>
      </c>
      <c r="D638" s="2">
        <v>1</v>
      </c>
      <c r="E638" s="2">
        <v>4.67</v>
      </c>
      <c r="F638" s="2" t="s">
        <v>1015</v>
      </c>
      <c r="G638" s="3">
        <v>45928</v>
      </c>
      <c r="H638" s="5">
        <v>4.67</v>
      </c>
      <c r="I638" s="2">
        <f>_xlfn.XLOOKUP(Sales78[[#This Row],[Customer_ID]],Customer[Customer_ID],Customer[Age])</f>
        <v>34</v>
      </c>
      <c r="J638" s="2" t="str">
        <f>_xlfn.XLOOKUP(Sales78[[#This Row],[Customer_ID]],Customer[Customer_ID],Customer[Age Range])</f>
        <v>[31-43]</v>
      </c>
      <c r="K638" s="2" t="str">
        <f>_xlfn.XLOOKUP(Sales78[[#This Row],[Customer_ID]],Customer[Customer_ID],Customer[Gender])</f>
        <v>Female</v>
      </c>
      <c r="L638" s="26" t="str">
        <f>_xlfn.XLOOKUP(Sales78[[#This Row],[Customer_ID]],Feedback[Customer_ID],Feedback[Feedback_ID])</f>
        <v>F1226</v>
      </c>
      <c r="M638" s="26" t="str">
        <f>_xlfn.XLOOKUP(Sales78[[#This Row],[Customer_ID]],Feedback[Customer_ID],Feedback[Sentiment])</f>
        <v>Negative</v>
      </c>
      <c r="N638" s="26" t="str">
        <f>_xlfn.XLOOKUP(Sales78[[#This Row],[Customer_ID]],Feedback[Customer_ID],Feedback[Comment])</f>
        <v>Could be better</v>
      </c>
      <c r="O638" s="26"/>
    </row>
    <row r="639" spans="1:15" x14ac:dyDescent="0.3">
      <c r="A639" s="4" t="s">
        <v>644</v>
      </c>
      <c r="B639" s="2" t="s">
        <v>1789</v>
      </c>
      <c r="C639" s="2" t="s">
        <v>1011</v>
      </c>
      <c r="D639" s="2">
        <v>4</v>
      </c>
      <c r="E639" s="2">
        <v>5.76</v>
      </c>
      <c r="F639" s="2" t="s">
        <v>1016</v>
      </c>
      <c r="G639" s="3">
        <v>45929</v>
      </c>
      <c r="H639" s="5">
        <v>23.04</v>
      </c>
      <c r="I639" s="2">
        <f>_xlfn.XLOOKUP(Sales78[[#This Row],[Customer_ID]],Customer[Customer_ID],Customer[Age])</f>
        <v>42</v>
      </c>
      <c r="J639" s="2" t="str">
        <f>_xlfn.XLOOKUP(Sales78[[#This Row],[Customer_ID]],Customer[Customer_ID],Customer[Age Range])</f>
        <v>[31-43]</v>
      </c>
      <c r="K639" s="2" t="str">
        <f>_xlfn.XLOOKUP(Sales78[[#This Row],[Customer_ID]],Customer[Customer_ID],Customer[Gender])</f>
        <v>Male</v>
      </c>
      <c r="L639" s="26" t="e">
        <f>_xlfn.XLOOKUP(Sales78[[#This Row],[Customer_ID]],Feedback[Customer_ID],Feedback[Feedback_ID])</f>
        <v>#N/A</v>
      </c>
      <c r="M639" s="26" t="e">
        <f>_xlfn.XLOOKUP(Sales78[[#This Row],[Customer_ID]],Feedback[Customer_ID],Feedback[Sentiment])</f>
        <v>#N/A</v>
      </c>
      <c r="N639" s="26" t="e">
        <f>_xlfn.XLOOKUP(Sales78[[#This Row],[Customer_ID]],Feedback[Customer_ID],Feedback[Comment])</f>
        <v>#N/A</v>
      </c>
      <c r="O639" s="26"/>
    </row>
    <row r="640" spans="1:15" x14ac:dyDescent="0.3">
      <c r="A640" s="4" t="s">
        <v>645</v>
      </c>
      <c r="B640" s="2" t="s">
        <v>1325</v>
      </c>
      <c r="C640" s="2" t="s">
        <v>1008</v>
      </c>
      <c r="D640" s="2">
        <v>1</v>
      </c>
      <c r="E640" s="2">
        <v>5.99</v>
      </c>
      <c r="F640" s="2" t="s">
        <v>1013</v>
      </c>
      <c r="G640" s="3">
        <v>45930</v>
      </c>
      <c r="H640" s="5">
        <v>5.99</v>
      </c>
      <c r="I640" s="2">
        <f>_xlfn.XLOOKUP(Sales78[[#This Row],[Customer_ID]],Customer[Customer_ID],Customer[Age])</f>
        <v>21</v>
      </c>
      <c r="J640" s="2" t="str">
        <f>_xlfn.XLOOKUP(Sales78[[#This Row],[Customer_ID]],Customer[Customer_ID],Customer[Age Range])</f>
        <v>[18-30]</v>
      </c>
      <c r="K640" s="2" t="str">
        <f>_xlfn.XLOOKUP(Sales78[[#This Row],[Customer_ID]],Customer[Customer_ID],Customer[Gender])</f>
        <v>Female</v>
      </c>
      <c r="L640" s="26" t="e">
        <f>_xlfn.XLOOKUP(Sales78[[#This Row],[Customer_ID]],Feedback[Customer_ID],Feedback[Feedback_ID])</f>
        <v>#N/A</v>
      </c>
      <c r="M640" s="26" t="e">
        <f>_xlfn.XLOOKUP(Sales78[[#This Row],[Customer_ID]],Feedback[Customer_ID],Feedback[Sentiment])</f>
        <v>#N/A</v>
      </c>
      <c r="N640" s="26" t="e">
        <f>_xlfn.XLOOKUP(Sales78[[#This Row],[Customer_ID]],Feedback[Customer_ID],Feedback[Comment])</f>
        <v>#N/A</v>
      </c>
      <c r="O640" s="26"/>
    </row>
    <row r="641" spans="1:15" x14ac:dyDescent="0.3">
      <c r="A641" s="4" t="s">
        <v>646</v>
      </c>
      <c r="B641" s="2" t="s">
        <v>1064</v>
      </c>
      <c r="C641" s="2" t="s">
        <v>1008</v>
      </c>
      <c r="D641" s="2">
        <v>1</v>
      </c>
      <c r="E641" s="2">
        <v>4.6900000000000004</v>
      </c>
      <c r="F641" s="2" t="s">
        <v>1015</v>
      </c>
      <c r="G641" s="3">
        <v>45931</v>
      </c>
      <c r="H641" s="5">
        <v>4.6900000000000004</v>
      </c>
      <c r="I641" s="2">
        <f>_xlfn.XLOOKUP(Sales78[[#This Row],[Customer_ID]],Customer[Customer_ID],Customer[Age])</f>
        <v>39</v>
      </c>
      <c r="J641" s="2" t="str">
        <f>_xlfn.XLOOKUP(Sales78[[#This Row],[Customer_ID]],Customer[Customer_ID],Customer[Age Range])</f>
        <v>[31-43]</v>
      </c>
      <c r="K641" s="2" t="str">
        <f>_xlfn.XLOOKUP(Sales78[[#This Row],[Customer_ID]],Customer[Customer_ID],Customer[Gender])</f>
        <v>Female</v>
      </c>
      <c r="L641" s="26" t="e">
        <f>_xlfn.XLOOKUP(Sales78[[#This Row],[Customer_ID]],Feedback[Customer_ID],Feedback[Feedback_ID])</f>
        <v>#N/A</v>
      </c>
      <c r="M641" s="26" t="e">
        <f>_xlfn.XLOOKUP(Sales78[[#This Row],[Customer_ID]],Feedback[Customer_ID],Feedback[Sentiment])</f>
        <v>#N/A</v>
      </c>
      <c r="N641" s="26" t="e">
        <f>_xlfn.XLOOKUP(Sales78[[#This Row],[Customer_ID]],Feedback[Customer_ID],Feedback[Comment])</f>
        <v>#N/A</v>
      </c>
      <c r="O641" s="26"/>
    </row>
    <row r="642" spans="1:15" x14ac:dyDescent="0.3">
      <c r="A642" s="4" t="s">
        <v>647</v>
      </c>
      <c r="B642" s="2" t="s">
        <v>1886</v>
      </c>
      <c r="C642" s="2" t="s">
        <v>1007</v>
      </c>
      <c r="D642" s="2">
        <v>4</v>
      </c>
      <c r="E642" s="2">
        <v>2.71</v>
      </c>
      <c r="F642" s="2" t="s">
        <v>1016</v>
      </c>
      <c r="G642" s="3">
        <v>45932</v>
      </c>
      <c r="H642" s="5">
        <v>10.84</v>
      </c>
      <c r="I642" s="2">
        <f>_xlfn.XLOOKUP(Sales78[[#This Row],[Customer_ID]],Customer[Customer_ID],Customer[Age])</f>
        <v>38</v>
      </c>
      <c r="J642" s="2" t="str">
        <f>_xlfn.XLOOKUP(Sales78[[#This Row],[Customer_ID]],Customer[Customer_ID],Customer[Age Range])</f>
        <v>[31-43]</v>
      </c>
      <c r="K642" s="2" t="str">
        <f>_xlfn.XLOOKUP(Sales78[[#This Row],[Customer_ID]],Customer[Customer_ID],Customer[Gender])</f>
        <v>Female</v>
      </c>
      <c r="L642" s="26" t="str">
        <f>_xlfn.XLOOKUP(Sales78[[#This Row],[Customer_ID]],Feedback[Customer_ID],Feedback[Feedback_ID])</f>
        <v>F1807</v>
      </c>
      <c r="M642" s="26" t="str">
        <f>_xlfn.XLOOKUP(Sales78[[#This Row],[Customer_ID]],Feedback[Customer_ID],Feedback[Sentiment])</f>
        <v>Positive</v>
      </c>
      <c r="N642" s="26" t="str">
        <f>_xlfn.XLOOKUP(Sales78[[#This Row],[Customer_ID]],Feedback[Customer_ID],Feedback[Comment])</f>
        <v>Great product!</v>
      </c>
      <c r="O642" s="26"/>
    </row>
    <row r="643" spans="1:15" x14ac:dyDescent="0.3">
      <c r="A643" s="4" t="s">
        <v>648</v>
      </c>
      <c r="B643" s="2" t="s">
        <v>1318</v>
      </c>
      <c r="C643" s="2" t="s">
        <v>1010</v>
      </c>
      <c r="D643" s="2">
        <v>4</v>
      </c>
      <c r="E643" s="2">
        <v>4.76</v>
      </c>
      <c r="F643" s="2" t="s">
        <v>1015</v>
      </c>
      <c r="G643" s="3">
        <v>45933</v>
      </c>
      <c r="H643" s="5">
        <v>19.04</v>
      </c>
      <c r="I643" s="2">
        <f>_xlfn.XLOOKUP(Sales78[[#This Row],[Customer_ID]],Customer[Customer_ID],Customer[Age])</f>
        <v>35</v>
      </c>
      <c r="J643" s="2" t="str">
        <f>_xlfn.XLOOKUP(Sales78[[#This Row],[Customer_ID]],Customer[Customer_ID],Customer[Age Range])</f>
        <v>[31-43]</v>
      </c>
      <c r="K643" s="2" t="str">
        <f>_xlfn.XLOOKUP(Sales78[[#This Row],[Customer_ID]],Customer[Customer_ID],Customer[Gender])</f>
        <v>Female</v>
      </c>
      <c r="L643" s="26" t="e">
        <f>_xlfn.XLOOKUP(Sales78[[#This Row],[Customer_ID]],Feedback[Customer_ID],Feedback[Feedback_ID])</f>
        <v>#N/A</v>
      </c>
      <c r="M643" s="26" t="e">
        <f>_xlfn.XLOOKUP(Sales78[[#This Row],[Customer_ID]],Feedback[Customer_ID],Feedback[Sentiment])</f>
        <v>#N/A</v>
      </c>
      <c r="N643" s="26" t="e">
        <f>_xlfn.XLOOKUP(Sales78[[#This Row],[Customer_ID]],Feedback[Customer_ID],Feedback[Comment])</f>
        <v>#N/A</v>
      </c>
      <c r="O643" s="26"/>
    </row>
    <row r="644" spans="1:15" x14ac:dyDescent="0.3">
      <c r="A644" s="4" t="s">
        <v>649</v>
      </c>
      <c r="B644" s="2" t="s">
        <v>1872</v>
      </c>
      <c r="C644" s="2" t="s">
        <v>1007</v>
      </c>
      <c r="D644" s="2">
        <v>1</v>
      </c>
      <c r="E644" s="2">
        <v>4.95</v>
      </c>
      <c r="F644" s="2" t="s">
        <v>1013</v>
      </c>
      <c r="G644" s="3">
        <v>45934</v>
      </c>
      <c r="H644" s="5">
        <v>4.95</v>
      </c>
      <c r="I644" s="2">
        <f>_xlfn.XLOOKUP(Sales78[[#This Row],[Customer_ID]],Customer[Customer_ID],Customer[Age])</f>
        <v>45</v>
      </c>
      <c r="J644" s="2" t="str">
        <f>_xlfn.XLOOKUP(Sales78[[#This Row],[Customer_ID]],Customer[Customer_ID],Customer[Age Range])</f>
        <v>[44-56]</v>
      </c>
      <c r="K644" s="2" t="str">
        <f>_xlfn.XLOOKUP(Sales78[[#This Row],[Customer_ID]],Customer[Customer_ID],Customer[Gender])</f>
        <v>Female</v>
      </c>
      <c r="L644" s="26" t="e">
        <f>_xlfn.XLOOKUP(Sales78[[#This Row],[Customer_ID]],Feedback[Customer_ID],Feedback[Feedback_ID])</f>
        <v>#N/A</v>
      </c>
      <c r="M644" s="26" t="e">
        <f>_xlfn.XLOOKUP(Sales78[[#This Row],[Customer_ID]],Feedback[Customer_ID],Feedback[Sentiment])</f>
        <v>#N/A</v>
      </c>
      <c r="N644" s="26" t="e">
        <f>_xlfn.XLOOKUP(Sales78[[#This Row],[Customer_ID]],Feedback[Customer_ID],Feedback[Comment])</f>
        <v>#N/A</v>
      </c>
      <c r="O644" s="26"/>
    </row>
    <row r="645" spans="1:15" x14ac:dyDescent="0.3">
      <c r="A645" s="4" t="s">
        <v>650</v>
      </c>
      <c r="B645" s="2" t="s">
        <v>1375</v>
      </c>
      <c r="C645" s="2" t="s">
        <v>1008</v>
      </c>
      <c r="D645" s="2">
        <v>5</v>
      </c>
      <c r="E645" s="2">
        <v>5.27</v>
      </c>
      <c r="F645" s="2" t="s">
        <v>1016</v>
      </c>
      <c r="G645" s="3">
        <v>45935</v>
      </c>
      <c r="H645" s="5">
        <v>26.35</v>
      </c>
      <c r="I645" s="2">
        <f>_xlfn.XLOOKUP(Sales78[[#This Row],[Customer_ID]],Customer[Customer_ID],Customer[Age])</f>
        <v>56</v>
      </c>
      <c r="J645" s="2" t="str">
        <f>_xlfn.XLOOKUP(Sales78[[#This Row],[Customer_ID]],Customer[Customer_ID],Customer[Age Range])</f>
        <v>[44-56]</v>
      </c>
      <c r="K645" s="2" t="str">
        <f>_xlfn.XLOOKUP(Sales78[[#This Row],[Customer_ID]],Customer[Customer_ID],Customer[Gender])</f>
        <v>Male</v>
      </c>
      <c r="L645" s="26" t="str">
        <f>_xlfn.XLOOKUP(Sales78[[#This Row],[Customer_ID]],Feedback[Customer_ID],Feedback[Feedback_ID])</f>
        <v>F1194</v>
      </c>
      <c r="M645" s="26" t="str">
        <f>_xlfn.XLOOKUP(Sales78[[#This Row],[Customer_ID]],Feedback[Customer_ID],Feedback[Sentiment])</f>
        <v>Positive</v>
      </c>
      <c r="N645" s="26" t="str">
        <f>_xlfn.XLOOKUP(Sales78[[#This Row],[Customer_ID]],Feedback[Customer_ID],Feedback[Comment])</f>
        <v>Great product!</v>
      </c>
      <c r="O645" s="26"/>
    </row>
    <row r="646" spans="1:15" x14ac:dyDescent="0.3">
      <c r="A646" s="4" t="s">
        <v>651</v>
      </c>
      <c r="B646" s="2" t="s">
        <v>1964</v>
      </c>
      <c r="C646" s="2" t="s">
        <v>1011</v>
      </c>
      <c r="D646" s="2">
        <v>5</v>
      </c>
      <c r="E646" s="2">
        <v>2.94</v>
      </c>
      <c r="F646" s="2" t="s">
        <v>1014</v>
      </c>
      <c r="G646" s="3">
        <v>45936</v>
      </c>
      <c r="H646" s="5">
        <v>14.7</v>
      </c>
      <c r="I646" s="2">
        <f>_xlfn.XLOOKUP(Sales78[[#This Row],[Customer_ID]],Customer[Customer_ID],Customer[Age])</f>
        <v>31</v>
      </c>
      <c r="J646" s="2" t="str">
        <f>_xlfn.XLOOKUP(Sales78[[#This Row],[Customer_ID]],Customer[Customer_ID],Customer[Age Range])</f>
        <v>[31-43]</v>
      </c>
      <c r="K646" s="2" t="str">
        <f>_xlfn.XLOOKUP(Sales78[[#This Row],[Customer_ID]],Customer[Customer_ID],Customer[Gender])</f>
        <v>Female</v>
      </c>
      <c r="L646" s="26" t="e">
        <f>_xlfn.XLOOKUP(Sales78[[#This Row],[Customer_ID]],Feedback[Customer_ID],Feedback[Feedback_ID])</f>
        <v>#N/A</v>
      </c>
      <c r="M646" s="26" t="e">
        <f>_xlfn.XLOOKUP(Sales78[[#This Row],[Customer_ID]],Feedback[Customer_ID],Feedback[Sentiment])</f>
        <v>#N/A</v>
      </c>
      <c r="N646" s="26" t="e">
        <f>_xlfn.XLOOKUP(Sales78[[#This Row],[Customer_ID]],Feedback[Customer_ID],Feedback[Comment])</f>
        <v>#N/A</v>
      </c>
      <c r="O646" s="26"/>
    </row>
    <row r="647" spans="1:15" x14ac:dyDescent="0.3">
      <c r="A647" s="4" t="s">
        <v>652</v>
      </c>
      <c r="B647" s="2" t="s">
        <v>1780</v>
      </c>
      <c r="C647" s="2" t="s">
        <v>1009</v>
      </c>
      <c r="D647" s="2">
        <v>1</v>
      </c>
      <c r="E647" s="2">
        <v>3.31</v>
      </c>
      <c r="F647" s="2" t="s">
        <v>1013</v>
      </c>
      <c r="G647" s="3">
        <v>45937</v>
      </c>
      <c r="H647" s="5">
        <v>3.31</v>
      </c>
      <c r="I647" s="2">
        <f>_xlfn.XLOOKUP(Sales78[[#This Row],[Customer_ID]],Customer[Customer_ID],Customer[Age])</f>
        <v>29</v>
      </c>
      <c r="J647" s="2" t="str">
        <f>_xlfn.XLOOKUP(Sales78[[#This Row],[Customer_ID]],Customer[Customer_ID],Customer[Age Range])</f>
        <v>[18-30]</v>
      </c>
      <c r="K647" s="2" t="str">
        <f>_xlfn.XLOOKUP(Sales78[[#This Row],[Customer_ID]],Customer[Customer_ID],Customer[Gender])</f>
        <v>Male</v>
      </c>
      <c r="L647" s="26" t="e">
        <f>_xlfn.XLOOKUP(Sales78[[#This Row],[Customer_ID]],Feedback[Customer_ID],Feedback[Feedback_ID])</f>
        <v>#N/A</v>
      </c>
      <c r="M647" s="26" t="e">
        <f>_xlfn.XLOOKUP(Sales78[[#This Row],[Customer_ID]],Feedback[Customer_ID],Feedback[Sentiment])</f>
        <v>#N/A</v>
      </c>
      <c r="N647" s="26" t="e">
        <f>_xlfn.XLOOKUP(Sales78[[#This Row],[Customer_ID]],Feedback[Customer_ID],Feedback[Comment])</f>
        <v>#N/A</v>
      </c>
      <c r="O647" s="26"/>
    </row>
    <row r="648" spans="1:15" x14ac:dyDescent="0.3">
      <c r="A648" s="4" t="s">
        <v>653</v>
      </c>
      <c r="B648" s="2" t="s">
        <v>1383</v>
      </c>
      <c r="C648" s="2" t="s">
        <v>1012</v>
      </c>
      <c r="D648" s="2">
        <v>1</v>
      </c>
      <c r="E648" s="2">
        <v>5.94</v>
      </c>
      <c r="F648" s="2" t="s">
        <v>1013</v>
      </c>
      <c r="G648" s="3">
        <v>45938</v>
      </c>
      <c r="H648" s="5">
        <v>5.94</v>
      </c>
      <c r="I648" s="2">
        <f>_xlfn.XLOOKUP(Sales78[[#This Row],[Customer_ID]],Customer[Customer_ID],Customer[Age])</f>
        <v>55</v>
      </c>
      <c r="J648" s="2" t="str">
        <f>_xlfn.XLOOKUP(Sales78[[#This Row],[Customer_ID]],Customer[Customer_ID],Customer[Age Range])</f>
        <v>[44-56]</v>
      </c>
      <c r="K648" s="2" t="str">
        <f>_xlfn.XLOOKUP(Sales78[[#This Row],[Customer_ID]],Customer[Customer_ID],Customer[Gender])</f>
        <v>Male</v>
      </c>
      <c r="L648" s="26" t="str">
        <f>_xlfn.XLOOKUP(Sales78[[#This Row],[Customer_ID]],Feedback[Customer_ID],Feedback[Feedback_ID])</f>
        <v>F1079</v>
      </c>
      <c r="M648" s="26" t="str">
        <f>_xlfn.XLOOKUP(Sales78[[#This Row],[Customer_ID]],Feedback[Customer_ID],Feedback[Sentiment])</f>
        <v>Neutral</v>
      </c>
      <c r="N648" s="26" t="str">
        <f>_xlfn.XLOOKUP(Sales78[[#This Row],[Customer_ID]],Feedback[Customer_ID],Feedback[Comment])</f>
        <v>Could be better</v>
      </c>
      <c r="O648" s="26"/>
    </row>
    <row r="649" spans="1:15" x14ac:dyDescent="0.3">
      <c r="A649" s="4" t="s">
        <v>654</v>
      </c>
      <c r="B649" s="2" t="s">
        <v>1968</v>
      </c>
      <c r="C649" s="2" t="s">
        <v>1012</v>
      </c>
      <c r="D649" s="2">
        <v>5</v>
      </c>
      <c r="E649" s="2">
        <v>5.26</v>
      </c>
      <c r="F649" s="2" t="s">
        <v>1013</v>
      </c>
      <c r="G649" s="3">
        <v>45939</v>
      </c>
      <c r="H649" s="5">
        <v>26.3</v>
      </c>
      <c r="I649" s="2">
        <f>_xlfn.XLOOKUP(Sales78[[#This Row],[Customer_ID]],Customer[Customer_ID],Customer[Age])</f>
        <v>64</v>
      </c>
      <c r="J649" s="2" t="str">
        <f>_xlfn.XLOOKUP(Sales78[[#This Row],[Customer_ID]],Customer[Customer_ID],Customer[Age Range])</f>
        <v>[57 Above]</v>
      </c>
      <c r="K649" s="2" t="str">
        <f>_xlfn.XLOOKUP(Sales78[[#This Row],[Customer_ID]],Customer[Customer_ID],Customer[Gender])</f>
        <v>Female</v>
      </c>
      <c r="L649" s="26" t="e">
        <f>_xlfn.XLOOKUP(Sales78[[#This Row],[Customer_ID]],Feedback[Customer_ID],Feedback[Feedback_ID])</f>
        <v>#N/A</v>
      </c>
      <c r="M649" s="26" t="e">
        <f>_xlfn.XLOOKUP(Sales78[[#This Row],[Customer_ID]],Feedback[Customer_ID],Feedback[Sentiment])</f>
        <v>#N/A</v>
      </c>
      <c r="N649" s="26" t="e">
        <f>_xlfn.XLOOKUP(Sales78[[#This Row],[Customer_ID]],Feedback[Customer_ID],Feedback[Comment])</f>
        <v>#N/A</v>
      </c>
      <c r="O649" s="26"/>
    </row>
    <row r="650" spans="1:15" x14ac:dyDescent="0.3">
      <c r="A650" s="4" t="s">
        <v>655</v>
      </c>
      <c r="B650" s="2" t="s">
        <v>1923</v>
      </c>
      <c r="C650" s="2" t="s">
        <v>1007</v>
      </c>
      <c r="D650" s="2">
        <v>5</v>
      </c>
      <c r="E650" s="2">
        <v>5.15</v>
      </c>
      <c r="F650" s="2" t="s">
        <v>1013</v>
      </c>
      <c r="G650" s="3">
        <v>45940</v>
      </c>
      <c r="H650" s="5">
        <v>25.75</v>
      </c>
      <c r="I650" s="2">
        <f>_xlfn.XLOOKUP(Sales78[[#This Row],[Customer_ID]],Customer[Customer_ID],Customer[Age])</f>
        <v>48</v>
      </c>
      <c r="J650" s="2" t="str">
        <f>_xlfn.XLOOKUP(Sales78[[#This Row],[Customer_ID]],Customer[Customer_ID],Customer[Age Range])</f>
        <v>[44-56]</v>
      </c>
      <c r="K650" s="2" t="str">
        <f>_xlfn.XLOOKUP(Sales78[[#This Row],[Customer_ID]],Customer[Customer_ID],Customer[Gender])</f>
        <v>Male</v>
      </c>
      <c r="L650" s="26" t="str">
        <f>_xlfn.XLOOKUP(Sales78[[#This Row],[Customer_ID]],Feedback[Customer_ID],Feedback[Feedback_ID])</f>
        <v>F1579</v>
      </c>
      <c r="M650" s="26" t="str">
        <f>_xlfn.XLOOKUP(Sales78[[#This Row],[Customer_ID]],Feedback[Customer_ID],Feedback[Sentiment])</f>
        <v>Neutral</v>
      </c>
      <c r="N650" s="26" t="str">
        <f>_xlfn.XLOOKUP(Sales78[[#This Row],[Customer_ID]],Feedback[Customer_ID],Feedback[Comment])</f>
        <v>Could be better</v>
      </c>
      <c r="O650" s="26"/>
    </row>
    <row r="651" spans="1:15" x14ac:dyDescent="0.3">
      <c r="A651" s="4" t="s">
        <v>656</v>
      </c>
      <c r="B651" s="2" t="s">
        <v>1971</v>
      </c>
      <c r="C651" s="2" t="s">
        <v>1009</v>
      </c>
      <c r="D651" s="2">
        <v>3</v>
      </c>
      <c r="E651" s="2">
        <v>5.32</v>
      </c>
      <c r="F651" s="2" t="s">
        <v>1014</v>
      </c>
      <c r="G651" s="3">
        <v>45941</v>
      </c>
      <c r="H651" s="5">
        <v>15.96</v>
      </c>
      <c r="I651" s="2">
        <f>_xlfn.XLOOKUP(Sales78[[#This Row],[Customer_ID]],Customer[Customer_ID],Customer[Age])</f>
        <v>56</v>
      </c>
      <c r="J651" s="2" t="str">
        <f>_xlfn.XLOOKUP(Sales78[[#This Row],[Customer_ID]],Customer[Customer_ID],Customer[Age Range])</f>
        <v>[44-56]</v>
      </c>
      <c r="K651" s="2" t="str">
        <f>_xlfn.XLOOKUP(Sales78[[#This Row],[Customer_ID]],Customer[Customer_ID],Customer[Gender])</f>
        <v>Male</v>
      </c>
      <c r="L651" s="26" t="str">
        <f>_xlfn.XLOOKUP(Sales78[[#This Row],[Customer_ID]],Feedback[Customer_ID],Feedback[Feedback_ID])</f>
        <v>F1530</v>
      </c>
      <c r="M651" s="26" t="str">
        <f>_xlfn.XLOOKUP(Sales78[[#This Row],[Customer_ID]],Feedback[Customer_ID],Feedback[Sentiment])</f>
        <v>Positive</v>
      </c>
      <c r="N651" s="26" t="str">
        <f>_xlfn.XLOOKUP(Sales78[[#This Row],[Customer_ID]],Feedback[Customer_ID],Feedback[Comment])</f>
        <v>Could be better</v>
      </c>
      <c r="O651" s="26"/>
    </row>
    <row r="652" spans="1:15" x14ac:dyDescent="0.3">
      <c r="A652" s="4" t="s">
        <v>657</v>
      </c>
      <c r="B652" s="2" t="s">
        <v>1784</v>
      </c>
      <c r="C652" s="2" t="s">
        <v>1007</v>
      </c>
      <c r="D652" s="2">
        <v>5</v>
      </c>
      <c r="E652" s="2">
        <v>4.04</v>
      </c>
      <c r="F652" s="2" t="s">
        <v>1016</v>
      </c>
      <c r="G652" s="3">
        <v>45942</v>
      </c>
      <c r="H652" s="5">
        <v>20.2</v>
      </c>
      <c r="I652" s="2">
        <f>_xlfn.XLOOKUP(Sales78[[#This Row],[Customer_ID]],Customer[Customer_ID],Customer[Age])</f>
        <v>38</v>
      </c>
      <c r="J652" s="2" t="str">
        <f>_xlfn.XLOOKUP(Sales78[[#This Row],[Customer_ID]],Customer[Customer_ID],Customer[Age Range])</f>
        <v>[31-43]</v>
      </c>
      <c r="K652" s="2" t="str">
        <f>_xlfn.XLOOKUP(Sales78[[#This Row],[Customer_ID]],Customer[Customer_ID],Customer[Gender])</f>
        <v>Female</v>
      </c>
      <c r="L652" s="26" t="str">
        <f>_xlfn.XLOOKUP(Sales78[[#This Row],[Customer_ID]],Feedback[Customer_ID],Feedback[Feedback_ID])</f>
        <v>F1941</v>
      </c>
      <c r="M652" s="26" t="str">
        <f>_xlfn.XLOOKUP(Sales78[[#This Row],[Customer_ID]],Feedback[Customer_ID],Feedback[Sentiment])</f>
        <v>Negative</v>
      </c>
      <c r="N652" s="26" t="str">
        <f>_xlfn.XLOOKUP(Sales78[[#This Row],[Customer_ID]],Feedback[Customer_ID],Feedback[Comment])</f>
        <v>Could be better</v>
      </c>
      <c r="O652" s="26"/>
    </row>
    <row r="653" spans="1:15" x14ac:dyDescent="0.3">
      <c r="A653" s="4" t="s">
        <v>658</v>
      </c>
      <c r="B653" s="2" t="s">
        <v>1810</v>
      </c>
      <c r="C653" s="2" t="s">
        <v>1012</v>
      </c>
      <c r="D653" s="2">
        <v>5</v>
      </c>
      <c r="E653" s="2">
        <v>3.18</v>
      </c>
      <c r="F653" s="2" t="s">
        <v>1013</v>
      </c>
      <c r="G653" s="3">
        <v>45943</v>
      </c>
      <c r="H653" s="5">
        <v>15.9</v>
      </c>
      <c r="I653" s="2">
        <f>_xlfn.XLOOKUP(Sales78[[#This Row],[Customer_ID]],Customer[Customer_ID],Customer[Age])</f>
        <v>27</v>
      </c>
      <c r="J653" s="2" t="str">
        <f>_xlfn.XLOOKUP(Sales78[[#This Row],[Customer_ID]],Customer[Customer_ID],Customer[Age Range])</f>
        <v>[18-30]</v>
      </c>
      <c r="K653" s="2" t="str">
        <f>_xlfn.XLOOKUP(Sales78[[#This Row],[Customer_ID]],Customer[Customer_ID],Customer[Gender])</f>
        <v>Female</v>
      </c>
      <c r="L653" s="26" t="str">
        <f>_xlfn.XLOOKUP(Sales78[[#This Row],[Customer_ID]],Feedback[Customer_ID],Feedback[Feedback_ID])</f>
        <v>F1161</v>
      </c>
      <c r="M653" s="26" t="str">
        <f>_xlfn.XLOOKUP(Sales78[[#This Row],[Customer_ID]],Feedback[Customer_ID],Feedback[Sentiment])</f>
        <v>Positive</v>
      </c>
      <c r="N653" s="26" t="str">
        <f>_xlfn.XLOOKUP(Sales78[[#This Row],[Customer_ID]],Feedback[Customer_ID],Feedback[Comment])</f>
        <v>Could be better</v>
      </c>
      <c r="O653" s="26"/>
    </row>
    <row r="654" spans="1:15" x14ac:dyDescent="0.3">
      <c r="A654" s="4" t="s">
        <v>659</v>
      </c>
      <c r="B654" s="2" t="s">
        <v>1943</v>
      </c>
      <c r="C654" s="2" t="s">
        <v>1010</v>
      </c>
      <c r="D654" s="2">
        <v>2</v>
      </c>
      <c r="E654" s="2">
        <v>4.91</v>
      </c>
      <c r="F654" s="2" t="s">
        <v>1016</v>
      </c>
      <c r="G654" s="3">
        <v>45944</v>
      </c>
      <c r="H654" s="5">
        <v>9.82</v>
      </c>
      <c r="I654" s="2">
        <f>_xlfn.XLOOKUP(Sales78[[#This Row],[Customer_ID]],Customer[Customer_ID],Customer[Age])</f>
        <v>45</v>
      </c>
      <c r="J654" s="2" t="str">
        <f>_xlfn.XLOOKUP(Sales78[[#This Row],[Customer_ID]],Customer[Customer_ID],Customer[Age Range])</f>
        <v>[44-56]</v>
      </c>
      <c r="K654" s="2" t="str">
        <f>_xlfn.XLOOKUP(Sales78[[#This Row],[Customer_ID]],Customer[Customer_ID],Customer[Gender])</f>
        <v>Male</v>
      </c>
      <c r="L654" s="26" t="str">
        <f>_xlfn.XLOOKUP(Sales78[[#This Row],[Customer_ID]],Feedback[Customer_ID],Feedback[Feedback_ID])</f>
        <v>F1351</v>
      </c>
      <c r="M654" s="26" t="str">
        <f>_xlfn.XLOOKUP(Sales78[[#This Row],[Customer_ID]],Feedback[Customer_ID],Feedback[Sentiment])</f>
        <v>Positive</v>
      </c>
      <c r="N654" s="26" t="str">
        <f>_xlfn.XLOOKUP(Sales78[[#This Row],[Customer_ID]],Feedback[Customer_ID],Feedback[Comment])</f>
        <v>Could be better</v>
      </c>
      <c r="O654" s="26"/>
    </row>
    <row r="655" spans="1:15" x14ac:dyDescent="0.3">
      <c r="A655" s="4" t="s">
        <v>660</v>
      </c>
      <c r="B655" s="2" t="s">
        <v>1130</v>
      </c>
      <c r="C655" s="2" t="s">
        <v>1012</v>
      </c>
      <c r="D655" s="2">
        <v>4</v>
      </c>
      <c r="E655" s="2">
        <v>3.75</v>
      </c>
      <c r="F655" s="2" t="s">
        <v>1015</v>
      </c>
      <c r="G655" s="3">
        <v>45945</v>
      </c>
      <c r="H655" s="5">
        <v>15</v>
      </c>
      <c r="I655" s="2">
        <f>_xlfn.XLOOKUP(Sales78[[#This Row],[Customer_ID]],Customer[Customer_ID],Customer[Age])</f>
        <v>38</v>
      </c>
      <c r="J655" s="2" t="str">
        <f>_xlfn.XLOOKUP(Sales78[[#This Row],[Customer_ID]],Customer[Customer_ID],Customer[Age Range])</f>
        <v>[31-43]</v>
      </c>
      <c r="K655" s="2" t="str">
        <f>_xlfn.XLOOKUP(Sales78[[#This Row],[Customer_ID]],Customer[Customer_ID],Customer[Gender])</f>
        <v>Male</v>
      </c>
      <c r="L655" s="26" t="e">
        <f>_xlfn.XLOOKUP(Sales78[[#This Row],[Customer_ID]],Feedback[Customer_ID],Feedback[Feedback_ID])</f>
        <v>#N/A</v>
      </c>
      <c r="M655" s="26" t="e">
        <f>_xlfn.XLOOKUP(Sales78[[#This Row],[Customer_ID]],Feedback[Customer_ID],Feedback[Sentiment])</f>
        <v>#N/A</v>
      </c>
      <c r="N655" s="26" t="e">
        <f>_xlfn.XLOOKUP(Sales78[[#This Row],[Customer_ID]],Feedback[Customer_ID],Feedback[Comment])</f>
        <v>#N/A</v>
      </c>
      <c r="O655" s="26"/>
    </row>
    <row r="656" spans="1:15" x14ac:dyDescent="0.3">
      <c r="A656" s="4" t="s">
        <v>661</v>
      </c>
      <c r="B656" s="2" t="s">
        <v>1758</v>
      </c>
      <c r="C656" s="2" t="s">
        <v>1012</v>
      </c>
      <c r="D656" s="2">
        <v>3</v>
      </c>
      <c r="E656" s="2">
        <v>2.97</v>
      </c>
      <c r="F656" s="2" t="s">
        <v>1013</v>
      </c>
      <c r="G656" s="3">
        <v>45946</v>
      </c>
      <c r="H656" s="5">
        <v>8.91</v>
      </c>
      <c r="I656" s="2">
        <f>_xlfn.XLOOKUP(Sales78[[#This Row],[Customer_ID]],Customer[Customer_ID],Customer[Age])</f>
        <v>42</v>
      </c>
      <c r="J656" s="2" t="str">
        <f>_xlfn.XLOOKUP(Sales78[[#This Row],[Customer_ID]],Customer[Customer_ID],Customer[Age Range])</f>
        <v>[31-43]</v>
      </c>
      <c r="K656" s="2" t="str">
        <f>_xlfn.XLOOKUP(Sales78[[#This Row],[Customer_ID]],Customer[Customer_ID],Customer[Gender])</f>
        <v>Male</v>
      </c>
      <c r="L656" s="26" t="str">
        <f>_xlfn.XLOOKUP(Sales78[[#This Row],[Customer_ID]],Feedback[Customer_ID],Feedback[Feedback_ID])</f>
        <v>F1587</v>
      </c>
      <c r="M656" s="26" t="str">
        <f>_xlfn.XLOOKUP(Sales78[[#This Row],[Customer_ID]],Feedback[Customer_ID],Feedback[Sentiment])</f>
        <v>Positive</v>
      </c>
      <c r="N656" s="26" t="str">
        <f>_xlfn.XLOOKUP(Sales78[[#This Row],[Customer_ID]],Feedback[Customer_ID],Feedback[Comment])</f>
        <v>Great product!</v>
      </c>
      <c r="O656" s="26"/>
    </row>
    <row r="657" spans="1:15" x14ac:dyDescent="0.3">
      <c r="A657" s="4" t="s">
        <v>662</v>
      </c>
      <c r="B657" s="2" t="s">
        <v>1300</v>
      </c>
      <c r="C657" s="2" t="s">
        <v>1009</v>
      </c>
      <c r="D657" s="2">
        <v>3</v>
      </c>
      <c r="E657" s="2">
        <v>5.65</v>
      </c>
      <c r="F657" s="2" t="s">
        <v>1013</v>
      </c>
      <c r="G657" s="3">
        <v>45947</v>
      </c>
      <c r="H657" s="5">
        <v>16.95</v>
      </c>
      <c r="I657" s="2">
        <f>_xlfn.XLOOKUP(Sales78[[#This Row],[Customer_ID]],Customer[Customer_ID],Customer[Age])</f>
        <v>21</v>
      </c>
      <c r="J657" s="2" t="str">
        <f>_xlfn.XLOOKUP(Sales78[[#This Row],[Customer_ID]],Customer[Customer_ID],Customer[Age Range])</f>
        <v>[18-30]</v>
      </c>
      <c r="K657" s="2" t="str">
        <f>_xlfn.XLOOKUP(Sales78[[#This Row],[Customer_ID]],Customer[Customer_ID],Customer[Gender])</f>
        <v>Male</v>
      </c>
      <c r="L657" s="26" t="e">
        <f>_xlfn.XLOOKUP(Sales78[[#This Row],[Customer_ID]],Feedback[Customer_ID],Feedback[Feedback_ID])</f>
        <v>#N/A</v>
      </c>
      <c r="M657" s="26" t="e">
        <f>_xlfn.XLOOKUP(Sales78[[#This Row],[Customer_ID]],Feedback[Customer_ID],Feedback[Sentiment])</f>
        <v>#N/A</v>
      </c>
      <c r="N657" s="26" t="e">
        <f>_xlfn.XLOOKUP(Sales78[[#This Row],[Customer_ID]],Feedback[Customer_ID],Feedback[Comment])</f>
        <v>#N/A</v>
      </c>
      <c r="O657" s="26"/>
    </row>
    <row r="658" spans="1:15" x14ac:dyDescent="0.3">
      <c r="A658" s="4" t="s">
        <v>663</v>
      </c>
      <c r="B658" s="2" t="s">
        <v>1707</v>
      </c>
      <c r="C658" s="2" t="s">
        <v>1007</v>
      </c>
      <c r="D658" s="2">
        <v>1</v>
      </c>
      <c r="E658" s="2">
        <v>4.2</v>
      </c>
      <c r="F658" s="2" t="s">
        <v>1016</v>
      </c>
      <c r="G658" s="3">
        <v>45948</v>
      </c>
      <c r="H658" s="5">
        <v>4.2</v>
      </c>
      <c r="I658" s="2">
        <f>_xlfn.XLOOKUP(Sales78[[#This Row],[Customer_ID]],Customer[Customer_ID],Customer[Age])</f>
        <v>22</v>
      </c>
      <c r="J658" s="2" t="str">
        <f>_xlfn.XLOOKUP(Sales78[[#This Row],[Customer_ID]],Customer[Customer_ID],Customer[Age Range])</f>
        <v>[18-30]</v>
      </c>
      <c r="K658" s="2" t="str">
        <f>_xlfn.XLOOKUP(Sales78[[#This Row],[Customer_ID]],Customer[Customer_ID],Customer[Gender])</f>
        <v>Male</v>
      </c>
      <c r="L658" s="26" t="str">
        <f>_xlfn.XLOOKUP(Sales78[[#This Row],[Customer_ID]],Feedback[Customer_ID],Feedback[Feedback_ID])</f>
        <v>F1954</v>
      </c>
      <c r="M658" s="26" t="str">
        <f>_xlfn.XLOOKUP(Sales78[[#This Row],[Customer_ID]],Feedback[Customer_ID],Feedback[Sentiment])</f>
        <v>Negative</v>
      </c>
      <c r="N658" s="26" t="str">
        <f>_xlfn.XLOOKUP(Sales78[[#This Row],[Customer_ID]],Feedback[Customer_ID],Feedback[Comment])</f>
        <v>Could be better</v>
      </c>
      <c r="O658" s="26"/>
    </row>
    <row r="659" spans="1:15" x14ac:dyDescent="0.3">
      <c r="A659" s="4" t="s">
        <v>664</v>
      </c>
      <c r="B659" s="2" t="s">
        <v>1730</v>
      </c>
      <c r="C659" s="2" t="s">
        <v>1008</v>
      </c>
      <c r="D659" s="2">
        <v>2</v>
      </c>
      <c r="E659" s="2">
        <v>4.03</v>
      </c>
      <c r="F659" s="2" t="s">
        <v>1014</v>
      </c>
      <c r="G659" s="3">
        <v>45949</v>
      </c>
      <c r="H659" s="5">
        <v>8.06</v>
      </c>
      <c r="I659" s="2">
        <f>_xlfn.XLOOKUP(Sales78[[#This Row],[Customer_ID]],Customer[Customer_ID],Customer[Age])</f>
        <v>44</v>
      </c>
      <c r="J659" s="2" t="str">
        <f>_xlfn.XLOOKUP(Sales78[[#This Row],[Customer_ID]],Customer[Customer_ID],Customer[Age Range])</f>
        <v>[44-56]</v>
      </c>
      <c r="K659" s="2" t="str">
        <f>_xlfn.XLOOKUP(Sales78[[#This Row],[Customer_ID]],Customer[Customer_ID],Customer[Gender])</f>
        <v>Female</v>
      </c>
      <c r="L659" s="26" t="e">
        <f>_xlfn.XLOOKUP(Sales78[[#This Row],[Customer_ID]],Feedback[Customer_ID],Feedback[Feedback_ID])</f>
        <v>#N/A</v>
      </c>
      <c r="M659" s="26" t="e">
        <f>_xlfn.XLOOKUP(Sales78[[#This Row],[Customer_ID]],Feedback[Customer_ID],Feedback[Sentiment])</f>
        <v>#N/A</v>
      </c>
      <c r="N659" s="26" t="e">
        <f>_xlfn.XLOOKUP(Sales78[[#This Row],[Customer_ID]],Feedback[Customer_ID],Feedback[Comment])</f>
        <v>#N/A</v>
      </c>
      <c r="O659" s="26"/>
    </row>
    <row r="660" spans="1:15" x14ac:dyDescent="0.3">
      <c r="A660" s="4" t="s">
        <v>665</v>
      </c>
      <c r="B660" s="2" t="s">
        <v>1167</v>
      </c>
      <c r="C660" s="2" t="s">
        <v>1011</v>
      </c>
      <c r="D660" s="2">
        <v>4</v>
      </c>
      <c r="E660" s="2">
        <v>3.53</v>
      </c>
      <c r="F660" s="2" t="s">
        <v>1015</v>
      </c>
      <c r="G660" s="3">
        <v>45950</v>
      </c>
      <c r="H660" s="5">
        <v>14.12</v>
      </c>
      <c r="I660" s="2">
        <f>_xlfn.XLOOKUP(Sales78[[#This Row],[Customer_ID]],Customer[Customer_ID],Customer[Age])</f>
        <v>28</v>
      </c>
      <c r="J660" s="2" t="str">
        <f>_xlfn.XLOOKUP(Sales78[[#This Row],[Customer_ID]],Customer[Customer_ID],Customer[Age Range])</f>
        <v>[18-30]</v>
      </c>
      <c r="K660" s="2" t="str">
        <f>_xlfn.XLOOKUP(Sales78[[#This Row],[Customer_ID]],Customer[Customer_ID],Customer[Gender])</f>
        <v>Female</v>
      </c>
      <c r="L660" s="26" t="str">
        <f>_xlfn.XLOOKUP(Sales78[[#This Row],[Customer_ID]],Feedback[Customer_ID],Feedback[Feedback_ID])</f>
        <v>F1184</v>
      </c>
      <c r="M660" s="26" t="str">
        <f>_xlfn.XLOOKUP(Sales78[[#This Row],[Customer_ID]],Feedback[Customer_ID],Feedback[Sentiment])</f>
        <v>Positive</v>
      </c>
      <c r="N660" s="26" t="str">
        <f>_xlfn.XLOOKUP(Sales78[[#This Row],[Customer_ID]],Feedback[Customer_ID],Feedback[Comment])</f>
        <v>Great product!</v>
      </c>
      <c r="O660" s="26"/>
    </row>
    <row r="661" spans="1:15" x14ac:dyDescent="0.3">
      <c r="A661" s="4" t="s">
        <v>666</v>
      </c>
      <c r="B661" s="2" t="s">
        <v>1426</v>
      </c>
      <c r="C661" s="2" t="s">
        <v>1008</v>
      </c>
      <c r="D661" s="2">
        <v>3</v>
      </c>
      <c r="E661" s="2">
        <v>4.9400000000000004</v>
      </c>
      <c r="F661" s="2" t="s">
        <v>1014</v>
      </c>
      <c r="G661" s="3">
        <v>45951</v>
      </c>
      <c r="H661" s="5">
        <v>14.82</v>
      </c>
      <c r="I661" s="2">
        <f>_xlfn.XLOOKUP(Sales78[[#This Row],[Customer_ID]],Customer[Customer_ID],Customer[Age])</f>
        <v>46</v>
      </c>
      <c r="J661" s="2" t="str">
        <f>_xlfn.XLOOKUP(Sales78[[#This Row],[Customer_ID]],Customer[Customer_ID],Customer[Age Range])</f>
        <v>[44-56]</v>
      </c>
      <c r="K661" s="2" t="str">
        <f>_xlfn.XLOOKUP(Sales78[[#This Row],[Customer_ID]],Customer[Customer_ID],Customer[Gender])</f>
        <v>Female</v>
      </c>
      <c r="L661" s="26" t="e">
        <f>_xlfn.XLOOKUP(Sales78[[#This Row],[Customer_ID]],Feedback[Customer_ID],Feedback[Feedback_ID])</f>
        <v>#N/A</v>
      </c>
      <c r="M661" s="26" t="e">
        <f>_xlfn.XLOOKUP(Sales78[[#This Row],[Customer_ID]],Feedback[Customer_ID],Feedback[Sentiment])</f>
        <v>#N/A</v>
      </c>
      <c r="N661" s="26" t="e">
        <f>_xlfn.XLOOKUP(Sales78[[#This Row],[Customer_ID]],Feedback[Customer_ID],Feedback[Comment])</f>
        <v>#N/A</v>
      </c>
      <c r="O661" s="26"/>
    </row>
    <row r="662" spans="1:15" x14ac:dyDescent="0.3">
      <c r="A662" s="4" t="s">
        <v>667</v>
      </c>
      <c r="B662" s="2" t="s">
        <v>1268</v>
      </c>
      <c r="C662" s="2" t="s">
        <v>1010</v>
      </c>
      <c r="D662" s="2">
        <v>5</v>
      </c>
      <c r="E662" s="2">
        <v>3.16</v>
      </c>
      <c r="F662" s="2" t="s">
        <v>1016</v>
      </c>
      <c r="G662" s="3">
        <v>45952</v>
      </c>
      <c r="H662" s="5">
        <v>15.8</v>
      </c>
      <c r="I662" s="2">
        <f>_xlfn.XLOOKUP(Sales78[[#This Row],[Customer_ID]],Customer[Customer_ID],Customer[Age])</f>
        <v>58</v>
      </c>
      <c r="J662" s="2" t="str">
        <f>_xlfn.XLOOKUP(Sales78[[#This Row],[Customer_ID]],Customer[Customer_ID],Customer[Age Range])</f>
        <v>[57 Above]</v>
      </c>
      <c r="K662" s="2" t="str">
        <f>_xlfn.XLOOKUP(Sales78[[#This Row],[Customer_ID]],Customer[Customer_ID],Customer[Gender])</f>
        <v>Male</v>
      </c>
      <c r="L662" s="26" t="str">
        <f>_xlfn.XLOOKUP(Sales78[[#This Row],[Customer_ID]],Feedback[Customer_ID],Feedback[Feedback_ID])</f>
        <v>F1902</v>
      </c>
      <c r="M662" s="26" t="str">
        <f>_xlfn.XLOOKUP(Sales78[[#This Row],[Customer_ID]],Feedback[Customer_ID],Feedback[Sentiment])</f>
        <v>Negative</v>
      </c>
      <c r="N662" s="26" t="str">
        <f>_xlfn.XLOOKUP(Sales78[[#This Row],[Customer_ID]],Feedback[Customer_ID],Feedback[Comment])</f>
        <v>Could be better</v>
      </c>
      <c r="O662" s="26"/>
    </row>
    <row r="663" spans="1:15" x14ac:dyDescent="0.3">
      <c r="A663" s="4" t="s">
        <v>668</v>
      </c>
      <c r="B663" s="2" t="s">
        <v>2020</v>
      </c>
      <c r="C663" s="2" t="s">
        <v>1010</v>
      </c>
      <c r="D663" s="2">
        <v>5</v>
      </c>
      <c r="E663" s="2">
        <v>3.15</v>
      </c>
      <c r="F663" s="2" t="s">
        <v>1013</v>
      </c>
      <c r="G663" s="3">
        <v>45953</v>
      </c>
      <c r="H663" s="5">
        <v>15.75</v>
      </c>
      <c r="I663" s="2">
        <f>_xlfn.XLOOKUP(Sales78[[#This Row],[Customer_ID]],Customer[Customer_ID],Customer[Age])</f>
        <v>25</v>
      </c>
      <c r="J663" s="2" t="str">
        <f>_xlfn.XLOOKUP(Sales78[[#This Row],[Customer_ID]],Customer[Customer_ID],Customer[Age Range])</f>
        <v>[18-30]</v>
      </c>
      <c r="K663" s="2" t="str">
        <f>_xlfn.XLOOKUP(Sales78[[#This Row],[Customer_ID]],Customer[Customer_ID],Customer[Gender])</f>
        <v>Female</v>
      </c>
      <c r="L663" s="26" t="str">
        <f>_xlfn.XLOOKUP(Sales78[[#This Row],[Customer_ID]],Feedback[Customer_ID],Feedback[Feedback_ID])</f>
        <v>F1113</v>
      </c>
      <c r="M663" s="26" t="str">
        <f>_xlfn.XLOOKUP(Sales78[[#This Row],[Customer_ID]],Feedback[Customer_ID],Feedback[Sentiment])</f>
        <v>Positive</v>
      </c>
      <c r="N663" s="26" t="str">
        <f>_xlfn.XLOOKUP(Sales78[[#This Row],[Customer_ID]],Feedback[Customer_ID],Feedback[Comment])</f>
        <v>Could be better</v>
      </c>
      <c r="O663" s="26"/>
    </row>
    <row r="664" spans="1:15" x14ac:dyDescent="0.3">
      <c r="A664" s="4" t="s">
        <v>669</v>
      </c>
      <c r="B664" s="2" t="s">
        <v>1579</v>
      </c>
      <c r="C664" s="2" t="s">
        <v>1007</v>
      </c>
      <c r="D664" s="2">
        <v>5</v>
      </c>
      <c r="E664" s="2">
        <v>3.72</v>
      </c>
      <c r="F664" s="2" t="s">
        <v>1016</v>
      </c>
      <c r="G664" s="3">
        <v>45954</v>
      </c>
      <c r="H664" s="5">
        <v>18.600000000000001</v>
      </c>
      <c r="I664" s="2">
        <f>_xlfn.XLOOKUP(Sales78[[#This Row],[Customer_ID]],Customer[Customer_ID],Customer[Age])</f>
        <v>30</v>
      </c>
      <c r="J664" s="2" t="str">
        <f>_xlfn.XLOOKUP(Sales78[[#This Row],[Customer_ID]],Customer[Customer_ID],Customer[Age Range])</f>
        <v>[18-30]</v>
      </c>
      <c r="K664" s="2" t="str">
        <f>_xlfn.XLOOKUP(Sales78[[#This Row],[Customer_ID]],Customer[Customer_ID],Customer[Gender])</f>
        <v>Male</v>
      </c>
      <c r="L664" s="26" t="str">
        <f>_xlfn.XLOOKUP(Sales78[[#This Row],[Customer_ID]],Feedback[Customer_ID],Feedback[Feedback_ID])</f>
        <v>F1308</v>
      </c>
      <c r="M664" s="26" t="str">
        <f>_xlfn.XLOOKUP(Sales78[[#This Row],[Customer_ID]],Feedback[Customer_ID],Feedback[Sentiment])</f>
        <v>Positive</v>
      </c>
      <c r="N664" s="26" t="str">
        <f>_xlfn.XLOOKUP(Sales78[[#This Row],[Customer_ID]],Feedback[Customer_ID],Feedback[Comment])</f>
        <v>Could be better</v>
      </c>
      <c r="O664" s="26"/>
    </row>
    <row r="665" spans="1:15" x14ac:dyDescent="0.3">
      <c r="A665" s="4" t="s">
        <v>670</v>
      </c>
      <c r="B665" s="2" t="s">
        <v>1688</v>
      </c>
      <c r="C665" s="2" t="s">
        <v>1008</v>
      </c>
      <c r="D665" s="2">
        <v>4</v>
      </c>
      <c r="E665" s="2">
        <v>5.0599999999999996</v>
      </c>
      <c r="F665" s="2" t="s">
        <v>1016</v>
      </c>
      <c r="G665" s="3">
        <v>45955</v>
      </c>
      <c r="H665" s="5">
        <v>20.239999999999998</v>
      </c>
      <c r="I665" s="2">
        <f>_xlfn.XLOOKUP(Sales78[[#This Row],[Customer_ID]],Customer[Customer_ID],Customer[Age])</f>
        <v>64</v>
      </c>
      <c r="J665" s="2" t="str">
        <f>_xlfn.XLOOKUP(Sales78[[#This Row],[Customer_ID]],Customer[Customer_ID],Customer[Age Range])</f>
        <v>[57 Above]</v>
      </c>
      <c r="K665" s="2" t="str">
        <f>_xlfn.XLOOKUP(Sales78[[#This Row],[Customer_ID]],Customer[Customer_ID],Customer[Gender])</f>
        <v>Female</v>
      </c>
      <c r="L665" s="26" t="str">
        <f>_xlfn.XLOOKUP(Sales78[[#This Row],[Customer_ID]],Feedback[Customer_ID],Feedback[Feedback_ID])</f>
        <v>F1060</v>
      </c>
      <c r="M665" s="26" t="str">
        <f>_xlfn.XLOOKUP(Sales78[[#This Row],[Customer_ID]],Feedback[Customer_ID],Feedback[Sentiment])</f>
        <v>Neutral</v>
      </c>
      <c r="N665" s="26" t="str">
        <f>_xlfn.XLOOKUP(Sales78[[#This Row],[Customer_ID]],Feedback[Customer_ID],Feedback[Comment])</f>
        <v>Could be better</v>
      </c>
      <c r="O665" s="26"/>
    </row>
    <row r="666" spans="1:15" x14ac:dyDescent="0.3">
      <c r="A666" s="4" t="s">
        <v>671</v>
      </c>
      <c r="B666" s="2" t="s">
        <v>1606</v>
      </c>
      <c r="C666" s="2" t="s">
        <v>1012</v>
      </c>
      <c r="D666" s="2">
        <v>3</v>
      </c>
      <c r="E666" s="2">
        <v>3.46</v>
      </c>
      <c r="F666" s="2" t="s">
        <v>1016</v>
      </c>
      <c r="G666" s="3">
        <v>45956</v>
      </c>
      <c r="H666" s="5">
        <v>10.38</v>
      </c>
      <c r="I666" s="2">
        <f>_xlfn.XLOOKUP(Sales78[[#This Row],[Customer_ID]],Customer[Customer_ID],Customer[Age])</f>
        <v>65</v>
      </c>
      <c r="J666" s="2" t="str">
        <f>_xlfn.XLOOKUP(Sales78[[#This Row],[Customer_ID]],Customer[Customer_ID],Customer[Age Range])</f>
        <v>[57 Above]</v>
      </c>
      <c r="K666" s="2" t="str">
        <f>_xlfn.XLOOKUP(Sales78[[#This Row],[Customer_ID]],Customer[Customer_ID],Customer[Gender])</f>
        <v>Male</v>
      </c>
      <c r="L666" s="26" t="str">
        <f>_xlfn.XLOOKUP(Sales78[[#This Row],[Customer_ID]],Feedback[Customer_ID],Feedback[Feedback_ID])</f>
        <v>F1055</v>
      </c>
      <c r="M666" s="26" t="str">
        <f>_xlfn.XLOOKUP(Sales78[[#This Row],[Customer_ID]],Feedback[Customer_ID],Feedback[Sentiment])</f>
        <v>Neutral</v>
      </c>
      <c r="N666" s="26" t="str">
        <f>_xlfn.XLOOKUP(Sales78[[#This Row],[Customer_ID]],Feedback[Customer_ID],Feedback[Comment])</f>
        <v>Could be better</v>
      </c>
      <c r="O666" s="26"/>
    </row>
    <row r="667" spans="1:15" x14ac:dyDescent="0.3">
      <c r="A667" s="4" t="s">
        <v>672</v>
      </c>
      <c r="B667" s="2" t="s">
        <v>1523</v>
      </c>
      <c r="C667" s="2" t="s">
        <v>1009</v>
      </c>
      <c r="D667" s="2">
        <v>4</v>
      </c>
      <c r="E667" s="2">
        <v>5.41</v>
      </c>
      <c r="F667" s="2" t="s">
        <v>1016</v>
      </c>
      <c r="G667" s="3">
        <v>45957</v>
      </c>
      <c r="H667" s="5">
        <v>21.64</v>
      </c>
      <c r="I667" s="2">
        <f>_xlfn.XLOOKUP(Sales78[[#This Row],[Customer_ID]],Customer[Customer_ID],Customer[Age])</f>
        <v>20</v>
      </c>
      <c r="J667" s="2" t="str">
        <f>_xlfn.XLOOKUP(Sales78[[#This Row],[Customer_ID]],Customer[Customer_ID],Customer[Age Range])</f>
        <v>[18-30]</v>
      </c>
      <c r="K667" s="2" t="str">
        <f>_xlfn.XLOOKUP(Sales78[[#This Row],[Customer_ID]],Customer[Customer_ID],Customer[Gender])</f>
        <v>Male</v>
      </c>
      <c r="L667" s="26" t="str">
        <f>_xlfn.XLOOKUP(Sales78[[#This Row],[Customer_ID]],Feedback[Customer_ID],Feedback[Feedback_ID])</f>
        <v>F1455</v>
      </c>
      <c r="M667" s="26" t="str">
        <f>_xlfn.XLOOKUP(Sales78[[#This Row],[Customer_ID]],Feedback[Customer_ID],Feedback[Sentiment])</f>
        <v>Positive</v>
      </c>
      <c r="N667" s="26" t="str">
        <f>_xlfn.XLOOKUP(Sales78[[#This Row],[Customer_ID]],Feedback[Customer_ID],Feedback[Comment])</f>
        <v>Could be better</v>
      </c>
      <c r="O667" s="26"/>
    </row>
    <row r="668" spans="1:15" x14ac:dyDescent="0.3">
      <c r="A668" s="4" t="s">
        <v>673</v>
      </c>
      <c r="B668" s="2" t="s">
        <v>1137</v>
      </c>
      <c r="C668" s="2" t="s">
        <v>1007</v>
      </c>
      <c r="D668" s="2">
        <v>1</v>
      </c>
      <c r="E668" s="2">
        <v>5.7</v>
      </c>
      <c r="F668" s="2" t="s">
        <v>1013</v>
      </c>
      <c r="G668" s="3">
        <v>45958</v>
      </c>
      <c r="H668" s="5">
        <v>5.7</v>
      </c>
      <c r="I668" s="2">
        <f>_xlfn.XLOOKUP(Sales78[[#This Row],[Customer_ID]],Customer[Customer_ID],Customer[Age])</f>
        <v>38</v>
      </c>
      <c r="J668" s="2" t="str">
        <f>_xlfn.XLOOKUP(Sales78[[#This Row],[Customer_ID]],Customer[Customer_ID],Customer[Age Range])</f>
        <v>[31-43]</v>
      </c>
      <c r="K668" s="2" t="str">
        <f>_xlfn.XLOOKUP(Sales78[[#This Row],[Customer_ID]],Customer[Customer_ID],Customer[Gender])</f>
        <v>Female</v>
      </c>
      <c r="L668" s="26" t="e">
        <f>_xlfn.XLOOKUP(Sales78[[#This Row],[Customer_ID]],Feedback[Customer_ID],Feedback[Feedback_ID])</f>
        <v>#N/A</v>
      </c>
      <c r="M668" s="26" t="e">
        <f>_xlfn.XLOOKUP(Sales78[[#This Row],[Customer_ID]],Feedback[Customer_ID],Feedback[Sentiment])</f>
        <v>#N/A</v>
      </c>
      <c r="N668" s="26" t="e">
        <f>_xlfn.XLOOKUP(Sales78[[#This Row],[Customer_ID]],Feedback[Customer_ID],Feedback[Comment])</f>
        <v>#N/A</v>
      </c>
      <c r="O668" s="26"/>
    </row>
    <row r="669" spans="1:15" x14ac:dyDescent="0.3">
      <c r="A669" s="4" t="s">
        <v>674</v>
      </c>
      <c r="B669" s="2" t="s">
        <v>1424</v>
      </c>
      <c r="C669" s="2" t="s">
        <v>1007</v>
      </c>
      <c r="D669" s="2">
        <v>1</v>
      </c>
      <c r="E669" s="2">
        <v>4.4400000000000004</v>
      </c>
      <c r="F669" s="2" t="s">
        <v>1015</v>
      </c>
      <c r="G669" s="3">
        <v>45959</v>
      </c>
      <c r="H669" s="5">
        <v>4.4400000000000004</v>
      </c>
      <c r="I669" s="2">
        <f>_xlfn.XLOOKUP(Sales78[[#This Row],[Customer_ID]],Customer[Customer_ID],Customer[Age])</f>
        <v>36</v>
      </c>
      <c r="J669" s="2" t="str">
        <f>_xlfn.XLOOKUP(Sales78[[#This Row],[Customer_ID]],Customer[Customer_ID],Customer[Age Range])</f>
        <v>[31-43]</v>
      </c>
      <c r="K669" s="2" t="str">
        <f>_xlfn.XLOOKUP(Sales78[[#This Row],[Customer_ID]],Customer[Customer_ID],Customer[Gender])</f>
        <v>Female</v>
      </c>
      <c r="L669" s="26" t="e">
        <f>_xlfn.XLOOKUP(Sales78[[#This Row],[Customer_ID]],Feedback[Customer_ID],Feedback[Feedback_ID])</f>
        <v>#N/A</v>
      </c>
      <c r="M669" s="26" t="e">
        <f>_xlfn.XLOOKUP(Sales78[[#This Row],[Customer_ID]],Feedback[Customer_ID],Feedback[Sentiment])</f>
        <v>#N/A</v>
      </c>
      <c r="N669" s="26" t="e">
        <f>_xlfn.XLOOKUP(Sales78[[#This Row],[Customer_ID]],Feedback[Customer_ID],Feedback[Comment])</f>
        <v>#N/A</v>
      </c>
      <c r="O669" s="26"/>
    </row>
    <row r="670" spans="1:15" x14ac:dyDescent="0.3">
      <c r="A670" s="4" t="s">
        <v>675</v>
      </c>
      <c r="B670" s="2" t="s">
        <v>1653</v>
      </c>
      <c r="C670" s="2" t="s">
        <v>1008</v>
      </c>
      <c r="D670" s="2">
        <v>2</v>
      </c>
      <c r="E670" s="2">
        <v>2.74</v>
      </c>
      <c r="F670" s="2" t="s">
        <v>1013</v>
      </c>
      <c r="G670" s="3">
        <v>45960</v>
      </c>
      <c r="H670" s="5">
        <v>5.48</v>
      </c>
      <c r="I670" s="2">
        <f>_xlfn.XLOOKUP(Sales78[[#This Row],[Customer_ID]],Customer[Customer_ID],Customer[Age])</f>
        <v>44</v>
      </c>
      <c r="J670" s="2" t="str">
        <f>_xlfn.XLOOKUP(Sales78[[#This Row],[Customer_ID]],Customer[Customer_ID],Customer[Age Range])</f>
        <v>[44-56]</v>
      </c>
      <c r="K670" s="2" t="str">
        <f>_xlfn.XLOOKUP(Sales78[[#This Row],[Customer_ID]],Customer[Customer_ID],Customer[Gender])</f>
        <v>Male</v>
      </c>
      <c r="L670" s="26" t="e">
        <f>_xlfn.XLOOKUP(Sales78[[#This Row],[Customer_ID]],Feedback[Customer_ID],Feedback[Feedback_ID])</f>
        <v>#N/A</v>
      </c>
      <c r="M670" s="26" t="e">
        <f>_xlfn.XLOOKUP(Sales78[[#This Row],[Customer_ID]],Feedback[Customer_ID],Feedback[Sentiment])</f>
        <v>#N/A</v>
      </c>
      <c r="N670" s="26" t="e">
        <f>_xlfn.XLOOKUP(Sales78[[#This Row],[Customer_ID]],Feedback[Customer_ID],Feedback[Comment])</f>
        <v>#N/A</v>
      </c>
      <c r="O670" s="26"/>
    </row>
    <row r="671" spans="1:15" x14ac:dyDescent="0.3">
      <c r="A671" s="4" t="s">
        <v>676</v>
      </c>
      <c r="B671" s="2" t="s">
        <v>1382</v>
      </c>
      <c r="C671" s="2" t="s">
        <v>1011</v>
      </c>
      <c r="D671" s="2">
        <v>1</v>
      </c>
      <c r="E671" s="2">
        <v>3.04</v>
      </c>
      <c r="F671" s="2" t="s">
        <v>1016</v>
      </c>
      <c r="G671" s="3">
        <v>45961</v>
      </c>
      <c r="H671" s="5">
        <v>3.04</v>
      </c>
      <c r="I671" s="2">
        <f>_xlfn.XLOOKUP(Sales78[[#This Row],[Customer_ID]],Customer[Customer_ID],Customer[Age])</f>
        <v>33</v>
      </c>
      <c r="J671" s="2" t="str">
        <f>_xlfn.XLOOKUP(Sales78[[#This Row],[Customer_ID]],Customer[Customer_ID],Customer[Age Range])</f>
        <v>[31-43]</v>
      </c>
      <c r="K671" s="2" t="str">
        <f>_xlfn.XLOOKUP(Sales78[[#This Row],[Customer_ID]],Customer[Customer_ID],Customer[Gender])</f>
        <v>Female</v>
      </c>
      <c r="L671" s="26" t="str">
        <f>_xlfn.XLOOKUP(Sales78[[#This Row],[Customer_ID]],Feedback[Customer_ID],Feedback[Feedback_ID])</f>
        <v>F1199</v>
      </c>
      <c r="M671" s="26" t="str">
        <f>_xlfn.XLOOKUP(Sales78[[#This Row],[Customer_ID]],Feedback[Customer_ID],Feedback[Sentiment])</f>
        <v>Positive</v>
      </c>
      <c r="N671" s="26" t="str">
        <f>_xlfn.XLOOKUP(Sales78[[#This Row],[Customer_ID]],Feedback[Customer_ID],Feedback[Comment])</f>
        <v>Great product!</v>
      </c>
      <c r="O671" s="26"/>
    </row>
    <row r="672" spans="1:15" x14ac:dyDescent="0.3">
      <c r="A672" s="4" t="s">
        <v>677</v>
      </c>
      <c r="B672" s="2" t="s">
        <v>1451</v>
      </c>
      <c r="C672" s="2" t="s">
        <v>1010</v>
      </c>
      <c r="D672" s="2">
        <v>3</v>
      </c>
      <c r="E672" s="2">
        <v>3.53</v>
      </c>
      <c r="F672" s="2" t="s">
        <v>1016</v>
      </c>
      <c r="G672" s="3">
        <v>45962</v>
      </c>
      <c r="H672" s="5">
        <v>10.59</v>
      </c>
      <c r="I672" s="2">
        <f>_xlfn.XLOOKUP(Sales78[[#This Row],[Customer_ID]],Customer[Customer_ID],Customer[Age])</f>
        <v>39</v>
      </c>
      <c r="J672" s="2" t="str">
        <f>_xlfn.XLOOKUP(Sales78[[#This Row],[Customer_ID]],Customer[Customer_ID],Customer[Age Range])</f>
        <v>[31-43]</v>
      </c>
      <c r="K672" s="2" t="str">
        <f>_xlfn.XLOOKUP(Sales78[[#This Row],[Customer_ID]],Customer[Customer_ID],Customer[Gender])</f>
        <v>Female</v>
      </c>
      <c r="L672" s="26" t="str">
        <f>_xlfn.XLOOKUP(Sales78[[#This Row],[Customer_ID]],Feedback[Customer_ID],Feedback[Feedback_ID])</f>
        <v>F1053</v>
      </c>
      <c r="M672" s="26" t="str">
        <f>_xlfn.XLOOKUP(Sales78[[#This Row],[Customer_ID]],Feedback[Customer_ID],Feedback[Sentiment])</f>
        <v>Neutral</v>
      </c>
      <c r="N672" s="26" t="str">
        <f>_xlfn.XLOOKUP(Sales78[[#This Row],[Customer_ID]],Feedback[Customer_ID],Feedback[Comment])</f>
        <v>Could be better</v>
      </c>
      <c r="O672" s="26"/>
    </row>
    <row r="673" spans="1:15" x14ac:dyDescent="0.3">
      <c r="A673" s="4" t="s">
        <v>678</v>
      </c>
      <c r="B673" s="2" t="s">
        <v>1975</v>
      </c>
      <c r="C673" s="2" t="s">
        <v>1012</v>
      </c>
      <c r="D673" s="2">
        <v>3</v>
      </c>
      <c r="E673" s="2">
        <v>3.42</v>
      </c>
      <c r="F673" s="2" t="s">
        <v>1013</v>
      </c>
      <c r="G673" s="3">
        <v>45963</v>
      </c>
      <c r="H673" s="5">
        <v>10.26</v>
      </c>
      <c r="I673" s="2">
        <f>_xlfn.XLOOKUP(Sales78[[#This Row],[Customer_ID]],Customer[Customer_ID],Customer[Age])</f>
        <v>36</v>
      </c>
      <c r="J673" s="2" t="str">
        <f>_xlfn.XLOOKUP(Sales78[[#This Row],[Customer_ID]],Customer[Customer_ID],Customer[Age Range])</f>
        <v>[31-43]</v>
      </c>
      <c r="K673" s="2" t="str">
        <f>_xlfn.XLOOKUP(Sales78[[#This Row],[Customer_ID]],Customer[Customer_ID],Customer[Gender])</f>
        <v>Female</v>
      </c>
      <c r="L673" s="26" t="str">
        <f>_xlfn.XLOOKUP(Sales78[[#This Row],[Customer_ID]],Feedback[Customer_ID],Feedback[Feedback_ID])</f>
        <v>F1680</v>
      </c>
      <c r="M673" s="26" t="str">
        <f>_xlfn.XLOOKUP(Sales78[[#This Row],[Customer_ID]],Feedback[Customer_ID],Feedback[Sentiment])</f>
        <v>Neutral</v>
      </c>
      <c r="N673" s="26" t="str">
        <f>_xlfn.XLOOKUP(Sales78[[#This Row],[Customer_ID]],Feedback[Customer_ID],Feedback[Comment])</f>
        <v>Could be better</v>
      </c>
      <c r="O673" s="26"/>
    </row>
    <row r="674" spans="1:15" x14ac:dyDescent="0.3">
      <c r="A674" s="4" t="s">
        <v>679</v>
      </c>
      <c r="B674" s="2" t="s">
        <v>1239</v>
      </c>
      <c r="C674" s="2" t="s">
        <v>1009</v>
      </c>
      <c r="D674" s="2">
        <v>3</v>
      </c>
      <c r="E674" s="2">
        <v>3.78</v>
      </c>
      <c r="F674" s="2" t="s">
        <v>1014</v>
      </c>
      <c r="G674" s="3">
        <v>45964</v>
      </c>
      <c r="H674" s="5">
        <v>11.34</v>
      </c>
      <c r="I674" s="2">
        <f>_xlfn.XLOOKUP(Sales78[[#This Row],[Customer_ID]],Customer[Customer_ID],Customer[Age])</f>
        <v>45</v>
      </c>
      <c r="J674" s="2" t="str">
        <f>_xlfn.XLOOKUP(Sales78[[#This Row],[Customer_ID]],Customer[Customer_ID],Customer[Age Range])</f>
        <v>[44-56]</v>
      </c>
      <c r="K674" s="2" t="str">
        <f>_xlfn.XLOOKUP(Sales78[[#This Row],[Customer_ID]],Customer[Customer_ID],Customer[Gender])</f>
        <v>Female</v>
      </c>
      <c r="L674" s="26" t="e">
        <f>_xlfn.XLOOKUP(Sales78[[#This Row],[Customer_ID]],Feedback[Customer_ID],Feedback[Feedback_ID])</f>
        <v>#N/A</v>
      </c>
      <c r="M674" s="26" t="e">
        <f>_xlfn.XLOOKUP(Sales78[[#This Row],[Customer_ID]],Feedback[Customer_ID],Feedback[Sentiment])</f>
        <v>#N/A</v>
      </c>
      <c r="N674" s="26" t="e">
        <f>_xlfn.XLOOKUP(Sales78[[#This Row],[Customer_ID]],Feedback[Customer_ID],Feedback[Comment])</f>
        <v>#N/A</v>
      </c>
      <c r="O674" s="26"/>
    </row>
    <row r="675" spans="1:15" x14ac:dyDescent="0.3">
      <c r="A675" s="4" t="s">
        <v>680</v>
      </c>
      <c r="B675" s="2" t="s">
        <v>1422</v>
      </c>
      <c r="C675" s="2" t="s">
        <v>1010</v>
      </c>
      <c r="D675" s="2">
        <v>5</v>
      </c>
      <c r="E675" s="2">
        <v>2.5</v>
      </c>
      <c r="F675" s="2" t="s">
        <v>1014</v>
      </c>
      <c r="G675" s="3">
        <v>45965</v>
      </c>
      <c r="H675" s="5">
        <v>12.5</v>
      </c>
      <c r="I675" s="2">
        <f>_xlfn.XLOOKUP(Sales78[[#This Row],[Customer_ID]],Customer[Customer_ID],Customer[Age])</f>
        <v>33</v>
      </c>
      <c r="J675" s="2" t="str">
        <f>_xlfn.XLOOKUP(Sales78[[#This Row],[Customer_ID]],Customer[Customer_ID],Customer[Age Range])</f>
        <v>[31-43]</v>
      </c>
      <c r="K675" s="2" t="str">
        <f>_xlfn.XLOOKUP(Sales78[[#This Row],[Customer_ID]],Customer[Customer_ID],Customer[Gender])</f>
        <v>Male</v>
      </c>
      <c r="L675" s="26" t="str">
        <f>_xlfn.XLOOKUP(Sales78[[#This Row],[Customer_ID]],Feedback[Customer_ID],Feedback[Feedback_ID])</f>
        <v>F1383</v>
      </c>
      <c r="M675" s="26" t="str">
        <f>_xlfn.XLOOKUP(Sales78[[#This Row],[Customer_ID]],Feedback[Customer_ID],Feedback[Sentiment])</f>
        <v>Negative</v>
      </c>
      <c r="N675" s="26" t="str">
        <f>_xlfn.XLOOKUP(Sales78[[#This Row],[Customer_ID]],Feedback[Customer_ID],Feedback[Comment])</f>
        <v>Great product!</v>
      </c>
      <c r="O675" s="26"/>
    </row>
    <row r="676" spans="1:15" x14ac:dyDescent="0.3">
      <c r="A676" s="4" t="s">
        <v>681</v>
      </c>
      <c r="B676" s="2" t="s">
        <v>2015</v>
      </c>
      <c r="C676" s="2" t="s">
        <v>1012</v>
      </c>
      <c r="D676" s="2">
        <v>5</v>
      </c>
      <c r="E676" s="2">
        <v>4.7300000000000004</v>
      </c>
      <c r="F676" s="2" t="s">
        <v>1014</v>
      </c>
      <c r="G676" s="3">
        <v>45966</v>
      </c>
      <c r="H676" s="5">
        <v>23.65</v>
      </c>
      <c r="I676" s="2">
        <f>_xlfn.XLOOKUP(Sales78[[#This Row],[Customer_ID]],Customer[Customer_ID],Customer[Age])</f>
        <v>27</v>
      </c>
      <c r="J676" s="2" t="str">
        <f>_xlfn.XLOOKUP(Sales78[[#This Row],[Customer_ID]],Customer[Customer_ID],Customer[Age Range])</f>
        <v>[18-30]</v>
      </c>
      <c r="K676" s="2" t="str">
        <f>_xlfn.XLOOKUP(Sales78[[#This Row],[Customer_ID]],Customer[Customer_ID],Customer[Gender])</f>
        <v>Male</v>
      </c>
      <c r="L676" s="26" t="e">
        <f>_xlfn.XLOOKUP(Sales78[[#This Row],[Customer_ID]],Feedback[Customer_ID],Feedback[Feedback_ID])</f>
        <v>#N/A</v>
      </c>
      <c r="M676" s="26" t="e">
        <f>_xlfn.XLOOKUP(Sales78[[#This Row],[Customer_ID]],Feedback[Customer_ID],Feedback[Sentiment])</f>
        <v>#N/A</v>
      </c>
      <c r="N676" s="26" t="e">
        <f>_xlfn.XLOOKUP(Sales78[[#This Row],[Customer_ID]],Feedback[Customer_ID],Feedback[Comment])</f>
        <v>#N/A</v>
      </c>
      <c r="O676" s="26"/>
    </row>
    <row r="677" spans="1:15" x14ac:dyDescent="0.3">
      <c r="A677" s="4" t="s">
        <v>682</v>
      </c>
      <c r="B677" s="2" t="s">
        <v>1459</v>
      </c>
      <c r="C677" s="2" t="s">
        <v>1007</v>
      </c>
      <c r="D677" s="2">
        <v>3</v>
      </c>
      <c r="E677" s="2">
        <v>3.83</v>
      </c>
      <c r="F677" s="2" t="s">
        <v>1016</v>
      </c>
      <c r="G677" s="3">
        <v>45967</v>
      </c>
      <c r="H677" s="5">
        <v>11.49</v>
      </c>
      <c r="I677" s="2">
        <f>_xlfn.XLOOKUP(Sales78[[#This Row],[Customer_ID]],Customer[Customer_ID],Customer[Age])</f>
        <v>21</v>
      </c>
      <c r="J677" s="2" t="str">
        <f>_xlfn.XLOOKUP(Sales78[[#This Row],[Customer_ID]],Customer[Customer_ID],Customer[Age Range])</f>
        <v>[18-30]</v>
      </c>
      <c r="K677" s="2" t="str">
        <f>_xlfn.XLOOKUP(Sales78[[#This Row],[Customer_ID]],Customer[Customer_ID],Customer[Gender])</f>
        <v>Male</v>
      </c>
      <c r="L677" s="26" t="e">
        <f>_xlfn.XLOOKUP(Sales78[[#This Row],[Customer_ID]],Feedback[Customer_ID],Feedback[Feedback_ID])</f>
        <v>#N/A</v>
      </c>
      <c r="M677" s="26" t="e">
        <f>_xlfn.XLOOKUP(Sales78[[#This Row],[Customer_ID]],Feedback[Customer_ID],Feedback[Sentiment])</f>
        <v>#N/A</v>
      </c>
      <c r="N677" s="26" t="e">
        <f>_xlfn.XLOOKUP(Sales78[[#This Row],[Customer_ID]],Feedback[Customer_ID],Feedback[Comment])</f>
        <v>#N/A</v>
      </c>
      <c r="O677" s="26"/>
    </row>
    <row r="678" spans="1:15" x14ac:dyDescent="0.3">
      <c r="A678" s="4" t="s">
        <v>683</v>
      </c>
      <c r="B678" s="2" t="s">
        <v>1568</v>
      </c>
      <c r="C678" s="2" t="s">
        <v>1011</v>
      </c>
      <c r="D678" s="2">
        <v>1</v>
      </c>
      <c r="E678" s="2">
        <v>3.15</v>
      </c>
      <c r="F678" s="2" t="s">
        <v>1013</v>
      </c>
      <c r="G678" s="3">
        <v>45968</v>
      </c>
      <c r="H678" s="5">
        <v>3.15</v>
      </c>
      <c r="I678" s="2">
        <f>_xlfn.XLOOKUP(Sales78[[#This Row],[Customer_ID]],Customer[Customer_ID],Customer[Age])</f>
        <v>20</v>
      </c>
      <c r="J678" s="2" t="str">
        <f>_xlfn.XLOOKUP(Sales78[[#This Row],[Customer_ID]],Customer[Customer_ID],Customer[Age Range])</f>
        <v>[18-30]</v>
      </c>
      <c r="K678" s="2" t="str">
        <f>_xlfn.XLOOKUP(Sales78[[#This Row],[Customer_ID]],Customer[Customer_ID],Customer[Gender])</f>
        <v>Male</v>
      </c>
      <c r="L678" s="26" t="str">
        <f>_xlfn.XLOOKUP(Sales78[[#This Row],[Customer_ID]],Feedback[Customer_ID],Feedback[Feedback_ID])</f>
        <v>F1412</v>
      </c>
      <c r="M678" s="26" t="str">
        <f>_xlfn.XLOOKUP(Sales78[[#This Row],[Customer_ID]],Feedback[Customer_ID],Feedback[Sentiment])</f>
        <v>Neutral</v>
      </c>
      <c r="N678" s="26" t="str">
        <f>_xlfn.XLOOKUP(Sales78[[#This Row],[Customer_ID]],Feedback[Customer_ID],Feedback[Comment])</f>
        <v>Could be better</v>
      </c>
      <c r="O678" s="26"/>
    </row>
    <row r="679" spans="1:15" x14ac:dyDescent="0.3">
      <c r="A679" s="4" t="s">
        <v>684</v>
      </c>
      <c r="B679" s="2" t="s">
        <v>1467</v>
      </c>
      <c r="C679" s="2" t="s">
        <v>1007</v>
      </c>
      <c r="D679" s="2">
        <v>1</v>
      </c>
      <c r="E679" s="2">
        <v>2.57</v>
      </c>
      <c r="F679" s="2" t="s">
        <v>1013</v>
      </c>
      <c r="G679" s="3">
        <v>45969</v>
      </c>
      <c r="H679" s="5">
        <v>2.57</v>
      </c>
      <c r="I679" s="2">
        <f>_xlfn.XLOOKUP(Sales78[[#This Row],[Customer_ID]],Customer[Customer_ID],Customer[Age])</f>
        <v>26</v>
      </c>
      <c r="J679" s="2" t="str">
        <f>_xlfn.XLOOKUP(Sales78[[#This Row],[Customer_ID]],Customer[Customer_ID],Customer[Age Range])</f>
        <v>[18-30]</v>
      </c>
      <c r="K679" s="2" t="str">
        <f>_xlfn.XLOOKUP(Sales78[[#This Row],[Customer_ID]],Customer[Customer_ID],Customer[Gender])</f>
        <v>Male</v>
      </c>
      <c r="L679" s="26" t="str">
        <f>_xlfn.XLOOKUP(Sales78[[#This Row],[Customer_ID]],Feedback[Customer_ID],Feedback[Feedback_ID])</f>
        <v>F1744</v>
      </c>
      <c r="M679" s="26" t="str">
        <f>_xlfn.XLOOKUP(Sales78[[#This Row],[Customer_ID]],Feedback[Customer_ID],Feedback[Sentiment])</f>
        <v>Negative</v>
      </c>
      <c r="N679" s="26" t="str">
        <f>_xlfn.XLOOKUP(Sales78[[#This Row],[Customer_ID]],Feedback[Customer_ID],Feedback[Comment])</f>
        <v>Could be better</v>
      </c>
      <c r="O679" s="26"/>
    </row>
    <row r="680" spans="1:15" x14ac:dyDescent="0.3">
      <c r="A680" s="4" t="s">
        <v>685</v>
      </c>
      <c r="B680" s="2" t="s">
        <v>1127</v>
      </c>
      <c r="C680" s="2" t="s">
        <v>1011</v>
      </c>
      <c r="D680" s="2">
        <v>2</v>
      </c>
      <c r="E680" s="2">
        <v>5.5</v>
      </c>
      <c r="F680" s="2" t="s">
        <v>1014</v>
      </c>
      <c r="G680" s="3">
        <v>45970</v>
      </c>
      <c r="H680" s="5">
        <v>11</v>
      </c>
      <c r="I680" s="2">
        <f>_xlfn.XLOOKUP(Sales78[[#This Row],[Customer_ID]],Customer[Customer_ID],Customer[Age])</f>
        <v>21</v>
      </c>
      <c r="J680" s="2" t="str">
        <f>_xlfn.XLOOKUP(Sales78[[#This Row],[Customer_ID]],Customer[Customer_ID],Customer[Age Range])</f>
        <v>[18-30]</v>
      </c>
      <c r="K680" s="2" t="str">
        <f>_xlfn.XLOOKUP(Sales78[[#This Row],[Customer_ID]],Customer[Customer_ID],Customer[Gender])</f>
        <v>Male</v>
      </c>
      <c r="L680" s="26" t="str">
        <f>_xlfn.XLOOKUP(Sales78[[#This Row],[Customer_ID]],Feedback[Customer_ID],Feedback[Feedback_ID])</f>
        <v>F1172</v>
      </c>
      <c r="M680" s="26" t="str">
        <f>_xlfn.XLOOKUP(Sales78[[#This Row],[Customer_ID]],Feedback[Customer_ID],Feedback[Sentiment])</f>
        <v>Neutral</v>
      </c>
      <c r="N680" s="26" t="str">
        <f>_xlfn.XLOOKUP(Sales78[[#This Row],[Customer_ID]],Feedback[Customer_ID],Feedback[Comment])</f>
        <v>Could be better</v>
      </c>
      <c r="O680" s="26"/>
    </row>
    <row r="681" spans="1:15" x14ac:dyDescent="0.3">
      <c r="A681" s="4" t="s">
        <v>686</v>
      </c>
      <c r="B681" s="2" t="s">
        <v>1289</v>
      </c>
      <c r="C681" s="2" t="s">
        <v>1008</v>
      </c>
      <c r="D681" s="2">
        <v>4</v>
      </c>
      <c r="E681" s="2">
        <v>5.22</v>
      </c>
      <c r="F681" s="2" t="s">
        <v>1014</v>
      </c>
      <c r="G681" s="3">
        <v>45971</v>
      </c>
      <c r="H681" s="5">
        <v>20.88</v>
      </c>
      <c r="I681" s="2">
        <f>_xlfn.XLOOKUP(Sales78[[#This Row],[Customer_ID]],Customer[Customer_ID],Customer[Age])</f>
        <v>44</v>
      </c>
      <c r="J681" s="2" t="str">
        <f>_xlfn.XLOOKUP(Sales78[[#This Row],[Customer_ID]],Customer[Customer_ID],Customer[Age Range])</f>
        <v>[44-56]</v>
      </c>
      <c r="K681" s="2" t="str">
        <f>_xlfn.XLOOKUP(Sales78[[#This Row],[Customer_ID]],Customer[Customer_ID],Customer[Gender])</f>
        <v>Female</v>
      </c>
      <c r="L681" s="26" t="str">
        <f>_xlfn.XLOOKUP(Sales78[[#This Row],[Customer_ID]],Feedback[Customer_ID],Feedback[Feedback_ID])</f>
        <v>F1741</v>
      </c>
      <c r="M681" s="26" t="str">
        <f>_xlfn.XLOOKUP(Sales78[[#This Row],[Customer_ID]],Feedback[Customer_ID],Feedback[Sentiment])</f>
        <v>Positive</v>
      </c>
      <c r="N681" s="26" t="str">
        <f>_xlfn.XLOOKUP(Sales78[[#This Row],[Customer_ID]],Feedback[Customer_ID],Feedback[Comment])</f>
        <v>Great product!</v>
      </c>
      <c r="O681" s="26"/>
    </row>
    <row r="682" spans="1:15" x14ac:dyDescent="0.3">
      <c r="A682" s="4" t="s">
        <v>687</v>
      </c>
      <c r="B682" s="2" t="s">
        <v>1297</v>
      </c>
      <c r="C682" s="2" t="s">
        <v>1012</v>
      </c>
      <c r="D682" s="2">
        <v>2</v>
      </c>
      <c r="E682" s="2">
        <v>3.34</v>
      </c>
      <c r="F682" s="2" t="s">
        <v>1013</v>
      </c>
      <c r="G682" s="3">
        <v>45972</v>
      </c>
      <c r="H682" s="5">
        <v>6.68</v>
      </c>
      <c r="I682" s="2">
        <f>_xlfn.XLOOKUP(Sales78[[#This Row],[Customer_ID]],Customer[Customer_ID],Customer[Age])</f>
        <v>44</v>
      </c>
      <c r="J682" s="2" t="str">
        <f>_xlfn.XLOOKUP(Sales78[[#This Row],[Customer_ID]],Customer[Customer_ID],Customer[Age Range])</f>
        <v>[44-56]</v>
      </c>
      <c r="K682" s="2" t="str">
        <f>_xlfn.XLOOKUP(Sales78[[#This Row],[Customer_ID]],Customer[Customer_ID],Customer[Gender])</f>
        <v>Male</v>
      </c>
      <c r="L682" s="26" t="str">
        <f>_xlfn.XLOOKUP(Sales78[[#This Row],[Customer_ID]],Feedback[Customer_ID],Feedback[Feedback_ID])</f>
        <v>F1392</v>
      </c>
      <c r="M682" s="26" t="str">
        <f>_xlfn.XLOOKUP(Sales78[[#This Row],[Customer_ID]],Feedback[Customer_ID],Feedback[Sentiment])</f>
        <v>Positive</v>
      </c>
      <c r="N682" s="26" t="str">
        <f>_xlfn.XLOOKUP(Sales78[[#This Row],[Customer_ID]],Feedback[Customer_ID],Feedback[Comment])</f>
        <v>Great product!</v>
      </c>
      <c r="O682" s="26"/>
    </row>
    <row r="683" spans="1:15" x14ac:dyDescent="0.3">
      <c r="A683" s="4" t="s">
        <v>688</v>
      </c>
      <c r="B683" s="2" t="s">
        <v>1058</v>
      </c>
      <c r="C683" s="2" t="s">
        <v>1010</v>
      </c>
      <c r="D683" s="2">
        <v>4</v>
      </c>
      <c r="E683" s="2">
        <v>5.0199999999999996</v>
      </c>
      <c r="F683" s="2" t="s">
        <v>1016</v>
      </c>
      <c r="G683" s="3">
        <v>45973</v>
      </c>
      <c r="H683" s="5">
        <v>20.079999999999998</v>
      </c>
      <c r="I683" s="2">
        <f>_xlfn.XLOOKUP(Sales78[[#This Row],[Customer_ID]],Customer[Customer_ID],Customer[Age])</f>
        <v>62</v>
      </c>
      <c r="J683" s="2" t="str">
        <f>_xlfn.XLOOKUP(Sales78[[#This Row],[Customer_ID]],Customer[Customer_ID],Customer[Age Range])</f>
        <v>[57 Above]</v>
      </c>
      <c r="K683" s="2" t="str">
        <f>_xlfn.XLOOKUP(Sales78[[#This Row],[Customer_ID]],Customer[Customer_ID],Customer[Gender])</f>
        <v>Female</v>
      </c>
      <c r="L683" s="26" t="str">
        <f>_xlfn.XLOOKUP(Sales78[[#This Row],[Customer_ID]],Feedback[Customer_ID],Feedback[Feedback_ID])</f>
        <v>F1955</v>
      </c>
      <c r="M683" s="26" t="str">
        <f>_xlfn.XLOOKUP(Sales78[[#This Row],[Customer_ID]],Feedback[Customer_ID],Feedback[Sentiment])</f>
        <v>Positive</v>
      </c>
      <c r="N683" s="26" t="str">
        <f>_xlfn.XLOOKUP(Sales78[[#This Row],[Customer_ID]],Feedback[Customer_ID],Feedback[Comment])</f>
        <v>Could be better</v>
      </c>
      <c r="O683" s="26"/>
    </row>
    <row r="684" spans="1:15" x14ac:dyDescent="0.3">
      <c r="A684" s="4" t="s">
        <v>689</v>
      </c>
      <c r="B684" s="2" t="s">
        <v>1468</v>
      </c>
      <c r="C684" s="2" t="s">
        <v>1007</v>
      </c>
      <c r="D684" s="2">
        <v>1</v>
      </c>
      <c r="E684" s="2">
        <v>4.8</v>
      </c>
      <c r="F684" s="2" t="s">
        <v>1014</v>
      </c>
      <c r="G684" s="3">
        <v>45974</v>
      </c>
      <c r="H684" s="5">
        <v>4.8</v>
      </c>
      <c r="I684" s="2">
        <f>_xlfn.XLOOKUP(Sales78[[#This Row],[Customer_ID]],Customer[Customer_ID],Customer[Age])</f>
        <v>58</v>
      </c>
      <c r="J684" s="2" t="str">
        <f>_xlfn.XLOOKUP(Sales78[[#This Row],[Customer_ID]],Customer[Customer_ID],Customer[Age Range])</f>
        <v>[57 Above]</v>
      </c>
      <c r="K684" s="2" t="str">
        <f>_xlfn.XLOOKUP(Sales78[[#This Row],[Customer_ID]],Customer[Customer_ID],Customer[Gender])</f>
        <v>Female</v>
      </c>
      <c r="L684" s="26" t="str">
        <f>_xlfn.XLOOKUP(Sales78[[#This Row],[Customer_ID]],Feedback[Customer_ID],Feedback[Feedback_ID])</f>
        <v>F1849</v>
      </c>
      <c r="M684" s="26" t="str">
        <f>_xlfn.XLOOKUP(Sales78[[#This Row],[Customer_ID]],Feedback[Customer_ID],Feedback[Sentiment])</f>
        <v>Positive</v>
      </c>
      <c r="N684" s="26" t="str">
        <f>_xlfn.XLOOKUP(Sales78[[#This Row],[Customer_ID]],Feedback[Customer_ID],Feedback[Comment])</f>
        <v>Could be better</v>
      </c>
      <c r="O684" s="26"/>
    </row>
    <row r="685" spans="1:15" x14ac:dyDescent="0.3">
      <c r="A685" s="4" t="s">
        <v>690</v>
      </c>
      <c r="B685" s="2" t="s">
        <v>1416</v>
      </c>
      <c r="C685" s="2" t="s">
        <v>1011</v>
      </c>
      <c r="D685" s="2">
        <v>3</v>
      </c>
      <c r="E685" s="2">
        <v>4.3899999999999997</v>
      </c>
      <c r="F685" s="2" t="s">
        <v>1015</v>
      </c>
      <c r="G685" s="3">
        <v>45975</v>
      </c>
      <c r="H685" s="5">
        <v>13.17</v>
      </c>
      <c r="I685" s="2">
        <f>_xlfn.XLOOKUP(Sales78[[#This Row],[Customer_ID]],Customer[Customer_ID],Customer[Age])</f>
        <v>31</v>
      </c>
      <c r="J685" s="2" t="str">
        <f>_xlfn.XLOOKUP(Sales78[[#This Row],[Customer_ID]],Customer[Customer_ID],Customer[Age Range])</f>
        <v>[31-43]</v>
      </c>
      <c r="K685" s="2" t="str">
        <f>_xlfn.XLOOKUP(Sales78[[#This Row],[Customer_ID]],Customer[Customer_ID],Customer[Gender])</f>
        <v>Female</v>
      </c>
      <c r="L685" s="26" t="e">
        <f>_xlfn.XLOOKUP(Sales78[[#This Row],[Customer_ID]],Feedback[Customer_ID],Feedback[Feedback_ID])</f>
        <v>#N/A</v>
      </c>
      <c r="M685" s="26" t="e">
        <f>_xlfn.XLOOKUP(Sales78[[#This Row],[Customer_ID]],Feedback[Customer_ID],Feedback[Sentiment])</f>
        <v>#N/A</v>
      </c>
      <c r="N685" s="26" t="e">
        <f>_xlfn.XLOOKUP(Sales78[[#This Row],[Customer_ID]],Feedback[Customer_ID],Feedback[Comment])</f>
        <v>#N/A</v>
      </c>
      <c r="O685" s="26"/>
    </row>
    <row r="686" spans="1:15" x14ac:dyDescent="0.3">
      <c r="A686" s="4" t="s">
        <v>691</v>
      </c>
      <c r="B686" s="2" t="s">
        <v>1658</v>
      </c>
      <c r="C686" s="2" t="s">
        <v>1011</v>
      </c>
      <c r="D686" s="2">
        <v>5</v>
      </c>
      <c r="E686" s="2">
        <v>3.86</v>
      </c>
      <c r="F686" s="2" t="s">
        <v>1015</v>
      </c>
      <c r="G686" s="3">
        <v>45976</v>
      </c>
      <c r="H686" s="5">
        <v>19.3</v>
      </c>
      <c r="I686" s="2">
        <f>_xlfn.XLOOKUP(Sales78[[#This Row],[Customer_ID]],Customer[Customer_ID],Customer[Age])</f>
        <v>62</v>
      </c>
      <c r="J686" s="2" t="str">
        <f>_xlfn.XLOOKUP(Sales78[[#This Row],[Customer_ID]],Customer[Customer_ID],Customer[Age Range])</f>
        <v>[57 Above]</v>
      </c>
      <c r="K686" s="2" t="str">
        <f>_xlfn.XLOOKUP(Sales78[[#This Row],[Customer_ID]],Customer[Customer_ID],Customer[Gender])</f>
        <v>Female</v>
      </c>
      <c r="L686" s="26" t="e">
        <f>_xlfn.XLOOKUP(Sales78[[#This Row],[Customer_ID]],Feedback[Customer_ID],Feedback[Feedback_ID])</f>
        <v>#N/A</v>
      </c>
      <c r="M686" s="26" t="e">
        <f>_xlfn.XLOOKUP(Sales78[[#This Row],[Customer_ID]],Feedback[Customer_ID],Feedback[Sentiment])</f>
        <v>#N/A</v>
      </c>
      <c r="N686" s="26" t="e">
        <f>_xlfn.XLOOKUP(Sales78[[#This Row],[Customer_ID]],Feedback[Customer_ID],Feedback[Comment])</f>
        <v>#N/A</v>
      </c>
      <c r="O686" s="26"/>
    </row>
    <row r="687" spans="1:15" x14ac:dyDescent="0.3">
      <c r="A687" s="4" t="s">
        <v>692</v>
      </c>
      <c r="B687" s="2" t="s">
        <v>1857</v>
      </c>
      <c r="C687" s="2" t="s">
        <v>1007</v>
      </c>
      <c r="D687" s="2">
        <v>2</v>
      </c>
      <c r="E687" s="2">
        <v>4.33</v>
      </c>
      <c r="F687" s="2" t="s">
        <v>1013</v>
      </c>
      <c r="G687" s="3">
        <v>45977</v>
      </c>
      <c r="H687" s="5">
        <v>8.66</v>
      </c>
      <c r="I687" s="2">
        <f>_xlfn.XLOOKUP(Sales78[[#This Row],[Customer_ID]],Customer[Customer_ID],Customer[Age])</f>
        <v>41</v>
      </c>
      <c r="J687" s="2" t="str">
        <f>_xlfn.XLOOKUP(Sales78[[#This Row],[Customer_ID]],Customer[Customer_ID],Customer[Age Range])</f>
        <v>[31-43]</v>
      </c>
      <c r="K687" s="2" t="str">
        <f>_xlfn.XLOOKUP(Sales78[[#This Row],[Customer_ID]],Customer[Customer_ID],Customer[Gender])</f>
        <v>Male</v>
      </c>
      <c r="L687" s="26" t="str">
        <f>_xlfn.XLOOKUP(Sales78[[#This Row],[Customer_ID]],Feedback[Customer_ID],Feedback[Feedback_ID])</f>
        <v>F1570</v>
      </c>
      <c r="M687" s="26" t="str">
        <f>_xlfn.XLOOKUP(Sales78[[#This Row],[Customer_ID]],Feedback[Customer_ID],Feedback[Sentiment])</f>
        <v>Neutral</v>
      </c>
      <c r="N687" s="26" t="str">
        <f>_xlfn.XLOOKUP(Sales78[[#This Row],[Customer_ID]],Feedback[Customer_ID],Feedback[Comment])</f>
        <v>Could be better</v>
      </c>
      <c r="O687" s="26"/>
    </row>
    <row r="688" spans="1:15" x14ac:dyDescent="0.3">
      <c r="A688" s="4" t="s">
        <v>693</v>
      </c>
      <c r="B688" s="2" t="s">
        <v>1867</v>
      </c>
      <c r="C688" s="2" t="s">
        <v>1010</v>
      </c>
      <c r="D688" s="2">
        <v>2</v>
      </c>
      <c r="E688" s="2">
        <v>4.24</v>
      </c>
      <c r="F688" s="2" t="s">
        <v>1016</v>
      </c>
      <c r="G688" s="3">
        <v>45978</v>
      </c>
      <c r="H688" s="5">
        <v>8.48</v>
      </c>
      <c r="I688" s="2">
        <f>_xlfn.XLOOKUP(Sales78[[#This Row],[Customer_ID]],Customer[Customer_ID],Customer[Age])</f>
        <v>41</v>
      </c>
      <c r="J688" s="2" t="str">
        <f>_xlfn.XLOOKUP(Sales78[[#This Row],[Customer_ID]],Customer[Customer_ID],Customer[Age Range])</f>
        <v>[31-43]</v>
      </c>
      <c r="K688" s="2" t="str">
        <f>_xlfn.XLOOKUP(Sales78[[#This Row],[Customer_ID]],Customer[Customer_ID],Customer[Gender])</f>
        <v>Female</v>
      </c>
      <c r="L688" s="26" t="e">
        <f>_xlfn.XLOOKUP(Sales78[[#This Row],[Customer_ID]],Feedback[Customer_ID],Feedback[Feedback_ID])</f>
        <v>#N/A</v>
      </c>
      <c r="M688" s="26" t="e">
        <f>_xlfn.XLOOKUP(Sales78[[#This Row],[Customer_ID]],Feedback[Customer_ID],Feedback[Sentiment])</f>
        <v>#N/A</v>
      </c>
      <c r="N688" s="26" t="e">
        <f>_xlfn.XLOOKUP(Sales78[[#This Row],[Customer_ID]],Feedback[Customer_ID],Feedback[Comment])</f>
        <v>#N/A</v>
      </c>
      <c r="O688" s="26"/>
    </row>
    <row r="689" spans="1:15" x14ac:dyDescent="0.3">
      <c r="A689" s="4" t="s">
        <v>694</v>
      </c>
      <c r="B689" s="2" t="s">
        <v>1647</v>
      </c>
      <c r="C689" s="2" t="s">
        <v>1012</v>
      </c>
      <c r="D689" s="2">
        <v>1</v>
      </c>
      <c r="E689" s="2">
        <v>4.43</v>
      </c>
      <c r="F689" s="2" t="s">
        <v>1015</v>
      </c>
      <c r="G689" s="3">
        <v>45979</v>
      </c>
      <c r="H689" s="5">
        <v>4.43</v>
      </c>
      <c r="I689" s="2">
        <f>_xlfn.XLOOKUP(Sales78[[#This Row],[Customer_ID]],Customer[Customer_ID],Customer[Age])</f>
        <v>20</v>
      </c>
      <c r="J689" s="2" t="str">
        <f>_xlfn.XLOOKUP(Sales78[[#This Row],[Customer_ID]],Customer[Customer_ID],Customer[Age Range])</f>
        <v>[18-30]</v>
      </c>
      <c r="K689" s="2" t="str">
        <f>_xlfn.XLOOKUP(Sales78[[#This Row],[Customer_ID]],Customer[Customer_ID],Customer[Gender])</f>
        <v>Male</v>
      </c>
      <c r="L689" s="26" t="e">
        <f>_xlfn.XLOOKUP(Sales78[[#This Row],[Customer_ID]],Feedback[Customer_ID],Feedback[Feedback_ID])</f>
        <v>#N/A</v>
      </c>
      <c r="M689" s="26" t="e">
        <f>_xlfn.XLOOKUP(Sales78[[#This Row],[Customer_ID]],Feedback[Customer_ID],Feedback[Sentiment])</f>
        <v>#N/A</v>
      </c>
      <c r="N689" s="26" t="e">
        <f>_xlfn.XLOOKUP(Sales78[[#This Row],[Customer_ID]],Feedback[Customer_ID],Feedback[Comment])</f>
        <v>#N/A</v>
      </c>
      <c r="O689" s="26"/>
    </row>
    <row r="690" spans="1:15" x14ac:dyDescent="0.3">
      <c r="A690" s="4" t="s">
        <v>695</v>
      </c>
      <c r="B690" s="2" t="s">
        <v>1672</v>
      </c>
      <c r="C690" s="2" t="s">
        <v>1008</v>
      </c>
      <c r="D690" s="2">
        <v>4</v>
      </c>
      <c r="E690" s="2">
        <v>4.6500000000000004</v>
      </c>
      <c r="F690" s="2" t="s">
        <v>1014</v>
      </c>
      <c r="G690" s="3">
        <v>45980</v>
      </c>
      <c r="H690" s="5">
        <v>18.600000000000001</v>
      </c>
      <c r="I690" s="2">
        <f>_xlfn.XLOOKUP(Sales78[[#This Row],[Customer_ID]],Customer[Customer_ID],Customer[Age])</f>
        <v>51</v>
      </c>
      <c r="J690" s="2" t="str">
        <f>_xlfn.XLOOKUP(Sales78[[#This Row],[Customer_ID]],Customer[Customer_ID],Customer[Age Range])</f>
        <v>[44-56]</v>
      </c>
      <c r="K690" s="2" t="str">
        <f>_xlfn.XLOOKUP(Sales78[[#This Row],[Customer_ID]],Customer[Customer_ID],Customer[Gender])</f>
        <v>Male</v>
      </c>
      <c r="L690" s="26" t="str">
        <f>_xlfn.XLOOKUP(Sales78[[#This Row],[Customer_ID]],Feedback[Customer_ID],Feedback[Feedback_ID])</f>
        <v>F1089</v>
      </c>
      <c r="M690" s="26" t="str">
        <f>_xlfn.XLOOKUP(Sales78[[#This Row],[Customer_ID]],Feedback[Customer_ID],Feedback[Sentiment])</f>
        <v>Negative</v>
      </c>
      <c r="N690" s="26" t="str">
        <f>_xlfn.XLOOKUP(Sales78[[#This Row],[Customer_ID]],Feedback[Customer_ID],Feedback[Comment])</f>
        <v>Could be better</v>
      </c>
      <c r="O690" s="26"/>
    </row>
    <row r="691" spans="1:15" x14ac:dyDescent="0.3">
      <c r="A691" s="4" t="s">
        <v>696</v>
      </c>
      <c r="B691" s="2" t="s">
        <v>1118</v>
      </c>
      <c r="C691" s="2" t="s">
        <v>1008</v>
      </c>
      <c r="D691" s="2">
        <v>2</v>
      </c>
      <c r="E691" s="2">
        <v>3.63</v>
      </c>
      <c r="F691" s="2" t="s">
        <v>1016</v>
      </c>
      <c r="G691" s="3">
        <v>45981</v>
      </c>
      <c r="H691" s="5">
        <v>7.26</v>
      </c>
      <c r="I691" s="2">
        <f>_xlfn.XLOOKUP(Sales78[[#This Row],[Customer_ID]],Customer[Customer_ID],Customer[Age])</f>
        <v>47</v>
      </c>
      <c r="J691" s="2" t="str">
        <f>_xlfn.XLOOKUP(Sales78[[#This Row],[Customer_ID]],Customer[Customer_ID],Customer[Age Range])</f>
        <v>[44-56]</v>
      </c>
      <c r="K691" s="2" t="str">
        <f>_xlfn.XLOOKUP(Sales78[[#This Row],[Customer_ID]],Customer[Customer_ID],Customer[Gender])</f>
        <v>Female</v>
      </c>
      <c r="L691" s="26" t="e">
        <f>_xlfn.XLOOKUP(Sales78[[#This Row],[Customer_ID]],Feedback[Customer_ID],Feedback[Feedback_ID])</f>
        <v>#N/A</v>
      </c>
      <c r="M691" s="26" t="e">
        <f>_xlfn.XLOOKUP(Sales78[[#This Row],[Customer_ID]],Feedback[Customer_ID],Feedback[Sentiment])</f>
        <v>#N/A</v>
      </c>
      <c r="N691" s="26" t="e">
        <f>_xlfn.XLOOKUP(Sales78[[#This Row],[Customer_ID]],Feedback[Customer_ID],Feedback[Comment])</f>
        <v>#N/A</v>
      </c>
      <c r="O691" s="26"/>
    </row>
    <row r="692" spans="1:15" x14ac:dyDescent="0.3">
      <c r="A692" s="4" t="s">
        <v>697</v>
      </c>
      <c r="B692" s="2" t="s">
        <v>1300</v>
      </c>
      <c r="C692" s="2" t="s">
        <v>1009</v>
      </c>
      <c r="D692" s="2">
        <v>4</v>
      </c>
      <c r="E692" s="2">
        <v>4.74</v>
      </c>
      <c r="F692" s="2" t="s">
        <v>1013</v>
      </c>
      <c r="G692" s="3">
        <v>45982</v>
      </c>
      <c r="H692" s="5">
        <v>18.96</v>
      </c>
      <c r="I692" s="2">
        <f>_xlfn.XLOOKUP(Sales78[[#This Row],[Customer_ID]],Customer[Customer_ID],Customer[Age])</f>
        <v>21</v>
      </c>
      <c r="J692" s="2" t="str">
        <f>_xlfn.XLOOKUP(Sales78[[#This Row],[Customer_ID]],Customer[Customer_ID],Customer[Age Range])</f>
        <v>[18-30]</v>
      </c>
      <c r="K692" s="2" t="str">
        <f>_xlfn.XLOOKUP(Sales78[[#This Row],[Customer_ID]],Customer[Customer_ID],Customer[Gender])</f>
        <v>Male</v>
      </c>
      <c r="L692" s="26" t="e">
        <f>_xlfn.XLOOKUP(Sales78[[#This Row],[Customer_ID]],Feedback[Customer_ID],Feedback[Feedback_ID])</f>
        <v>#N/A</v>
      </c>
      <c r="M692" s="26" t="e">
        <f>_xlfn.XLOOKUP(Sales78[[#This Row],[Customer_ID]],Feedback[Customer_ID],Feedback[Sentiment])</f>
        <v>#N/A</v>
      </c>
      <c r="N692" s="26" t="e">
        <f>_xlfn.XLOOKUP(Sales78[[#This Row],[Customer_ID]],Feedback[Customer_ID],Feedback[Comment])</f>
        <v>#N/A</v>
      </c>
      <c r="O692" s="26"/>
    </row>
    <row r="693" spans="1:15" x14ac:dyDescent="0.3">
      <c r="A693" s="4" t="s">
        <v>698</v>
      </c>
      <c r="B693" s="2" t="s">
        <v>1222</v>
      </c>
      <c r="C693" s="2" t="s">
        <v>1009</v>
      </c>
      <c r="D693" s="2">
        <v>2</v>
      </c>
      <c r="E693" s="2">
        <v>2.89</v>
      </c>
      <c r="F693" s="2" t="s">
        <v>1014</v>
      </c>
      <c r="G693" s="3">
        <v>45983</v>
      </c>
      <c r="H693" s="5">
        <v>5.78</v>
      </c>
      <c r="I693" s="2">
        <f>_xlfn.XLOOKUP(Sales78[[#This Row],[Customer_ID]],Customer[Customer_ID],Customer[Age])</f>
        <v>33</v>
      </c>
      <c r="J693" s="2" t="str">
        <f>_xlfn.XLOOKUP(Sales78[[#This Row],[Customer_ID]],Customer[Customer_ID],Customer[Age Range])</f>
        <v>[31-43]</v>
      </c>
      <c r="K693" s="2" t="str">
        <f>_xlfn.XLOOKUP(Sales78[[#This Row],[Customer_ID]],Customer[Customer_ID],Customer[Gender])</f>
        <v>Male</v>
      </c>
      <c r="L693" s="26" t="str">
        <f>_xlfn.XLOOKUP(Sales78[[#This Row],[Customer_ID]],Feedback[Customer_ID],Feedback[Feedback_ID])</f>
        <v>F1370</v>
      </c>
      <c r="M693" s="26" t="str">
        <f>_xlfn.XLOOKUP(Sales78[[#This Row],[Customer_ID]],Feedback[Customer_ID],Feedback[Sentiment])</f>
        <v>Negative</v>
      </c>
      <c r="N693" s="26" t="str">
        <f>_xlfn.XLOOKUP(Sales78[[#This Row],[Customer_ID]],Feedback[Customer_ID],Feedback[Comment])</f>
        <v>Great product!</v>
      </c>
      <c r="O693" s="26"/>
    </row>
    <row r="694" spans="1:15" x14ac:dyDescent="0.3">
      <c r="A694" s="4" t="s">
        <v>699</v>
      </c>
      <c r="B694" s="2" t="s">
        <v>1419</v>
      </c>
      <c r="C694" s="2" t="s">
        <v>1009</v>
      </c>
      <c r="D694" s="2">
        <v>3</v>
      </c>
      <c r="E694" s="2">
        <v>4.33</v>
      </c>
      <c r="F694" s="2" t="s">
        <v>1016</v>
      </c>
      <c r="G694" s="3">
        <v>45984</v>
      </c>
      <c r="H694" s="5">
        <v>12.99</v>
      </c>
      <c r="I694" s="2">
        <f>_xlfn.XLOOKUP(Sales78[[#This Row],[Customer_ID]],Customer[Customer_ID],Customer[Age])</f>
        <v>26</v>
      </c>
      <c r="J694" s="2" t="str">
        <f>_xlfn.XLOOKUP(Sales78[[#This Row],[Customer_ID]],Customer[Customer_ID],Customer[Age Range])</f>
        <v>[18-30]</v>
      </c>
      <c r="K694" s="2" t="str">
        <f>_xlfn.XLOOKUP(Sales78[[#This Row],[Customer_ID]],Customer[Customer_ID],Customer[Gender])</f>
        <v>Female</v>
      </c>
      <c r="L694" s="26" t="str">
        <f>_xlfn.XLOOKUP(Sales78[[#This Row],[Customer_ID]],Feedback[Customer_ID],Feedback[Feedback_ID])</f>
        <v>F1633</v>
      </c>
      <c r="M694" s="26" t="str">
        <f>_xlfn.XLOOKUP(Sales78[[#This Row],[Customer_ID]],Feedback[Customer_ID],Feedback[Sentiment])</f>
        <v>Neutral</v>
      </c>
      <c r="N694" s="26" t="str">
        <f>_xlfn.XLOOKUP(Sales78[[#This Row],[Customer_ID]],Feedback[Customer_ID],Feedback[Comment])</f>
        <v>Great product!</v>
      </c>
      <c r="O694" s="26"/>
    </row>
    <row r="695" spans="1:15" x14ac:dyDescent="0.3">
      <c r="A695" s="4" t="s">
        <v>700</v>
      </c>
      <c r="B695" s="2" t="s">
        <v>1241</v>
      </c>
      <c r="C695" s="2" t="s">
        <v>1010</v>
      </c>
      <c r="D695" s="2">
        <v>1</v>
      </c>
      <c r="E695" s="2">
        <v>2.73</v>
      </c>
      <c r="F695" s="2" t="s">
        <v>1013</v>
      </c>
      <c r="G695" s="3">
        <v>45985</v>
      </c>
      <c r="H695" s="5">
        <v>2.73</v>
      </c>
      <c r="I695" s="2">
        <f>_xlfn.XLOOKUP(Sales78[[#This Row],[Customer_ID]],Customer[Customer_ID],Customer[Age])</f>
        <v>52</v>
      </c>
      <c r="J695" s="2" t="str">
        <f>_xlfn.XLOOKUP(Sales78[[#This Row],[Customer_ID]],Customer[Customer_ID],Customer[Age Range])</f>
        <v>[44-56]</v>
      </c>
      <c r="K695" s="2" t="str">
        <f>_xlfn.XLOOKUP(Sales78[[#This Row],[Customer_ID]],Customer[Customer_ID],Customer[Gender])</f>
        <v>Male</v>
      </c>
      <c r="L695" s="26" t="e">
        <f>_xlfn.XLOOKUP(Sales78[[#This Row],[Customer_ID]],Feedback[Customer_ID],Feedback[Feedback_ID])</f>
        <v>#N/A</v>
      </c>
      <c r="M695" s="26" t="e">
        <f>_xlfn.XLOOKUP(Sales78[[#This Row],[Customer_ID]],Feedback[Customer_ID],Feedback[Sentiment])</f>
        <v>#N/A</v>
      </c>
      <c r="N695" s="26" t="e">
        <f>_xlfn.XLOOKUP(Sales78[[#This Row],[Customer_ID]],Feedback[Customer_ID],Feedback[Comment])</f>
        <v>#N/A</v>
      </c>
      <c r="O695" s="26"/>
    </row>
    <row r="696" spans="1:15" x14ac:dyDescent="0.3">
      <c r="A696" s="4" t="s">
        <v>701</v>
      </c>
      <c r="B696" s="2" t="s">
        <v>1103</v>
      </c>
      <c r="C696" s="2" t="s">
        <v>1012</v>
      </c>
      <c r="D696" s="2">
        <v>4</v>
      </c>
      <c r="E696" s="2">
        <v>5.42</v>
      </c>
      <c r="F696" s="2" t="s">
        <v>1016</v>
      </c>
      <c r="G696" s="3">
        <v>45986</v>
      </c>
      <c r="H696" s="5">
        <v>21.68</v>
      </c>
      <c r="I696" s="2">
        <f>_xlfn.XLOOKUP(Sales78[[#This Row],[Customer_ID]],Customer[Customer_ID],Customer[Age])</f>
        <v>40</v>
      </c>
      <c r="J696" s="2" t="str">
        <f>_xlfn.XLOOKUP(Sales78[[#This Row],[Customer_ID]],Customer[Customer_ID],Customer[Age Range])</f>
        <v>[31-43]</v>
      </c>
      <c r="K696" s="2" t="str">
        <f>_xlfn.XLOOKUP(Sales78[[#This Row],[Customer_ID]],Customer[Customer_ID],Customer[Gender])</f>
        <v>Female</v>
      </c>
      <c r="L696" s="26" t="e">
        <f>_xlfn.XLOOKUP(Sales78[[#This Row],[Customer_ID]],Feedback[Customer_ID],Feedback[Feedback_ID])</f>
        <v>#N/A</v>
      </c>
      <c r="M696" s="26" t="e">
        <f>_xlfn.XLOOKUP(Sales78[[#This Row],[Customer_ID]],Feedback[Customer_ID],Feedback[Sentiment])</f>
        <v>#N/A</v>
      </c>
      <c r="N696" s="26" t="e">
        <f>_xlfn.XLOOKUP(Sales78[[#This Row],[Customer_ID]],Feedback[Customer_ID],Feedback[Comment])</f>
        <v>#N/A</v>
      </c>
      <c r="O696" s="26"/>
    </row>
    <row r="697" spans="1:15" x14ac:dyDescent="0.3">
      <c r="A697" s="4" t="s">
        <v>702</v>
      </c>
      <c r="B697" s="2" t="s">
        <v>1374</v>
      </c>
      <c r="C697" s="2" t="s">
        <v>1012</v>
      </c>
      <c r="D697" s="2">
        <v>1</v>
      </c>
      <c r="E697" s="2">
        <v>2.95</v>
      </c>
      <c r="F697" s="2" t="s">
        <v>1015</v>
      </c>
      <c r="G697" s="3">
        <v>45987</v>
      </c>
      <c r="H697" s="5">
        <v>2.95</v>
      </c>
      <c r="I697" s="2">
        <f>_xlfn.XLOOKUP(Sales78[[#This Row],[Customer_ID]],Customer[Customer_ID],Customer[Age])</f>
        <v>22</v>
      </c>
      <c r="J697" s="2" t="str">
        <f>_xlfn.XLOOKUP(Sales78[[#This Row],[Customer_ID]],Customer[Customer_ID],Customer[Age Range])</f>
        <v>[18-30]</v>
      </c>
      <c r="K697" s="2" t="str">
        <f>_xlfn.XLOOKUP(Sales78[[#This Row],[Customer_ID]],Customer[Customer_ID],Customer[Gender])</f>
        <v>Female</v>
      </c>
      <c r="L697" s="26" t="str">
        <f>_xlfn.XLOOKUP(Sales78[[#This Row],[Customer_ID]],Feedback[Customer_ID],Feedback[Feedback_ID])</f>
        <v>F1422</v>
      </c>
      <c r="M697" s="26" t="str">
        <f>_xlfn.XLOOKUP(Sales78[[#This Row],[Customer_ID]],Feedback[Customer_ID],Feedback[Sentiment])</f>
        <v>Negative</v>
      </c>
      <c r="N697" s="26" t="str">
        <f>_xlfn.XLOOKUP(Sales78[[#This Row],[Customer_ID]],Feedback[Customer_ID],Feedback[Comment])</f>
        <v>Great product!</v>
      </c>
      <c r="O697" s="26"/>
    </row>
    <row r="698" spans="1:15" x14ac:dyDescent="0.3">
      <c r="A698" s="4" t="s">
        <v>703</v>
      </c>
      <c r="B698" s="2" t="s">
        <v>1431</v>
      </c>
      <c r="C698" s="2" t="s">
        <v>1009</v>
      </c>
      <c r="D698" s="2">
        <v>5</v>
      </c>
      <c r="E698" s="2">
        <v>5.56</v>
      </c>
      <c r="F698" s="2" t="s">
        <v>1015</v>
      </c>
      <c r="G698" s="3">
        <v>45988</v>
      </c>
      <c r="H698" s="5">
        <v>27.8</v>
      </c>
      <c r="I698" s="2">
        <f>_xlfn.XLOOKUP(Sales78[[#This Row],[Customer_ID]],Customer[Customer_ID],Customer[Age])</f>
        <v>59</v>
      </c>
      <c r="J698" s="2" t="str">
        <f>_xlfn.XLOOKUP(Sales78[[#This Row],[Customer_ID]],Customer[Customer_ID],Customer[Age Range])</f>
        <v>[57 Above]</v>
      </c>
      <c r="K698" s="2" t="str">
        <f>_xlfn.XLOOKUP(Sales78[[#This Row],[Customer_ID]],Customer[Customer_ID],Customer[Gender])</f>
        <v>Male</v>
      </c>
      <c r="L698" s="26" t="e">
        <f>_xlfn.XLOOKUP(Sales78[[#This Row],[Customer_ID]],Feedback[Customer_ID],Feedback[Feedback_ID])</f>
        <v>#N/A</v>
      </c>
      <c r="M698" s="26" t="e">
        <f>_xlfn.XLOOKUP(Sales78[[#This Row],[Customer_ID]],Feedback[Customer_ID],Feedback[Sentiment])</f>
        <v>#N/A</v>
      </c>
      <c r="N698" s="26" t="e">
        <f>_xlfn.XLOOKUP(Sales78[[#This Row],[Customer_ID]],Feedback[Customer_ID],Feedback[Comment])</f>
        <v>#N/A</v>
      </c>
      <c r="O698" s="26"/>
    </row>
    <row r="699" spans="1:15" x14ac:dyDescent="0.3">
      <c r="A699" s="4" t="s">
        <v>704</v>
      </c>
      <c r="B699" s="2" t="s">
        <v>1899</v>
      </c>
      <c r="C699" s="2" t="s">
        <v>1009</v>
      </c>
      <c r="D699" s="2">
        <v>1</v>
      </c>
      <c r="E699" s="2">
        <v>3.21</v>
      </c>
      <c r="F699" s="2" t="s">
        <v>1013</v>
      </c>
      <c r="G699" s="3">
        <v>45989</v>
      </c>
      <c r="H699" s="5">
        <v>3.21</v>
      </c>
      <c r="I699" s="2">
        <f>_xlfn.XLOOKUP(Sales78[[#This Row],[Customer_ID]],Customer[Customer_ID],Customer[Age])</f>
        <v>49</v>
      </c>
      <c r="J699" s="2" t="str">
        <f>_xlfn.XLOOKUP(Sales78[[#This Row],[Customer_ID]],Customer[Customer_ID],Customer[Age Range])</f>
        <v>[44-56]</v>
      </c>
      <c r="K699" s="2" t="str">
        <f>_xlfn.XLOOKUP(Sales78[[#This Row],[Customer_ID]],Customer[Customer_ID],Customer[Gender])</f>
        <v>Female</v>
      </c>
      <c r="L699" s="26" t="str">
        <f>_xlfn.XLOOKUP(Sales78[[#This Row],[Customer_ID]],Feedback[Customer_ID],Feedback[Feedback_ID])</f>
        <v>F1219</v>
      </c>
      <c r="M699" s="26" t="str">
        <f>_xlfn.XLOOKUP(Sales78[[#This Row],[Customer_ID]],Feedback[Customer_ID],Feedback[Sentiment])</f>
        <v>Positive</v>
      </c>
      <c r="N699" s="26" t="str">
        <f>_xlfn.XLOOKUP(Sales78[[#This Row],[Customer_ID]],Feedback[Customer_ID],Feedback[Comment])</f>
        <v>Could be better</v>
      </c>
      <c r="O699" s="26"/>
    </row>
    <row r="700" spans="1:15" x14ac:dyDescent="0.3">
      <c r="A700" s="4" t="s">
        <v>705</v>
      </c>
      <c r="B700" s="2" t="s">
        <v>1313</v>
      </c>
      <c r="C700" s="2" t="s">
        <v>1010</v>
      </c>
      <c r="D700" s="2">
        <v>4</v>
      </c>
      <c r="E700" s="2">
        <v>4.2</v>
      </c>
      <c r="F700" s="2" t="s">
        <v>1015</v>
      </c>
      <c r="G700" s="3">
        <v>45990</v>
      </c>
      <c r="H700" s="5">
        <v>16.8</v>
      </c>
      <c r="I700" s="2">
        <f>_xlfn.XLOOKUP(Sales78[[#This Row],[Customer_ID]],Customer[Customer_ID],Customer[Age])</f>
        <v>52</v>
      </c>
      <c r="J700" s="2" t="str">
        <f>_xlfn.XLOOKUP(Sales78[[#This Row],[Customer_ID]],Customer[Customer_ID],Customer[Age Range])</f>
        <v>[44-56]</v>
      </c>
      <c r="K700" s="2" t="str">
        <f>_xlfn.XLOOKUP(Sales78[[#This Row],[Customer_ID]],Customer[Customer_ID],Customer[Gender])</f>
        <v>Male</v>
      </c>
      <c r="L700" s="26" t="str">
        <f>_xlfn.XLOOKUP(Sales78[[#This Row],[Customer_ID]],Feedback[Customer_ID],Feedback[Feedback_ID])</f>
        <v>F1467</v>
      </c>
      <c r="M700" s="26" t="str">
        <f>_xlfn.XLOOKUP(Sales78[[#This Row],[Customer_ID]],Feedback[Customer_ID],Feedback[Sentiment])</f>
        <v>Neutral</v>
      </c>
      <c r="N700" s="26" t="str">
        <f>_xlfn.XLOOKUP(Sales78[[#This Row],[Customer_ID]],Feedback[Customer_ID],Feedback[Comment])</f>
        <v>Could be better</v>
      </c>
      <c r="O700" s="26"/>
    </row>
    <row r="701" spans="1:15" x14ac:dyDescent="0.3">
      <c r="A701" s="4" t="s">
        <v>706</v>
      </c>
      <c r="B701" s="2" t="s">
        <v>1074</v>
      </c>
      <c r="C701" s="2" t="s">
        <v>1009</v>
      </c>
      <c r="D701" s="2">
        <v>4</v>
      </c>
      <c r="E701" s="2">
        <v>2.85</v>
      </c>
      <c r="F701" s="2" t="s">
        <v>1013</v>
      </c>
      <c r="G701" s="3">
        <v>45991</v>
      </c>
      <c r="H701" s="5">
        <v>11.4</v>
      </c>
      <c r="I701" s="2">
        <f>_xlfn.XLOOKUP(Sales78[[#This Row],[Customer_ID]],Customer[Customer_ID],Customer[Age])</f>
        <v>64</v>
      </c>
      <c r="J701" s="2" t="str">
        <f>_xlfn.XLOOKUP(Sales78[[#This Row],[Customer_ID]],Customer[Customer_ID],Customer[Age Range])</f>
        <v>[57 Above]</v>
      </c>
      <c r="K701" s="2" t="str">
        <f>_xlfn.XLOOKUP(Sales78[[#This Row],[Customer_ID]],Customer[Customer_ID],Customer[Gender])</f>
        <v>Male</v>
      </c>
      <c r="L701" s="26" t="e">
        <f>_xlfn.XLOOKUP(Sales78[[#This Row],[Customer_ID]],Feedback[Customer_ID],Feedback[Feedback_ID])</f>
        <v>#N/A</v>
      </c>
      <c r="M701" s="26" t="e">
        <f>_xlfn.XLOOKUP(Sales78[[#This Row],[Customer_ID]],Feedback[Customer_ID],Feedback[Sentiment])</f>
        <v>#N/A</v>
      </c>
      <c r="N701" s="26" t="e">
        <f>_xlfn.XLOOKUP(Sales78[[#This Row],[Customer_ID]],Feedback[Customer_ID],Feedback[Comment])</f>
        <v>#N/A</v>
      </c>
      <c r="O701" s="26"/>
    </row>
    <row r="702" spans="1:15" x14ac:dyDescent="0.3">
      <c r="A702" s="4" t="s">
        <v>707</v>
      </c>
      <c r="B702" s="2" t="s">
        <v>1785</v>
      </c>
      <c r="C702" s="2" t="s">
        <v>1008</v>
      </c>
      <c r="D702" s="2">
        <v>5</v>
      </c>
      <c r="E702" s="2">
        <v>4.5</v>
      </c>
      <c r="F702" s="2" t="s">
        <v>1015</v>
      </c>
      <c r="G702" s="3">
        <v>45992</v>
      </c>
      <c r="H702" s="5">
        <v>22.5</v>
      </c>
      <c r="I702" s="2">
        <f>_xlfn.XLOOKUP(Sales78[[#This Row],[Customer_ID]],Customer[Customer_ID],Customer[Age])</f>
        <v>31</v>
      </c>
      <c r="J702" s="2" t="str">
        <f>_xlfn.XLOOKUP(Sales78[[#This Row],[Customer_ID]],Customer[Customer_ID],Customer[Age Range])</f>
        <v>[31-43]</v>
      </c>
      <c r="K702" s="2" t="str">
        <f>_xlfn.XLOOKUP(Sales78[[#This Row],[Customer_ID]],Customer[Customer_ID],Customer[Gender])</f>
        <v>Male</v>
      </c>
      <c r="L702" s="26" t="str">
        <f>_xlfn.XLOOKUP(Sales78[[#This Row],[Customer_ID]],Feedback[Customer_ID],Feedback[Feedback_ID])</f>
        <v>F1968</v>
      </c>
      <c r="M702" s="26" t="str">
        <f>_xlfn.XLOOKUP(Sales78[[#This Row],[Customer_ID]],Feedback[Customer_ID],Feedback[Sentiment])</f>
        <v>Positive</v>
      </c>
      <c r="N702" s="26" t="str">
        <f>_xlfn.XLOOKUP(Sales78[[#This Row],[Customer_ID]],Feedback[Customer_ID],Feedback[Comment])</f>
        <v>Could be better</v>
      </c>
      <c r="O702" s="26"/>
    </row>
    <row r="703" spans="1:15" x14ac:dyDescent="0.3">
      <c r="A703" s="4" t="s">
        <v>708</v>
      </c>
      <c r="B703" s="2" t="s">
        <v>1055</v>
      </c>
      <c r="C703" s="2" t="s">
        <v>1007</v>
      </c>
      <c r="D703" s="2">
        <v>5</v>
      </c>
      <c r="E703" s="2">
        <v>5.43</v>
      </c>
      <c r="F703" s="2" t="s">
        <v>1016</v>
      </c>
      <c r="G703" s="3">
        <v>45993</v>
      </c>
      <c r="H703" s="5">
        <v>27.15</v>
      </c>
      <c r="I703" s="2">
        <f>_xlfn.XLOOKUP(Sales78[[#This Row],[Customer_ID]],Customer[Customer_ID],Customer[Age])</f>
        <v>35</v>
      </c>
      <c r="J703" s="2" t="str">
        <f>_xlfn.XLOOKUP(Sales78[[#This Row],[Customer_ID]],Customer[Customer_ID],Customer[Age Range])</f>
        <v>[31-43]</v>
      </c>
      <c r="K703" s="2" t="str">
        <f>_xlfn.XLOOKUP(Sales78[[#This Row],[Customer_ID]],Customer[Customer_ID],Customer[Gender])</f>
        <v>Male</v>
      </c>
      <c r="L703" s="26" t="str">
        <f>_xlfn.XLOOKUP(Sales78[[#This Row],[Customer_ID]],Feedback[Customer_ID],Feedback[Feedback_ID])</f>
        <v>F1965</v>
      </c>
      <c r="M703" s="26" t="str">
        <f>_xlfn.XLOOKUP(Sales78[[#This Row],[Customer_ID]],Feedback[Customer_ID],Feedback[Sentiment])</f>
        <v>Neutral</v>
      </c>
      <c r="N703" s="26" t="str">
        <f>_xlfn.XLOOKUP(Sales78[[#This Row],[Customer_ID]],Feedback[Customer_ID],Feedback[Comment])</f>
        <v>Could be better</v>
      </c>
      <c r="O703" s="26"/>
    </row>
    <row r="704" spans="1:15" x14ac:dyDescent="0.3">
      <c r="A704" s="4" t="s">
        <v>709</v>
      </c>
      <c r="B704" s="2" t="s">
        <v>1141</v>
      </c>
      <c r="C704" s="2" t="s">
        <v>1008</v>
      </c>
      <c r="D704" s="2">
        <v>2</v>
      </c>
      <c r="E704" s="2">
        <v>4.8</v>
      </c>
      <c r="F704" s="2" t="s">
        <v>1016</v>
      </c>
      <c r="G704" s="3">
        <v>45994</v>
      </c>
      <c r="H704" s="5">
        <v>9.6</v>
      </c>
      <c r="I704" s="2">
        <f>_xlfn.XLOOKUP(Sales78[[#This Row],[Customer_ID]],Customer[Customer_ID],Customer[Age])</f>
        <v>43</v>
      </c>
      <c r="J704" s="2" t="str">
        <f>_xlfn.XLOOKUP(Sales78[[#This Row],[Customer_ID]],Customer[Customer_ID],Customer[Age Range])</f>
        <v>[31-43]</v>
      </c>
      <c r="K704" s="2" t="str">
        <f>_xlfn.XLOOKUP(Sales78[[#This Row],[Customer_ID]],Customer[Customer_ID],Customer[Gender])</f>
        <v>Female</v>
      </c>
      <c r="L704" s="26" t="e">
        <f>_xlfn.XLOOKUP(Sales78[[#This Row],[Customer_ID]],Feedback[Customer_ID],Feedback[Feedback_ID])</f>
        <v>#N/A</v>
      </c>
      <c r="M704" s="26" t="e">
        <f>_xlfn.XLOOKUP(Sales78[[#This Row],[Customer_ID]],Feedback[Customer_ID],Feedback[Sentiment])</f>
        <v>#N/A</v>
      </c>
      <c r="N704" s="26" t="e">
        <f>_xlfn.XLOOKUP(Sales78[[#This Row],[Customer_ID]],Feedback[Customer_ID],Feedback[Comment])</f>
        <v>#N/A</v>
      </c>
      <c r="O704" s="26"/>
    </row>
    <row r="705" spans="1:15" x14ac:dyDescent="0.3">
      <c r="A705" s="4" t="s">
        <v>710</v>
      </c>
      <c r="B705" s="2" t="s">
        <v>1182</v>
      </c>
      <c r="C705" s="2" t="s">
        <v>1008</v>
      </c>
      <c r="D705" s="2">
        <v>4</v>
      </c>
      <c r="E705" s="2">
        <v>4.34</v>
      </c>
      <c r="F705" s="2" t="s">
        <v>1013</v>
      </c>
      <c r="G705" s="3">
        <v>45995</v>
      </c>
      <c r="H705" s="5">
        <v>17.36</v>
      </c>
      <c r="I705" s="2">
        <f>_xlfn.XLOOKUP(Sales78[[#This Row],[Customer_ID]],Customer[Customer_ID],Customer[Age])</f>
        <v>25</v>
      </c>
      <c r="J705" s="2" t="str">
        <f>_xlfn.XLOOKUP(Sales78[[#This Row],[Customer_ID]],Customer[Customer_ID],Customer[Age Range])</f>
        <v>[18-30]</v>
      </c>
      <c r="K705" s="2" t="str">
        <f>_xlfn.XLOOKUP(Sales78[[#This Row],[Customer_ID]],Customer[Customer_ID],Customer[Gender])</f>
        <v>Male</v>
      </c>
      <c r="L705" s="26" t="e">
        <f>_xlfn.XLOOKUP(Sales78[[#This Row],[Customer_ID]],Feedback[Customer_ID],Feedback[Feedback_ID])</f>
        <v>#N/A</v>
      </c>
      <c r="M705" s="26" t="e">
        <f>_xlfn.XLOOKUP(Sales78[[#This Row],[Customer_ID]],Feedback[Customer_ID],Feedback[Sentiment])</f>
        <v>#N/A</v>
      </c>
      <c r="N705" s="26" t="e">
        <f>_xlfn.XLOOKUP(Sales78[[#This Row],[Customer_ID]],Feedback[Customer_ID],Feedback[Comment])</f>
        <v>#N/A</v>
      </c>
      <c r="O705" s="26"/>
    </row>
    <row r="706" spans="1:15" x14ac:dyDescent="0.3">
      <c r="A706" s="4" t="s">
        <v>711</v>
      </c>
      <c r="B706" s="2" t="s">
        <v>1427</v>
      </c>
      <c r="C706" s="2" t="s">
        <v>1011</v>
      </c>
      <c r="D706" s="2">
        <v>1</v>
      </c>
      <c r="E706" s="2">
        <v>4.95</v>
      </c>
      <c r="F706" s="2" t="s">
        <v>1014</v>
      </c>
      <c r="G706" s="3">
        <v>45996</v>
      </c>
      <c r="H706" s="5">
        <v>4.95</v>
      </c>
      <c r="I706" s="2">
        <f>_xlfn.XLOOKUP(Sales78[[#This Row],[Customer_ID]],Customer[Customer_ID],Customer[Age])</f>
        <v>52</v>
      </c>
      <c r="J706" s="2" t="str">
        <f>_xlfn.XLOOKUP(Sales78[[#This Row],[Customer_ID]],Customer[Customer_ID],Customer[Age Range])</f>
        <v>[44-56]</v>
      </c>
      <c r="K706" s="2" t="str">
        <f>_xlfn.XLOOKUP(Sales78[[#This Row],[Customer_ID]],Customer[Customer_ID],Customer[Gender])</f>
        <v>Female</v>
      </c>
      <c r="L706" s="26" t="e">
        <f>_xlfn.XLOOKUP(Sales78[[#This Row],[Customer_ID]],Feedback[Customer_ID],Feedback[Feedback_ID])</f>
        <v>#N/A</v>
      </c>
      <c r="M706" s="26" t="e">
        <f>_xlfn.XLOOKUP(Sales78[[#This Row],[Customer_ID]],Feedback[Customer_ID],Feedback[Sentiment])</f>
        <v>#N/A</v>
      </c>
      <c r="N706" s="26" t="e">
        <f>_xlfn.XLOOKUP(Sales78[[#This Row],[Customer_ID]],Feedback[Customer_ID],Feedback[Comment])</f>
        <v>#N/A</v>
      </c>
      <c r="O706" s="26"/>
    </row>
    <row r="707" spans="1:15" x14ac:dyDescent="0.3">
      <c r="A707" s="4" t="s">
        <v>712</v>
      </c>
      <c r="B707" s="2" t="s">
        <v>1579</v>
      </c>
      <c r="C707" s="2" t="s">
        <v>1007</v>
      </c>
      <c r="D707" s="2">
        <v>5</v>
      </c>
      <c r="E707" s="2">
        <v>3.4</v>
      </c>
      <c r="F707" s="2" t="s">
        <v>1016</v>
      </c>
      <c r="G707" s="3">
        <v>45997</v>
      </c>
      <c r="H707" s="5">
        <v>17</v>
      </c>
      <c r="I707" s="2">
        <f>_xlfn.XLOOKUP(Sales78[[#This Row],[Customer_ID]],Customer[Customer_ID],Customer[Age])</f>
        <v>30</v>
      </c>
      <c r="J707" s="2" t="str">
        <f>_xlfn.XLOOKUP(Sales78[[#This Row],[Customer_ID]],Customer[Customer_ID],Customer[Age Range])</f>
        <v>[18-30]</v>
      </c>
      <c r="K707" s="2" t="str">
        <f>_xlfn.XLOOKUP(Sales78[[#This Row],[Customer_ID]],Customer[Customer_ID],Customer[Gender])</f>
        <v>Male</v>
      </c>
      <c r="L707" s="26" t="str">
        <f>_xlfn.XLOOKUP(Sales78[[#This Row],[Customer_ID]],Feedback[Customer_ID],Feedback[Feedback_ID])</f>
        <v>F1308</v>
      </c>
      <c r="M707" s="26" t="str">
        <f>_xlfn.XLOOKUP(Sales78[[#This Row],[Customer_ID]],Feedback[Customer_ID],Feedback[Sentiment])</f>
        <v>Positive</v>
      </c>
      <c r="N707" s="26" t="str">
        <f>_xlfn.XLOOKUP(Sales78[[#This Row],[Customer_ID]],Feedback[Customer_ID],Feedback[Comment])</f>
        <v>Could be better</v>
      </c>
      <c r="O707" s="26"/>
    </row>
    <row r="708" spans="1:15" x14ac:dyDescent="0.3">
      <c r="A708" s="4" t="s">
        <v>713</v>
      </c>
      <c r="B708" s="2" t="s">
        <v>1153</v>
      </c>
      <c r="C708" s="2" t="s">
        <v>1008</v>
      </c>
      <c r="D708" s="2">
        <v>1</v>
      </c>
      <c r="E708" s="2">
        <v>3.78</v>
      </c>
      <c r="F708" s="2" t="s">
        <v>1016</v>
      </c>
      <c r="G708" s="3">
        <v>45998</v>
      </c>
      <c r="H708" s="5">
        <v>3.78</v>
      </c>
      <c r="I708" s="2">
        <f>_xlfn.XLOOKUP(Sales78[[#This Row],[Customer_ID]],Customer[Customer_ID],Customer[Age])</f>
        <v>55</v>
      </c>
      <c r="J708" s="2" t="str">
        <f>_xlfn.XLOOKUP(Sales78[[#This Row],[Customer_ID]],Customer[Customer_ID],Customer[Age Range])</f>
        <v>[44-56]</v>
      </c>
      <c r="K708" s="2" t="str">
        <f>_xlfn.XLOOKUP(Sales78[[#This Row],[Customer_ID]],Customer[Customer_ID],Customer[Gender])</f>
        <v>Female</v>
      </c>
      <c r="L708" s="26" t="e">
        <f>_xlfn.XLOOKUP(Sales78[[#This Row],[Customer_ID]],Feedback[Customer_ID],Feedback[Feedback_ID])</f>
        <v>#N/A</v>
      </c>
      <c r="M708" s="26" t="e">
        <f>_xlfn.XLOOKUP(Sales78[[#This Row],[Customer_ID]],Feedback[Customer_ID],Feedback[Sentiment])</f>
        <v>#N/A</v>
      </c>
      <c r="N708" s="26" t="e">
        <f>_xlfn.XLOOKUP(Sales78[[#This Row],[Customer_ID]],Feedback[Customer_ID],Feedback[Comment])</f>
        <v>#N/A</v>
      </c>
      <c r="O708" s="26"/>
    </row>
    <row r="709" spans="1:15" x14ac:dyDescent="0.3">
      <c r="A709" s="4" t="s">
        <v>714</v>
      </c>
      <c r="B709" s="2" t="s">
        <v>1757</v>
      </c>
      <c r="C709" s="2" t="s">
        <v>1007</v>
      </c>
      <c r="D709" s="2">
        <v>5</v>
      </c>
      <c r="E709" s="2">
        <v>4.62</v>
      </c>
      <c r="F709" s="2" t="s">
        <v>1013</v>
      </c>
      <c r="G709" s="3">
        <v>45999</v>
      </c>
      <c r="H709" s="5">
        <v>23.1</v>
      </c>
      <c r="I709" s="2">
        <f>_xlfn.XLOOKUP(Sales78[[#This Row],[Customer_ID]],Customer[Customer_ID],Customer[Age])</f>
        <v>19</v>
      </c>
      <c r="J709" s="2" t="str">
        <f>_xlfn.XLOOKUP(Sales78[[#This Row],[Customer_ID]],Customer[Customer_ID],Customer[Age Range])</f>
        <v>[18-30]</v>
      </c>
      <c r="K709" s="2" t="str">
        <f>_xlfn.XLOOKUP(Sales78[[#This Row],[Customer_ID]],Customer[Customer_ID],Customer[Gender])</f>
        <v>Female</v>
      </c>
      <c r="L709" s="26" t="e">
        <f>_xlfn.XLOOKUP(Sales78[[#This Row],[Customer_ID]],Feedback[Customer_ID],Feedback[Feedback_ID])</f>
        <v>#N/A</v>
      </c>
      <c r="M709" s="26" t="e">
        <f>_xlfn.XLOOKUP(Sales78[[#This Row],[Customer_ID]],Feedback[Customer_ID],Feedback[Sentiment])</f>
        <v>#N/A</v>
      </c>
      <c r="N709" s="26" t="e">
        <f>_xlfn.XLOOKUP(Sales78[[#This Row],[Customer_ID]],Feedback[Customer_ID],Feedback[Comment])</f>
        <v>#N/A</v>
      </c>
      <c r="O709" s="26"/>
    </row>
    <row r="710" spans="1:15" x14ac:dyDescent="0.3">
      <c r="A710" s="4" t="s">
        <v>715</v>
      </c>
      <c r="B710" s="2" t="s">
        <v>1596</v>
      </c>
      <c r="C710" s="2" t="s">
        <v>1008</v>
      </c>
      <c r="D710" s="2">
        <v>4</v>
      </c>
      <c r="E710" s="2">
        <v>2.75</v>
      </c>
      <c r="F710" s="2" t="s">
        <v>1013</v>
      </c>
      <c r="G710" s="3">
        <v>46000</v>
      </c>
      <c r="H710" s="5">
        <v>11</v>
      </c>
      <c r="I710" s="2">
        <f>_xlfn.XLOOKUP(Sales78[[#This Row],[Customer_ID]],Customer[Customer_ID],Customer[Age])</f>
        <v>43</v>
      </c>
      <c r="J710" s="2" t="str">
        <f>_xlfn.XLOOKUP(Sales78[[#This Row],[Customer_ID]],Customer[Customer_ID],Customer[Age Range])</f>
        <v>[31-43]</v>
      </c>
      <c r="K710" s="2" t="str">
        <f>_xlfn.XLOOKUP(Sales78[[#This Row],[Customer_ID]],Customer[Customer_ID],Customer[Gender])</f>
        <v>Female</v>
      </c>
      <c r="L710" s="26" t="str">
        <f>_xlfn.XLOOKUP(Sales78[[#This Row],[Customer_ID]],Feedback[Customer_ID],Feedback[Feedback_ID])</f>
        <v>F1075</v>
      </c>
      <c r="M710" s="26" t="str">
        <f>_xlfn.XLOOKUP(Sales78[[#This Row],[Customer_ID]],Feedback[Customer_ID],Feedback[Sentiment])</f>
        <v>Negative</v>
      </c>
      <c r="N710" s="26" t="str">
        <f>_xlfn.XLOOKUP(Sales78[[#This Row],[Customer_ID]],Feedback[Customer_ID],Feedback[Comment])</f>
        <v>Could be better</v>
      </c>
      <c r="O710" s="26"/>
    </row>
    <row r="711" spans="1:15" x14ac:dyDescent="0.3">
      <c r="A711" s="4" t="s">
        <v>716</v>
      </c>
      <c r="B711" s="2" t="s">
        <v>1990</v>
      </c>
      <c r="C711" s="2" t="s">
        <v>1010</v>
      </c>
      <c r="D711" s="2">
        <v>5</v>
      </c>
      <c r="E711" s="2">
        <v>5.76</v>
      </c>
      <c r="F711" s="2" t="s">
        <v>1014</v>
      </c>
      <c r="G711" s="3">
        <v>46001</v>
      </c>
      <c r="H711" s="5">
        <v>28.8</v>
      </c>
      <c r="I711" s="2">
        <f>_xlfn.XLOOKUP(Sales78[[#This Row],[Customer_ID]],Customer[Customer_ID],Customer[Age])</f>
        <v>26</v>
      </c>
      <c r="J711" s="2" t="str">
        <f>_xlfn.XLOOKUP(Sales78[[#This Row],[Customer_ID]],Customer[Customer_ID],Customer[Age Range])</f>
        <v>[18-30]</v>
      </c>
      <c r="K711" s="2" t="str">
        <f>_xlfn.XLOOKUP(Sales78[[#This Row],[Customer_ID]],Customer[Customer_ID],Customer[Gender])</f>
        <v>Male</v>
      </c>
      <c r="L711" s="26" t="str">
        <f>_xlfn.XLOOKUP(Sales78[[#This Row],[Customer_ID]],Feedback[Customer_ID],Feedback[Feedback_ID])</f>
        <v>F1259</v>
      </c>
      <c r="M711" s="26" t="str">
        <f>_xlfn.XLOOKUP(Sales78[[#This Row],[Customer_ID]],Feedback[Customer_ID],Feedback[Sentiment])</f>
        <v>Negative</v>
      </c>
      <c r="N711" s="26" t="str">
        <f>_xlfn.XLOOKUP(Sales78[[#This Row],[Customer_ID]],Feedback[Customer_ID],Feedback[Comment])</f>
        <v>Could be better</v>
      </c>
      <c r="O711" s="26"/>
    </row>
    <row r="712" spans="1:15" x14ac:dyDescent="0.3">
      <c r="A712" s="4" t="s">
        <v>717</v>
      </c>
      <c r="B712" s="2" t="s">
        <v>1985</v>
      </c>
      <c r="C712" s="2" t="s">
        <v>1010</v>
      </c>
      <c r="D712" s="2">
        <v>4</v>
      </c>
      <c r="E712" s="2">
        <v>3.23</v>
      </c>
      <c r="F712" s="2" t="s">
        <v>1013</v>
      </c>
      <c r="G712" s="3">
        <v>46002</v>
      </c>
      <c r="H712" s="5">
        <v>12.92</v>
      </c>
      <c r="I712" s="2">
        <f>_xlfn.XLOOKUP(Sales78[[#This Row],[Customer_ID]],Customer[Customer_ID],Customer[Age])</f>
        <v>20</v>
      </c>
      <c r="J712" s="2" t="str">
        <f>_xlfn.XLOOKUP(Sales78[[#This Row],[Customer_ID]],Customer[Customer_ID],Customer[Age Range])</f>
        <v>[18-30]</v>
      </c>
      <c r="K712" s="2" t="str">
        <f>_xlfn.XLOOKUP(Sales78[[#This Row],[Customer_ID]],Customer[Customer_ID],Customer[Gender])</f>
        <v>Female</v>
      </c>
      <c r="L712" s="26" t="str">
        <f>_xlfn.XLOOKUP(Sales78[[#This Row],[Customer_ID]],Feedback[Customer_ID],Feedback[Feedback_ID])</f>
        <v>F1749</v>
      </c>
      <c r="M712" s="26" t="str">
        <f>_xlfn.XLOOKUP(Sales78[[#This Row],[Customer_ID]],Feedback[Customer_ID],Feedback[Sentiment])</f>
        <v>Positive</v>
      </c>
      <c r="N712" s="26" t="str">
        <f>_xlfn.XLOOKUP(Sales78[[#This Row],[Customer_ID]],Feedback[Customer_ID],Feedback[Comment])</f>
        <v>Could be better</v>
      </c>
      <c r="O712" s="26"/>
    </row>
    <row r="713" spans="1:15" x14ac:dyDescent="0.3">
      <c r="A713" s="4" t="s">
        <v>718</v>
      </c>
      <c r="B713" s="2" t="s">
        <v>1166</v>
      </c>
      <c r="C713" s="2" t="s">
        <v>1009</v>
      </c>
      <c r="D713" s="2">
        <v>5</v>
      </c>
      <c r="E713" s="2">
        <v>4.22</v>
      </c>
      <c r="F713" s="2" t="s">
        <v>1014</v>
      </c>
      <c r="G713" s="3">
        <v>46003</v>
      </c>
      <c r="H713" s="5">
        <v>21.1</v>
      </c>
      <c r="I713" s="2">
        <f>_xlfn.XLOOKUP(Sales78[[#This Row],[Customer_ID]],Customer[Customer_ID],Customer[Age])</f>
        <v>58</v>
      </c>
      <c r="J713" s="2" t="str">
        <f>_xlfn.XLOOKUP(Sales78[[#This Row],[Customer_ID]],Customer[Customer_ID],Customer[Age Range])</f>
        <v>[57 Above]</v>
      </c>
      <c r="K713" s="2" t="str">
        <f>_xlfn.XLOOKUP(Sales78[[#This Row],[Customer_ID]],Customer[Customer_ID],Customer[Gender])</f>
        <v>Female</v>
      </c>
      <c r="L713" s="26" t="str">
        <f>_xlfn.XLOOKUP(Sales78[[#This Row],[Customer_ID]],Feedback[Customer_ID],Feedback[Feedback_ID])</f>
        <v>F1428</v>
      </c>
      <c r="M713" s="26" t="str">
        <f>_xlfn.XLOOKUP(Sales78[[#This Row],[Customer_ID]],Feedback[Customer_ID],Feedback[Sentiment])</f>
        <v>Positive</v>
      </c>
      <c r="N713" s="26" t="str">
        <f>_xlfn.XLOOKUP(Sales78[[#This Row],[Customer_ID]],Feedback[Customer_ID],Feedback[Comment])</f>
        <v>Great product!</v>
      </c>
      <c r="O713" s="26"/>
    </row>
    <row r="714" spans="1:15" x14ac:dyDescent="0.3">
      <c r="A714" s="4" t="s">
        <v>719</v>
      </c>
      <c r="B714" s="2" t="s">
        <v>1619</v>
      </c>
      <c r="C714" s="2" t="s">
        <v>1010</v>
      </c>
      <c r="D714" s="2">
        <v>2</v>
      </c>
      <c r="E714" s="2">
        <v>5.61</v>
      </c>
      <c r="F714" s="2" t="s">
        <v>1013</v>
      </c>
      <c r="G714" s="3">
        <v>46004</v>
      </c>
      <c r="H714" s="5">
        <v>11.22</v>
      </c>
      <c r="I714" s="2">
        <f>_xlfn.XLOOKUP(Sales78[[#This Row],[Customer_ID]],Customer[Customer_ID],Customer[Age])</f>
        <v>56</v>
      </c>
      <c r="J714" s="2" t="str">
        <f>_xlfn.XLOOKUP(Sales78[[#This Row],[Customer_ID]],Customer[Customer_ID],Customer[Age Range])</f>
        <v>[44-56]</v>
      </c>
      <c r="K714" s="2" t="str">
        <f>_xlfn.XLOOKUP(Sales78[[#This Row],[Customer_ID]],Customer[Customer_ID],Customer[Gender])</f>
        <v>Male</v>
      </c>
      <c r="L714" s="26" t="e">
        <f>_xlfn.XLOOKUP(Sales78[[#This Row],[Customer_ID]],Feedback[Customer_ID],Feedback[Feedback_ID])</f>
        <v>#N/A</v>
      </c>
      <c r="M714" s="26" t="e">
        <f>_xlfn.XLOOKUP(Sales78[[#This Row],[Customer_ID]],Feedback[Customer_ID],Feedback[Sentiment])</f>
        <v>#N/A</v>
      </c>
      <c r="N714" s="26" t="e">
        <f>_xlfn.XLOOKUP(Sales78[[#This Row],[Customer_ID]],Feedback[Customer_ID],Feedback[Comment])</f>
        <v>#N/A</v>
      </c>
      <c r="O714" s="26"/>
    </row>
    <row r="715" spans="1:15" x14ac:dyDescent="0.3">
      <c r="A715" s="4" t="s">
        <v>720</v>
      </c>
      <c r="B715" s="2" t="s">
        <v>1303</v>
      </c>
      <c r="C715" s="2" t="s">
        <v>1007</v>
      </c>
      <c r="D715" s="2">
        <v>5</v>
      </c>
      <c r="E715" s="2">
        <v>2.78</v>
      </c>
      <c r="F715" s="2" t="s">
        <v>1016</v>
      </c>
      <c r="G715" s="3">
        <v>46005</v>
      </c>
      <c r="H715" s="5">
        <v>13.9</v>
      </c>
      <c r="I715" s="2">
        <f>_xlfn.XLOOKUP(Sales78[[#This Row],[Customer_ID]],Customer[Customer_ID],Customer[Age])</f>
        <v>59</v>
      </c>
      <c r="J715" s="2" t="str">
        <f>_xlfn.XLOOKUP(Sales78[[#This Row],[Customer_ID]],Customer[Customer_ID],Customer[Age Range])</f>
        <v>[57 Above]</v>
      </c>
      <c r="K715" s="2" t="str">
        <f>_xlfn.XLOOKUP(Sales78[[#This Row],[Customer_ID]],Customer[Customer_ID],Customer[Gender])</f>
        <v>Female</v>
      </c>
      <c r="L715" s="26" t="str">
        <f>_xlfn.XLOOKUP(Sales78[[#This Row],[Customer_ID]],Feedback[Customer_ID],Feedback[Feedback_ID])</f>
        <v>F1031</v>
      </c>
      <c r="M715" s="26" t="str">
        <f>_xlfn.XLOOKUP(Sales78[[#This Row],[Customer_ID]],Feedback[Customer_ID],Feedback[Sentiment])</f>
        <v>Positive</v>
      </c>
      <c r="N715" s="26" t="str">
        <f>_xlfn.XLOOKUP(Sales78[[#This Row],[Customer_ID]],Feedback[Customer_ID],Feedback[Comment])</f>
        <v>Great product!</v>
      </c>
      <c r="O715" s="26"/>
    </row>
    <row r="716" spans="1:15" x14ac:dyDescent="0.3">
      <c r="A716" s="4" t="s">
        <v>721</v>
      </c>
      <c r="B716" s="2" t="s">
        <v>1336</v>
      </c>
      <c r="C716" s="2" t="s">
        <v>1011</v>
      </c>
      <c r="D716" s="2">
        <v>2</v>
      </c>
      <c r="E716" s="2">
        <v>5.3</v>
      </c>
      <c r="F716" s="2" t="s">
        <v>1013</v>
      </c>
      <c r="G716" s="3">
        <v>46006</v>
      </c>
      <c r="H716" s="5">
        <v>10.6</v>
      </c>
      <c r="I716" s="2">
        <f>_xlfn.XLOOKUP(Sales78[[#This Row],[Customer_ID]],Customer[Customer_ID],Customer[Age])</f>
        <v>43</v>
      </c>
      <c r="J716" s="2" t="str">
        <f>_xlfn.XLOOKUP(Sales78[[#This Row],[Customer_ID]],Customer[Customer_ID],Customer[Age Range])</f>
        <v>[31-43]</v>
      </c>
      <c r="K716" s="2" t="str">
        <f>_xlfn.XLOOKUP(Sales78[[#This Row],[Customer_ID]],Customer[Customer_ID],Customer[Gender])</f>
        <v>Male</v>
      </c>
      <c r="L716" s="26" t="str">
        <f>_xlfn.XLOOKUP(Sales78[[#This Row],[Customer_ID]],Feedback[Customer_ID],Feedback[Feedback_ID])</f>
        <v>F1819</v>
      </c>
      <c r="M716" s="26" t="str">
        <f>_xlfn.XLOOKUP(Sales78[[#This Row],[Customer_ID]],Feedback[Customer_ID],Feedback[Sentiment])</f>
        <v>Positive</v>
      </c>
      <c r="N716" s="26" t="str">
        <f>_xlfn.XLOOKUP(Sales78[[#This Row],[Customer_ID]],Feedback[Customer_ID],Feedback[Comment])</f>
        <v>Could be better</v>
      </c>
      <c r="O716" s="26"/>
    </row>
    <row r="717" spans="1:15" x14ac:dyDescent="0.3">
      <c r="A717" s="4" t="s">
        <v>722</v>
      </c>
      <c r="B717" s="2" t="s">
        <v>1183</v>
      </c>
      <c r="C717" s="2" t="s">
        <v>1009</v>
      </c>
      <c r="D717" s="2">
        <v>2</v>
      </c>
      <c r="E717" s="2">
        <v>2.71</v>
      </c>
      <c r="F717" s="2" t="s">
        <v>1015</v>
      </c>
      <c r="G717" s="3">
        <v>46007</v>
      </c>
      <c r="H717" s="5">
        <v>5.42</v>
      </c>
      <c r="I717" s="2">
        <f>_xlfn.XLOOKUP(Sales78[[#This Row],[Customer_ID]],Customer[Customer_ID],Customer[Age])</f>
        <v>61</v>
      </c>
      <c r="J717" s="2" t="str">
        <f>_xlfn.XLOOKUP(Sales78[[#This Row],[Customer_ID]],Customer[Customer_ID],Customer[Age Range])</f>
        <v>[57 Above]</v>
      </c>
      <c r="K717" s="2" t="str">
        <f>_xlfn.XLOOKUP(Sales78[[#This Row],[Customer_ID]],Customer[Customer_ID],Customer[Gender])</f>
        <v>Female</v>
      </c>
      <c r="L717" s="26" t="e">
        <f>_xlfn.XLOOKUP(Sales78[[#This Row],[Customer_ID]],Feedback[Customer_ID],Feedback[Feedback_ID])</f>
        <v>#N/A</v>
      </c>
      <c r="M717" s="26" t="e">
        <f>_xlfn.XLOOKUP(Sales78[[#This Row],[Customer_ID]],Feedback[Customer_ID],Feedback[Sentiment])</f>
        <v>#N/A</v>
      </c>
      <c r="N717" s="26" t="e">
        <f>_xlfn.XLOOKUP(Sales78[[#This Row],[Customer_ID]],Feedback[Customer_ID],Feedback[Comment])</f>
        <v>#N/A</v>
      </c>
      <c r="O717" s="26"/>
    </row>
    <row r="718" spans="1:15" x14ac:dyDescent="0.3">
      <c r="A718" s="4" t="s">
        <v>723</v>
      </c>
      <c r="B718" s="2" t="s">
        <v>1921</v>
      </c>
      <c r="C718" s="2" t="s">
        <v>1008</v>
      </c>
      <c r="D718" s="2">
        <v>1</v>
      </c>
      <c r="E718" s="2">
        <v>4.45</v>
      </c>
      <c r="F718" s="2" t="s">
        <v>1016</v>
      </c>
      <c r="G718" s="3">
        <v>46008</v>
      </c>
      <c r="H718" s="5">
        <v>4.45</v>
      </c>
      <c r="I718" s="2">
        <f>_xlfn.XLOOKUP(Sales78[[#This Row],[Customer_ID]],Customer[Customer_ID],Customer[Age])</f>
        <v>33</v>
      </c>
      <c r="J718" s="2" t="str">
        <f>_xlfn.XLOOKUP(Sales78[[#This Row],[Customer_ID]],Customer[Customer_ID],Customer[Age Range])</f>
        <v>[31-43]</v>
      </c>
      <c r="K718" s="2" t="str">
        <f>_xlfn.XLOOKUP(Sales78[[#This Row],[Customer_ID]],Customer[Customer_ID],Customer[Gender])</f>
        <v>Female</v>
      </c>
      <c r="L718" s="26" t="str">
        <f>_xlfn.XLOOKUP(Sales78[[#This Row],[Customer_ID]],Feedback[Customer_ID],Feedback[Feedback_ID])</f>
        <v>F1906</v>
      </c>
      <c r="M718" s="26" t="str">
        <f>_xlfn.XLOOKUP(Sales78[[#This Row],[Customer_ID]],Feedback[Customer_ID],Feedback[Sentiment])</f>
        <v>Neutral</v>
      </c>
      <c r="N718" s="26" t="str">
        <f>_xlfn.XLOOKUP(Sales78[[#This Row],[Customer_ID]],Feedback[Customer_ID],Feedback[Comment])</f>
        <v>Could be better</v>
      </c>
      <c r="O718" s="26"/>
    </row>
    <row r="719" spans="1:15" x14ac:dyDescent="0.3">
      <c r="A719" s="4" t="s">
        <v>724</v>
      </c>
      <c r="B719" s="2" t="s">
        <v>1775</v>
      </c>
      <c r="C719" s="2" t="s">
        <v>1010</v>
      </c>
      <c r="D719" s="2">
        <v>4</v>
      </c>
      <c r="E719" s="2">
        <v>5.78</v>
      </c>
      <c r="F719" s="2" t="s">
        <v>1015</v>
      </c>
      <c r="G719" s="3">
        <v>46009</v>
      </c>
      <c r="H719" s="5">
        <v>23.12</v>
      </c>
      <c r="I719" s="2">
        <f>_xlfn.XLOOKUP(Sales78[[#This Row],[Customer_ID]],Customer[Customer_ID],Customer[Age])</f>
        <v>23</v>
      </c>
      <c r="J719" s="2" t="str">
        <f>_xlfn.XLOOKUP(Sales78[[#This Row],[Customer_ID]],Customer[Customer_ID],Customer[Age Range])</f>
        <v>[18-30]</v>
      </c>
      <c r="K719" s="2" t="str">
        <f>_xlfn.XLOOKUP(Sales78[[#This Row],[Customer_ID]],Customer[Customer_ID],Customer[Gender])</f>
        <v>Female</v>
      </c>
      <c r="L719" s="26" t="e">
        <f>_xlfn.XLOOKUP(Sales78[[#This Row],[Customer_ID]],Feedback[Customer_ID],Feedback[Feedback_ID])</f>
        <v>#N/A</v>
      </c>
      <c r="M719" s="26" t="e">
        <f>_xlfn.XLOOKUP(Sales78[[#This Row],[Customer_ID]],Feedback[Customer_ID],Feedback[Sentiment])</f>
        <v>#N/A</v>
      </c>
      <c r="N719" s="26" t="e">
        <f>_xlfn.XLOOKUP(Sales78[[#This Row],[Customer_ID]],Feedback[Customer_ID],Feedback[Comment])</f>
        <v>#N/A</v>
      </c>
      <c r="O719" s="26"/>
    </row>
    <row r="720" spans="1:15" x14ac:dyDescent="0.3">
      <c r="A720" s="4" t="s">
        <v>725</v>
      </c>
      <c r="B720" s="2" t="s">
        <v>1190</v>
      </c>
      <c r="C720" s="2" t="s">
        <v>1009</v>
      </c>
      <c r="D720" s="2">
        <v>5</v>
      </c>
      <c r="E720" s="2">
        <v>3.96</v>
      </c>
      <c r="F720" s="2" t="s">
        <v>1015</v>
      </c>
      <c r="G720" s="3">
        <v>46010</v>
      </c>
      <c r="H720" s="5">
        <v>19.8</v>
      </c>
      <c r="I720" s="2">
        <f>_xlfn.XLOOKUP(Sales78[[#This Row],[Customer_ID]],Customer[Customer_ID],Customer[Age])</f>
        <v>45</v>
      </c>
      <c r="J720" s="2" t="str">
        <f>_xlfn.XLOOKUP(Sales78[[#This Row],[Customer_ID]],Customer[Customer_ID],Customer[Age Range])</f>
        <v>[44-56]</v>
      </c>
      <c r="K720" s="2" t="str">
        <f>_xlfn.XLOOKUP(Sales78[[#This Row],[Customer_ID]],Customer[Customer_ID],Customer[Gender])</f>
        <v>Female</v>
      </c>
      <c r="L720" s="26" t="str">
        <f>_xlfn.XLOOKUP(Sales78[[#This Row],[Customer_ID]],Feedback[Customer_ID],Feedback[Feedback_ID])</f>
        <v>F1179</v>
      </c>
      <c r="M720" s="26" t="str">
        <f>_xlfn.XLOOKUP(Sales78[[#This Row],[Customer_ID]],Feedback[Customer_ID],Feedback[Sentiment])</f>
        <v>Positive</v>
      </c>
      <c r="N720" s="26" t="str">
        <f>_xlfn.XLOOKUP(Sales78[[#This Row],[Customer_ID]],Feedback[Customer_ID],Feedback[Comment])</f>
        <v>Could be better</v>
      </c>
      <c r="O720" s="26"/>
    </row>
    <row r="721" spans="1:15" x14ac:dyDescent="0.3">
      <c r="A721" s="4" t="s">
        <v>726</v>
      </c>
      <c r="B721" s="2" t="s">
        <v>1821</v>
      </c>
      <c r="C721" s="2" t="s">
        <v>1010</v>
      </c>
      <c r="D721" s="2">
        <v>5</v>
      </c>
      <c r="E721" s="2">
        <v>3.79</v>
      </c>
      <c r="F721" s="2" t="s">
        <v>1013</v>
      </c>
      <c r="G721" s="3">
        <v>46011</v>
      </c>
      <c r="H721" s="5">
        <v>18.95</v>
      </c>
      <c r="I721" s="2">
        <f>_xlfn.XLOOKUP(Sales78[[#This Row],[Customer_ID]],Customer[Customer_ID],Customer[Age])</f>
        <v>41</v>
      </c>
      <c r="J721" s="2" t="str">
        <f>_xlfn.XLOOKUP(Sales78[[#This Row],[Customer_ID]],Customer[Customer_ID],Customer[Age Range])</f>
        <v>[31-43]</v>
      </c>
      <c r="K721" s="2" t="str">
        <f>_xlfn.XLOOKUP(Sales78[[#This Row],[Customer_ID]],Customer[Customer_ID],Customer[Gender])</f>
        <v>Male</v>
      </c>
      <c r="L721" s="26" t="str">
        <f>_xlfn.XLOOKUP(Sales78[[#This Row],[Customer_ID]],Feedback[Customer_ID],Feedback[Feedback_ID])</f>
        <v>F1865</v>
      </c>
      <c r="M721" s="26" t="str">
        <f>_xlfn.XLOOKUP(Sales78[[#This Row],[Customer_ID]],Feedback[Customer_ID],Feedback[Sentiment])</f>
        <v>Neutral</v>
      </c>
      <c r="N721" s="26" t="str">
        <f>_xlfn.XLOOKUP(Sales78[[#This Row],[Customer_ID]],Feedback[Customer_ID],Feedback[Comment])</f>
        <v>Great product!</v>
      </c>
      <c r="O721" s="26"/>
    </row>
    <row r="722" spans="1:15" x14ac:dyDescent="0.3">
      <c r="A722" s="4" t="s">
        <v>727</v>
      </c>
      <c r="B722" s="2" t="s">
        <v>1930</v>
      </c>
      <c r="C722" s="2" t="s">
        <v>1009</v>
      </c>
      <c r="D722" s="2">
        <v>3</v>
      </c>
      <c r="E722" s="2">
        <v>4.9800000000000004</v>
      </c>
      <c r="F722" s="2" t="s">
        <v>1013</v>
      </c>
      <c r="G722" s="3">
        <v>46012</v>
      </c>
      <c r="H722" s="5">
        <v>14.94</v>
      </c>
      <c r="I722" s="2">
        <f>_xlfn.XLOOKUP(Sales78[[#This Row],[Customer_ID]],Customer[Customer_ID],Customer[Age])</f>
        <v>36</v>
      </c>
      <c r="J722" s="2" t="str">
        <f>_xlfn.XLOOKUP(Sales78[[#This Row],[Customer_ID]],Customer[Customer_ID],Customer[Age Range])</f>
        <v>[31-43]</v>
      </c>
      <c r="K722" s="2" t="str">
        <f>_xlfn.XLOOKUP(Sales78[[#This Row],[Customer_ID]],Customer[Customer_ID],Customer[Gender])</f>
        <v>Male</v>
      </c>
      <c r="L722" s="26" t="e">
        <f>_xlfn.XLOOKUP(Sales78[[#This Row],[Customer_ID]],Feedback[Customer_ID],Feedback[Feedback_ID])</f>
        <v>#N/A</v>
      </c>
      <c r="M722" s="26" t="e">
        <f>_xlfn.XLOOKUP(Sales78[[#This Row],[Customer_ID]],Feedback[Customer_ID],Feedback[Sentiment])</f>
        <v>#N/A</v>
      </c>
      <c r="N722" s="26" t="e">
        <f>_xlfn.XLOOKUP(Sales78[[#This Row],[Customer_ID]],Feedback[Customer_ID],Feedback[Comment])</f>
        <v>#N/A</v>
      </c>
      <c r="O722" s="26"/>
    </row>
    <row r="723" spans="1:15" x14ac:dyDescent="0.3">
      <c r="A723" s="4" t="s">
        <v>728</v>
      </c>
      <c r="B723" s="2" t="s">
        <v>1909</v>
      </c>
      <c r="C723" s="2" t="s">
        <v>1007</v>
      </c>
      <c r="D723" s="2">
        <v>5</v>
      </c>
      <c r="E723" s="2">
        <v>5.38</v>
      </c>
      <c r="F723" s="2" t="s">
        <v>1015</v>
      </c>
      <c r="G723" s="3">
        <v>46013</v>
      </c>
      <c r="H723" s="5">
        <v>26.9</v>
      </c>
      <c r="I723" s="2">
        <f>_xlfn.XLOOKUP(Sales78[[#This Row],[Customer_ID]],Customer[Customer_ID],Customer[Age])</f>
        <v>62</v>
      </c>
      <c r="J723" s="2" t="str">
        <f>_xlfn.XLOOKUP(Sales78[[#This Row],[Customer_ID]],Customer[Customer_ID],Customer[Age Range])</f>
        <v>[57 Above]</v>
      </c>
      <c r="K723" s="2" t="str">
        <f>_xlfn.XLOOKUP(Sales78[[#This Row],[Customer_ID]],Customer[Customer_ID],Customer[Gender])</f>
        <v>Female</v>
      </c>
      <c r="L723" s="26" t="str">
        <f>_xlfn.XLOOKUP(Sales78[[#This Row],[Customer_ID]],Feedback[Customer_ID],Feedback[Feedback_ID])</f>
        <v>F1652</v>
      </c>
      <c r="M723" s="26" t="str">
        <f>_xlfn.XLOOKUP(Sales78[[#This Row],[Customer_ID]],Feedback[Customer_ID],Feedback[Sentiment])</f>
        <v>Neutral</v>
      </c>
      <c r="N723" s="26" t="str">
        <f>_xlfn.XLOOKUP(Sales78[[#This Row],[Customer_ID]],Feedback[Customer_ID],Feedback[Comment])</f>
        <v>Could be better</v>
      </c>
      <c r="O723" s="26"/>
    </row>
    <row r="724" spans="1:15" x14ac:dyDescent="0.3">
      <c r="A724" s="4" t="s">
        <v>729</v>
      </c>
      <c r="B724" s="2" t="s">
        <v>1486</v>
      </c>
      <c r="C724" s="2" t="s">
        <v>1007</v>
      </c>
      <c r="D724" s="2">
        <v>4</v>
      </c>
      <c r="E724" s="2">
        <v>3.43</v>
      </c>
      <c r="F724" s="2" t="s">
        <v>1016</v>
      </c>
      <c r="G724" s="3">
        <v>46014</v>
      </c>
      <c r="H724" s="5">
        <v>13.72</v>
      </c>
      <c r="I724" s="2">
        <f>_xlfn.XLOOKUP(Sales78[[#This Row],[Customer_ID]],Customer[Customer_ID],Customer[Age])</f>
        <v>53</v>
      </c>
      <c r="J724" s="2" t="str">
        <f>_xlfn.XLOOKUP(Sales78[[#This Row],[Customer_ID]],Customer[Customer_ID],Customer[Age Range])</f>
        <v>[44-56]</v>
      </c>
      <c r="K724" s="2" t="str">
        <f>_xlfn.XLOOKUP(Sales78[[#This Row],[Customer_ID]],Customer[Customer_ID],Customer[Gender])</f>
        <v>Female</v>
      </c>
      <c r="L724" s="26" t="str">
        <f>_xlfn.XLOOKUP(Sales78[[#This Row],[Customer_ID]],Feedback[Customer_ID],Feedback[Feedback_ID])</f>
        <v>F1654</v>
      </c>
      <c r="M724" s="26" t="str">
        <f>_xlfn.XLOOKUP(Sales78[[#This Row],[Customer_ID]],Feedback[Customer_ID],Feedback[Sentiment])</f>
        <v>Positive</v>
      </c>
      <c r="N724" s="26" t="str">
        <f>_xlfn.XLOOKUP(Sales78[[#This Row],[Customer_ID]],Feedback[Customer_ID],Feedback[Comment])</f>
        <v>Could be better</v>
      </c>
      <c r="O724" s="26"/>
    </row>
    <row r="725" spans="1:15" x14ac:dyDescent="0.3">
      <c r="A725" s="4" t="s">
        <v>730</v>
      </c>
      <c r="B725" s="2" t="s">
        <v>1795</v>
      </c>
      <c r="C725" s="2" t="s">
        <v>1008</v>
      </c>
      <c r="D725" s="2">
        <v>4</v>
      </c>
      <c r="E725" s="2">
        <v>2.64</v>
      </c>
      <c r="F725" s="2" t="s">
        <v>1013</v>
      </c>
      <c r="G725" s="3">
        <v>46015</v>
      </c>
      <c r="H725" s="5">
        <v>10.56</v>
      </c>
      <c r="I725" s="2">
        <f>_xlfn.XLOOKUP(Sales78[[#This Row],[Customer_ID]],Customer[Customer_ID],Customer[Age])</f>
        <v>19</v>
      </c>
      <c r="J725" s="2" t="str">
        <f>_xlfn.XLOOKUP(Sales78[[#This Row],[Customer_ID]],Customer[Customer_ID],Customer[Age Range])</f>
        <v>[18-30]</v>
      </c>
      <c r="K725" s="2" t="str">
        <f>_xlfn.XLOOKUP(Sales78[[#This Row],[Customer_ID]],Customer[Customer_ID],Customer[Gender])</f>
        <v>Female</v>
      </c>
      <c r="L725" s="26" t="str">
        <f>_xlfn.XLOOKUP(Sales78[[#This Row],[Customer_ID]],Feedback[Customer_ID],Feedback[Feedback_ID])</f>
        <v>F1234</v>
      </c>
      <c r="M725" s="26" t="str">
        <f>_xlfn.XLOOKUP(Sales78[[#This Row],[Customer_ID]],Feedback[Customer_ID],Feedback[Sentiment])</f>
        <v>Neutral</v>
      </c>
      <c r="N725" s="26" t="str">
        <f>_xlfn.XLOOKUP(Sales78[[#This Row],[Customer_ID]],Feedback[Customer_ID],Feedback[Comment])</f>
        <v>Could be better</v>
      </c>
      <c r="O725" s="26"/>
    </row>
    <row r="726" spans="1:15" x14ac:dyDescent="0.3">
      <c r="A726" s="4" t="s">
        <v>731</v>
      </c>
      <c r="B726" s="2" t="s">
        <v>1170</v>
      </c>
      <c r="C726" s="2" t="s">
        <v>1012</v>
      </c>
      <c r="D726" s="2">
        <v>5</v>
      </c>
      <c r="E726" s="2">
        <v>2.75</v>
      </c>
      <c r="F726" s="2" t="s">
        <v>1016</v>
      </c>
      <c r="G726" s="3">
        <v>46016</v>
      </c>
      <c r="H726" s="5">
        <v>13.75</v>
      </c>
      <c r="I726" s="2">
        <f>_xlfn.XLOOKUP(Sales78[[#This Row],[Customer_ID]],Customer[Customer_ID],Customer[Age])</f>
        <v>56</v>
      </c>
      <c r="J726" s="2" t="str">
        <f>_xlfn.XLOOKUP(Sales78[[#This Row],[Customer_ID]],Customer[Customer_ID],Customer[Age Range])</f>
        <v>[44-56]</v>
      </c>
      <c r="K726" s="2" t="str">
        <f>_xlfn.XLOOKUP(Sales78[[#This Row],[Customer_ID]],Customer[Customer_ID],Customer[Gender])</f>
        <v>Male</v>
      </c>
      <c r="L726" s="26" t="str">
        <f>_xlfn.XLOOKUP(Sales78[[#This Row],[Customer_ID]],Feedback[Customer_ID],Feedback[Feedback_ID])</f>
        <v>F1323</v>
      </c>
      <c r="M726" s="26" t="str">
        <f>_xlfn.XLOOKUP(Sales78[[#This Row],[Customer_ID]],Feedback[Customer_ID],Feedback[Sentiment])</f>
        <v>Neutral</v>
      </c>
      <c r="N726" s="26" t="str">
        <f>_xlfn.XLOOKUP(Sales78[[#This Row],[Customer_ID]],Feedback[Customer_ID],Feedback[Comment])</f>
        <v>Great product!</v>
      </c>
      <c r="O726" s="26"/>
    </row>
    <row r="727" spans="1:15" x14ac:dyDescent="0.3">
      <c r="A727" s="4" t="s">
        <v>732</v>
      </c>
      <c r="B727" s="2" t="s">
        <v>1338</v>
      </c>
      <c r="C727" s="2" t="s">
        <v>1009</v>
      </c>
      <c r="D727" s="2">
        <v>2</v>
      </c>
      <c r="E727" s="2">
        <v>3.56</v>
      </c>
      <c r="F727" s="2" t="s">
        <v>1013</v>
      </c>
      <c r="G727" s="3">
        <v>46017</v>
      </c>
      <c r="H727" s="5">
        <v>7.12</v>
      </c>
      <c r="I727" s="2">
        <f>_xlfn.XLOOKUP(Sales78[[#This Row],[Customer_ID]],Customer[Customer_ID],Customer[Age])</f>
        <v>28</v>
      </c>
      <c r="J727" s="2" t="str">
        <f>_xlfn.XLOOKUP(Sales78[[#This Row],[Customer_ID]],Customer[Customer_ID],Customer[Age Range])</f>
        <v>[18-30]</v>
      </c>
      <c r="K727" s="2" t="str">
        <f>_xlfn.XLOOKUP(Sales78[[#This Row],[Customer_ID]],Customer[Customer_ID],Customer[Gender])</f>
        <v>Female</v>
      </c>
      <c r="L727" s="26" t="str">
        <f>_xlfn.XLOOKUP(Sales78[[#This Row],[Customer_ID]],Feedback[Customer_ID],Feedback[Feedback_ID])</f>
        <v>F1151</v>
      </c>
      <c r="M727" s="26" t="str">
        <f>_xlfn.XLOOKUP(Sales78[[#This Row],[Customer_ID]],Feedback[Customer_ID],Feedback[Sentiment])</f>
        <v>Neutral</v>
      </c>
      <c r="N727" s="26" t="str">
        <f>_xlfn.XLOOKUP(Sales78[[#This Row],[Customer_ID]],Feedback[Customer_ID],Feedback[Comment])</f>
        <v>Could be better</v>
      </c>
      <c r="O727" s="26"/>
    </row>
    <row r="728" spans="1:15" x14ac:dyDescent="0.3">
      <c r="A728" s="4" t="s">
        <v>733</v>
      </c>
      <c r="B728" s="2" t="s">
        <v>1893</v>
      </c>
      <c r="C728" s="2" t="s">
        <v>1012</v>
      </c>
      <c r="D728" s="2">
        <v>3</v>
      </c>
      <c r="E728" s="2">
        <v>5.81</v>
      </c>
      <c r="F728" s="2" t="s">
        <v>1015</v>
      </c>
      <c r="G728" s="3">
        <v>46018</v>
      </c>
      <c r="H728" s="5">
        <v>17.43</v>
      </c>
      <c r="I728" s="2">
        <f>_xlfn.XLOOKUP(Sales78[[#This Row],[Customer_ID]],Customer[Customer_ID],Customer[Age])</f>
        <v>54</v>
      </c>
      <c r="J728" s="2" t="str">
        <f>_xlfn.XLOOKUP(Sales78[[#This Row],[Customer_ID]],Customer[Customer_ID],Customer[Age Range])</f>
        <v>[44-56]</v>
      </c>
      <c r="K728" s="2" t="str">
        <f>_xlfn.XLOOKUP(Sales78[[#This Row],[Customer_ID]],Customer[Customer_ID],Customer[Gender])</f>
        <v>Male</v>
      </c>
      <c r="L728" s="26" t="str">
        <f>_xlfn.XLOOKUP(Sales78[[#This Row],[Customer_ID]],Feedback[Customer_ID],Feedback[Feedback_ID])</f>
        <v>F1274</v>
      </c>
      <c r="M728" s="26" t="str">
        <f>_xlfn.XLOOKUP(Sales78[[#This Row],[Customer_ID]],Feedback[Customer_ID],Feedback[Sentiment])</f>
        <v>Positive</v>
      </c>
      <c r="N728" s="26" t="str">
        <f>_xlfn.XLOOKUP(Sales78[[#This Row],[Customer_ID]],Feedback[Customer_ID],Feedback[Comment])</f>
        <v>Great product!</v>
      </c>
      <c r="O728" s="26"/>
    </row>
    <row r="729" spans="1:15" x14ac:dyDescent="0.3">
      <c r="A729" s="4" t="s">
        <v>734</v>
      </c>
      <c r="B729" s="2" t="s">
        <v>1199</v>
      </c>
      <c r="C729" s="2" t="s">
        <v>1012</v>
      </c>
      <c r="D729" s="2">
        <v>4</v>
      </c>
      <c r="E729" s="2">
        <v>5.86</v>
      </c>
      <c r="F729" s="2" t="s">
        <v>1015</v>
      </c>
      <c r="G729" s="3">
        <v>46019</v>
      </c>
      <c r="H729" s="5">
        <v>23.44</v>
      </c>
      <c r="I729" s="2">
        <f>_xlfn.XLOOKUP(Sales78[[#This Row],[Customer_ID]],Customer[Customer_ID],Customer[Age])</f>
        <v>50</v>
      </c>
      <c r="J729" s="2" t="str">
        <f>_xlfn.XLOOKUP(Sales78[[#This Row],[Customer_ID]],Customer[Customer_ID],Customer[Age Range])</f>
        <v>[44-56]</v>
      </c>
      <c r="K729" s="2" t="str">
        <f>_xlfn.XLOOKUP(Sales78[[#This Row],[Customer_ID]],Customer[Customer_ID],Customer[Gender])</f>
        <v>Female</v>
      </c>
      <c r="L729" s="26" t="e">
        <f>_xlfn.XLOOKUP(Sales78[[#This Row],[Customer_ID]],Feedback[Customer_ID],Feedback[Feedback_ID])</f>
        <v>#N/A</v>
      </c>
      <c r="M729" s="26" t="e">
        <f>_xlfn.XLOOKUP(Sales78[[#This Row],[Customer_ID]],Feedback[Customer_ID],Feedback[Sentiment])</f>
        <v>#N/A</v>
      </c>
      <c r="N729" s="26" t="e">
        <f>_xlfn.XLOOKUP(Sales78[[#This Row],[Customer_ID]],Feedback[Customer_ID],Feedback[Comment])</f>
        <v>#N/A</v>
      </c>
      <c r="O729" s="26"/>
    </row>
    <row r="730" spans="1:15" x14ac:dyDescent="0.3">
      <c r="A730" s="4" t="s">
        <v>735</v>
      </c>
      <c r="B730" s="2" t="s">
        <v>1427</v>
      </c>
      <c r="C730" s="2" t="s">
        <v>1011</v>
      </c>
      <c r="D730" s="2">
        <v>3</v>
      </c>
      <c r="E730" s="2">
        <v>2.84</v>
      </c>
      <c r="F730" s="2" t="s">
        <v>1013</v>
      </c>
      <c r="G730" s="3">
        <v>46020</v>
      </c>
      <c r="H730" s="5">
        <v>8.52</v>
      </c>
      <c r="I730" s="2">
        <f>_xlfn.XLOOKUP(Sales78[[#This Row],[Customer_ID]],Customer[Customer_ID],Customer[Age])</f>
        <v>52</v>
      </c>
      <c r="J730" s="2" t="str">
        <f>_xlfn.XLOOKUP(Sales78[[#This Row],[Customer_ID]],Customer[Customer_ID],Customer[Age Range])</f>
        <v>[44-56]</v>
      </c>
      <c r="K730" s="2" t="str">
        <f>_xlfn.XLOOKUP(Sales78[[#This Row],[Customer_ID]],Customer[Customer_ID],Customer[Gender])</f>
        <v>Female</v>
      </c>
      <c r="L730" s="26" t="e">
        <f>_xlfn.XLOOKUP(Sales78[[#This Row],[Customer_ID]],Feedback[Customer_ID],Feedback[Feedback_ID])</f>
        <v>#N/A</v>
      </c>
      <c r="M730" s="26" t="e">
        <f>_xlfn.XLOOKUP(Sales78[[#This Row],[Customer_ID]],Feedback[Customer_ID],Feedback[Sentiment])</f>
        <v>#N/A</v>
      </c>
      <c r="N730" s="26" t="e">
        <f>_xlfn.XLOOKUP(Sales78[[#This Row],[Customer_ID]],Feedback[Customer_ID],Feedback[Comment])</f>
        <v>#N/A</v>
      </c>
      <c r="O730" s="26"/>
    </row>
    <row r="731" spans="1:15" x14ac:dyDescent="0.3">
      <c r="A731" s="4" t="s">
        <v>736</v>
      </c>
      <c r="B731" s="2" t="s">
        <v>1642</v>
      </c>
      <c r="C731" s="2" t="s">
        <v>1007</v>
      </c>
      <c r="D731" s="2">
        <v>3</v>
      </c>
      <c r="E731" s="2">
        <v>5.04</v>
      </c>
      <c r="F731" s="2" t="s">
        <v>1015</v>
      </c>
      <c r="G731" s="3">
        <v>46021</v>
      </c>
      <c r="H731" s="5">
        <v>15.12</v>
      </c>
      <c r="I731" s="2">
        <f>_xlfn.XLOOKUP(Sales78[[#This Row],[Customer_ID]],Customer[Customer_ID],Customer[Age])</f>
        <v>37</v>
      </c>
      <c r="J731" s="2" t="str">
        <f>_xlfn.XLOOKUP(Sales78[[#This Row],[Customer_ID]],Customer[Customer_ID],Customer[Age Range])</f>
        <v>[31-43]</v>
      </c>
      <c r="K731" s="2" t="str">
        <f>_xlfn.XLOOKUP(Sales78[[#This Row],[Customer_ID]],Customer[Customer_ID],Customer[Gender])</f>
        <v>Male</v>
      </c>
      <c r="L731" s="26" t="e">
        <f>_xlfn.XLOOKUP(Sales78[[#This Row],[Customer_ID]],Feedback[Customer_ID],Feedback[Feedback_ID])</f>
        <v>#N/A</v>
      </c>
      <c r="M731" s="26" t="e">
        <f>_xlfn.XLOOKUP(Sales78[[#This Row],[Customer_ID]],Feedback[Customer_ID],Feedback[Sentiment])</f>
        <v>#N/A</v>
      </c>
      <c r="N731" s="26" t="e">
        <f>_xlfn.XLOOKUP(Sales78[[#This Row],[Customer_ID]],Feedback[Customer_ID],Feedback[Comment])</f>
        <v>#N/A</v>
      </c>
      <c r="O731" s="26"/>
    </row>
    <row r="732" spans="1:15" x14ac:dyDescent="0.3">
      <c r="A732" s="4" t="s">
        <v>737</v>
      </c>
      <c r="B732" s="2" t="s">
        <v>1942</v>
      </c>
      <c r="C732" s="2" t="s">
        <v>1008</v>
      </c>
      <c r="D732" s="2">
        <v>4</v>
      </c>
      <c r="E732" s="2">
        <v>4.3600000000000003</v>
      </c>
      <c r="F732" s="2" t="s">
        <v>1013</v>
      </c>
      <c r="G732" s="3">
        <v>46022</v>
      </c>
      <c r="H732" s="5">
        <v>17.440000000000001</v>
      </c>
      <c r="I732" s="2">
        <f>_xlfn.XLOOKUP(Sales78[[#This Row],[Customer_ID]],Customer[Customer_ID],Customer[Age])</f>
        <v>40</v>
      </c>
      <c r="J732" s="2" t="str">
        <f>_xlfn.XLOOKUP(Sales78[[#This Row],[Customer_ID]],Customer[Customer_ID],Customer[Age Range])</f>
        <v>[31-43]</v>
      </c>
      <c r="K732" s="2" t="str">
        <f>_xlfn.XLOOKUP(Sales78[[#This Row],[Customer_ID]],Customer[Customer_ID],Customer[Gender])</f>
        <v>Female</v>
      </c>
      <c r="L732" s="26" t="str">
        <f>_xlfn.XLOOKUP(Sales78[[#This Row],[Customer_ID]],Feedback[Customer_ID],Feedback[Feedback_ID])</f>
        <v>F1139</v>
      </c>
      <c r="M732" s="26" t="str">
        <f>_xlfn.XLOOKUP(Sales78[[#This Row],[Customer_ID]],Feedback[Customer_ID],Feedback[Sentiment])</f>
        <v>Neutral</v>
      </c>
      <c r="N732" s="26" t="str">
        <f>_xlfn.XLOOKUP(Sales78[[#This Row],[Customer_ID]],Feedback[Customer_ID],Feedback[Comment])</f>
        <v>Could be better</v>
      </c>
      <c r="O732" s="26"/>
    </row>
    <row r="733" spans="1:15" x14ac:dyDescent="0.3">
      <c r="A733" s="4" t="s">
        <v>738</v>
      </c>
      <c r="B733" s="2" t="s">
        <v>1625</v>
      </c>
      <c r="C733" s="2" t="s">
        <v>1009</v>
      </c>
      <c r="D733" s="2">
        <v>2</v>
      </c>
      <c r="E733" s="2">
        <v>3.16</v>
      </c>
      <c r="F733" s="2" t="s">
        <v>1014</v>
      </c>
      <c r="G733" s="3">
        <v>46023</v>
      </c>
      <c r="H733" s="5">
        <v>6.32</v>
      </c>
      <c r="I733" s="2">
        <f>_xlfn.XLOOKUP(Sales78[[#This Row],[Customer_ID]],Customer[Customer_ID],Customer[Age])</f>
        <v>61</v>
      </c>
      <c r="J733" s="2" t="str">
        <f>_xlfn.XLOOKUP(Sales78[[#This Row],[Customer_ID]],Customer[Customer_ID],Customer[Age Range])</f>
        <v>[57 Above]</v>
      </c>
      <c r="K733" s="2" t="str">
        <f>_xlfn.XLOOKUP(Sales78[[#This Row],[Customer_ID]],Customer[Customer_ID],Customer[Gender])</f>
        <v>Male</v>
      </c>
      <c r="L733" s="26" t="str">
        <f>_xlfn.XLOOKUP(Sales78[[#This Row],[Customer_ID]],Feedback[Customer_ID],Feedback[Feedback_ID])</f>
        <v>F1086</v>
      </c>
      <c r="M733" s="26" t="str">
        <f>_xlfn.XLOOKUP(Sales78[[#This Row],[Customer_ID]],Feedback[Customer_ID],Feedback[Sentiment])</f>
        <v>Neutral</v>
      </c>
      <c r="N733" s="26" t="str">
        <f>_xlfn.XLOOKUP(Sales78[[#This Row],[Customer_ID]],Feedback[Customer_ID],Feedback[Comment])</f>
        <v>Great product!</v>
      </c>
      <c r="O733" s="26"/>
    </row>
    <row r="734" spans="1:15" x14ac:dyDescent="0.3">
      <c r="A734" s="4" t="s">
        <v>739</v>
      </c>
      <c r="B734" s="2" t="s">
        <v>1410</v>
      </c>
      <c r="C734" s="2" t="s">
        <v>1008</v>
      </c>
      <c r="D734" s="2">
        <v>2</v>
      </c>
      <c r="E734" s="2">
        <v>4.34</v>
      </c>
      <c r="F734" s="2" t="s">
        <v>1013</v>
      </c>
      <c r="G734" s="3">
        <v>46024</v>
      </c>
      <c r="H734" s="5">
        <v>8.68</v>
      </c>
      <c r="I734" s="2">
        <f>_xlfn.XLOOKUP(Sales78[[#This Row],[Customer_ID]],Customer[Customer_ID],Customer[Age])</f>
        <v>47</v>
      </c>
      <c r="J734" s="2" t="str">
        <f>_xlfn.XLOOKUP(Sales78[[#This Row],[Customer_ID]],Customer[Customer_ID],Customer[Age Range])</f>
        <v>[44-56]</v>
      </c>
      <c r="K734" s="2" t="str">
        <f>_xlfn.XLOOKUP(Sales78[[#This Row],[Customer_ID]],Customer[Customer_ID],Customer[Gender])</f>
        <v>Female</v>
      </c>
      <c r="L734" s="26" t="str">
        <f>_xlfn.XLOOKUP(Sales78[[#This Row],[Customer_ID]],Feedback[Customer_ID],Feedback[Feedback_ID])</f>
        <v>F1009</v>
      </c>
      <c r="M734" s="26" t="str">
        <f>_xlfn.XLOOKUP(Sales78[[#This Row],[Customer_ID]],Feedback[Customer_ID],Feedback[Sentiment])</f>
        <v>Neutral</v>
      </c>
      <c r="N734" s="26" t="str">
        <f>_xlfn.XLOOKUP(Sales78[[#This Row],[Customer_ID]],Feedback[Customer_ID],Feedback[Comment])</f>
        <v>Could be better</v>
      </c>
      <c r="O734" s="26"/>
    </row>
    <row r="735" spans="1:15" x14ac:dyDescent="0.3">
      <c r="A735" s="4" t="s">
        <v>740</v>
      </c>
      <c r="B735" s="2" t="s">
        <v>1770</v>
      </c>
      <c r="C735" s="2" t="s">
        <v>1007</v>
      </c>
      <c r="D735" s="2">
        <v>4</v>
      </c>
      <c r="E735" s="2">
        <v>3.37</v>
      </c>
      <c r="F735" s="2" t="s">
        <v>1016</v>
      </c>
      <c r="G735" s="3">
        <v>46025</v>
      </c>
      <c r="H735" s="5">
        <v>13.48</v>
      </c>
      <c r="I735" s="2">
        <f>_xlfn.XLOOKUP(Sales78[[#This Row],[Customer_ID]],Customer[Customer_ID],Customer[Age])</f>
        <v>43</v>
      </c>
      <c r="J735" s="2" t="str">
        <f>_xlfn.XLOOKUP(Sales78[[#This Row],[Customer_ID]],Customer[Customer_ID],Customer[Age Range])</f>
        <v>[31-43]</v>
      </c>
      <c r="K735" s="2" t="str">
        <f>_xlfn.XLOOKUP(Sales78[[#This Row],[Customer_ID]],Customer[Customer_ID],Customer[Gender])</f>
        <v>Male</v>
      </c>
      <c r="L735" s="26" t="e">
        <f>_xlfn.XLOOKUP(Sales78[[#This Row],[Customer_ID]],Feedback[Customer_ID],Feedback[Feedback_ID])</f>
        <v>#N/A</v>
      </c>
      <c r="M735" s="26" t="e">
        <f>_xlfn.XLOOKUP(Sales78[[#This Row],[Customer_ID]],Feedback[Customer_ID],Feedback[Sentiment])</f>
        <v>#N/A</v>
      </c>
      <c r="N735" s="26" t="e">
        <f>_xlfn.XLOOKUP(Sales78[[#This Row],[Customer_ID]],Feedback[Customer_ID],Feedback[Comment])</f>
        <v>#N/A</v>
      </c>
      <c r="O735" s="26"/>
    </row>
    <row r="736" spans="1:15" x14ac:dyDescent="0.3">
      <c r="A736" s="4" t="s">
        <v>741</v>
      </c>
      <c r="B736" s="2" t="s">
        <v>1319</v>
      </c>
      <c r="C736" s="2" t="s">
        <v>1012</v>
      </c>
      <c r="D736" s="2">
        <v>5</v>
      </c>
      <c r="E736" s="2">
        <v>4.6900000000000004</v>
      </c>
      <c r="F736" s="2" t="s">
        <v>1015</v>
      </c>
      <c r="G736" s="3">
        <v>46026</v>
      </c>
      <c r="H736" s="5">
        <v>23.45</v>
      </c>
      <c r="I736" s="2">
        <f>_xlfn.XLOOKUP(Sales78[[#This Row],[Customer_ID]],Customer[Customer_ID],Customer[Age])</f>
        <v>47</v>
      </c>
      <c r="J736" s="2" t="str">
        <f>_xlfn.XLOOKUP(Sales78[[#This Row],[Customer_ID]],Customer[Customer_ID],Customer[Age Range])</f>
        <v>[44-56]</v>
      </c>
      <c r="K736" s="2" t="str">
        <f>_xlfn.XLOOKUP(Sales78[[#This Row],[Customer_ID]],Customer[Customer_ID],Customer[Gender])</f>
        <v>Female</v>
      </c>
      <c r="L736" s="26" t="str">
        <f>_xlfn.XLOOKUP(Sales78[[#This Row],[Customer_ID]],Feedback[Customer_ID],Feedback[Feedback_ID])</f>
        <v>F1155</v>
      </c>
      <c r="M736" s="26" t="str">
        <f>_xlfn.XLOOKUP(Sales78[[#This Row],[Customer_ID]],Feedback[Customer_ID],Feedback[Sentiment])</f>
        <v>Negative</v>
      </c>
      <c r="N736" s="26" t="str">
        <f>_xlfn.XLOOKUP(Sales78[[#This Row],[Customer_ID]],Feedback[Customer_ID],Feedback[Comment])</f>
        <v>Great product!</v>
      </c>
      <c r="O736" s="26"/>
    </row>
    <row r="737" spans="1:15" x14ac:dyDescent="0.3">
      <c r="A737" s="4" t="s">
        <v>742</v>
      </c>
      <c r="B737" s="2" t="s">
        <v>1269</v>
      </c>
      <c r="C737" s="2" t="s">
        <v>1008</v>
      </c>
      <c r="D737" s="2">
        <v>5</v>
      </c>
      <c r="E737" s="2">
        <v>3.13</v>
      </c>
      <c r="F737" s="2" t="s">
        <v>1013</v>
      </c>
      <c r="G737" s="3">
        <v>46027</v>
      </c>
      <c r="H737" s="5">
        <v>15.65</v>
      </c>
      <c r="I737" s="2">
        <f>_xlfn.XLOOKUP(Sales78[[#This Row],[Customer_ID]],Customer[Customer_ID],Customer[Age])</f>
        <v>21</v>
      </c>
      <c r="J737" s="2" t="str">
        <f>_xlfn.XLOOKUP(Sales78[[#This Row],[Customer_ID]],Customer[Customer_ID],Customer[Age Range])</f>
        <v>[18-30]</v>
      </c>
      <c r="K737" s="2" t="str">
        <f>_xlfn.XLOOKUP(Sales78[[#This Row],[Customer_ID]],Customer[Customer_ID],Customer[Gender])</f>
        <v>Male</v>
      </c>
      <c r="L737" s="26" t="str">
        <f>_xlfn.XLOOKUP(Sales78[[#This Row],[Customer_ID]],Feedback[Customer_ID],Feedback[Feedback_ID])</f>
        <v>F1499</v>
      </c>
      <c r="M737" s="26" t="str">
        <f>_xlfn.XLOOKUP(Sales78[[#This Row],[Customer_ID]],Feedback[Customer_ID],Feedback[Sentiment])</f>
        <v>Negative</v>
      </c>
      <c r="N737" s="26" t="str">
        <f>_xlfn.XLOOKUP(Sales78[[#This Row],[Customer_ID]],Feedback[Customer_ID],Feedback[Comment])</f>
        <v>Could be better</v>
      </c>
      <c r="O737" s="26"/>
    </row>
    <row r="738" spans="1:15" x14ac:dyDescent="0.3">
      <c r="A738" s="4" t="s">
        <v>743</v>
      </c>
      <c r="B738" s="2" t="s">
        <v>1181</v>
      </c>
      <c r="C738" s="2" t="s">
        <v>1009</v>
      </c>
      <c r="D738" s="2">
        <v>3</v>
      </c>
      <c r="E738" s="2">
        <v>5.12</v>
      </c>
      <c r="F738" s="2" t="s">
        <v>1013</v>
      </c>
      <c r="G738" s="3">
        <v>46028</v>
      </c>
      <c r="H738" s="5">
        <v>15.36</v>
      </c>
      <c r="I738" s="2">
        <f>_xlfn.XLOOKUP(Sales78[[#This Row],[Customer_ID]],Customer[Customer_ID],Customer[Age])</f>
        <v>64</v>
      </c>
      <c r="J738" s="2" t="str">
        <f>_xlfn.XLOOKUP(Sales78[[#This Row],[Customer_ID]],Customer[Customer_ID],Customer[Age Range])</f>
        <v>[57 Above]</v>
      </c>
      <c r="K738" s="2" t="str">
        <f>_xlfn.XLOOKUP(Sales78[[#This Row],[Customer_ID]],Customer[Customer_ID],Customer[Gender])</f>
        <v>Male</v>
      </c>
      <c r="L738" s="26" t="e">
        <f>_xlfn.XLOOKUP(Sales78[[#This Row],[Customer_ID]],Feedback[Customer_ID],Feedback[Feedback_ID])</f>
        <v>#N/A</v>
      </c>
      <c r="M738" s="26" t="e">
        <f>_xlfn.XLOOKUP(Sales78[[#This Row],[Customer_ID]],Feedback[Customer_ID],Feedback[Sentiment])</f>
        <v>#N/A</v>
      </c>
      <c r="N738" s="26" t="e">
        <f>_xlfn.XLOOKUP(Sales78[[#This Row],[Customer_ID]],Feedback[Customer_ID],Feedback[Comment])</f>
        <v>#N/A</v>
      </c>
      <c r="O738" s="26"/>
    </row>
    <row r="739" spans="1:15" x14ac:dyDescent="0.3">
      <c r="A739" s="4" t="s">
        <v>744</v>
      </c>
      <c r="B739" s="2" t="s">
        <v>1298</v>
      </c>
      <c r="C739" s="2" t="s">
        <v>1010</v>
      </c>
      <c r="D739" s="2">
        <v>5</v>
      </c>
      <c r="E739" s="2">
        <v>3.95</v>
      </c>
      <c r="F739" s="2" t="s">
        <v>1013</v>
      </c>
      <c r="G739" s="3">
        <v>46029</v>
      </c>
      <c r="H739" s="5">
        <v>19.75</v>
      </c>
      <c r="I739" s="2">
        <f>_xlfn.XLOOKUP(Sales78[[#This Row],[Customer_ID]],Customer[Customer_ID],Customer[Age])</f>
        <v>47</v>
      </c>
      <c r="J739" s="2" t="str">
        <f>_xlfn.XLOOKUP(Sales78[[#This Row],[Customer_ID]],Customer[Customer_ID],Customer[Age Range])</f>
        <v>[44-56]</v>
      </c>
      <c r="K739" s="2" t="str">
        <f>_xlfn.XLOOKUP(Sales78[[#This Row],[Customer_ID]],Customer[Customer_ID],Customer[Gender])</f>
        <v>Female</v>
      </c>
      <c r="L739" s="26" t="str">
        <f>_xlfn.XLOOKUP(Sales78[[#This Row],[Customer_ID]],Feedback[Customer_ID],Feedback[Feedback_ID])</f>
        <v>F1091</v>
      </c>
      <c r="M739" s="26" t="str">
        <f>_xlfn.XLOOKUP(Sales78[[#This Row],[Customer_ID]],Feedback[Customer_ID],Feedback[Sentiment])</f>
        <v>Negative</v>
      </c>
      <c r="N739" s="26" t="str">
        <f>_xlfn.XLOOKUP(Sales78[[#This Row],[Customer_ID]],Feedback[Customer_ID],Feedback[Comment])</f>
        <v>Could be better</v>
      </c>
      <c r="O739" s="26"/>
    </row>
    <row r="740" spans="1:15" x14ac:dyDescent="0.3">
      <c r="A740" s="4" t="s">
        <v>745</v>
      </c>
      <c r="B740" s="2" t="s">
        <v>1287</v>
      </c>
      <c r="C740" s="2" t="s">
        <v>1011</v>
      </c>
      <c r="D740" s="2">
        <v>3</v>
      </c>
      <c r="E740" s="2">
        <v>2.87</v>
      </c>
      <c r="F740" s="2" t="s">
        <v>1016</v>
      </c>
      <c r="G740" s="3">
        <v>46030</v>
      </c>
      <c r="H740" s="5">
        <v>8.61</v>
      </c>
      <c r="I740" s="2">
        <f>_xlfn.XLOOKUP(Sales78[[#This Row],[Customer_ID]],Customer[Customer_ID],Customer[Age])</f>
        <v>33</v>
      </c>
      <c r="J740" s="2" t="str">
        <f>_xlfn.XLOOKUP(Sales78[[#This Row],[Customer_ID]],Customer[Customer_ID],Customer[Age Range])</f>
        <v>[31-43]</v>
      </c>
      <c r="K740" s="2" t="str">
        <f>_xlfn.XLOOKUP(Sales78[[#This Row],[Customer_ID]],Customer[Customer_ID],Customer[Gender])</f>
        <v>Female</v>
      </c>
      <c r="L740" s="26" t="str">
        <f>_xlfn.XLOOKUP(Sales78[[#This Row],[Customer_ID]],Feedback[Customer_ID],Feedback[Feedback_ID])</f>
        <v>F1257</v>
      </c>
      <c r="M740" s="26" t="str">
        <f>_xlfn.XLOOKUP(Sales78[[#This Row],[Customer_ID]],Feedback[Customer_ID],Feedback[Sentiment])</f>
        <v>Positive</v>
      </c>
      <c r="N740" s="26" t="str">
        <f>_xlfn.XLOOKUP(Sales78[[#This Row],[Customer_ID]],Feedback[Customer_ID],Feedback[Comment])</f>
        <v>Great product!</v>
      </c>
      <c r="O740" s="26"/>
    </row>
    <row r="741" spans="1:15" x14ac:dyDescent="0.3">
      <c r="A741" s="4" t="s">
        <v>746</v>
      </c>
      <c r="B741" s="2" t="s">
        <v>1504</v>
      </c>
      <c r="C741" s="2" t="s">
        <v>1007</v>
      </c>
      <c r="D741" s="2">
        <v>5</v>
      </c>
      <c r="E741" s="2">
        <v>4.74</v>
      </c>
      <c r="F741" s="2" t="s">
        <v>1015</v>
      </c>
      <c r="G741" s="3">
        <v>46031</v>
      </c>
      <c r="H741" s="5">
        <v>23.7</v>
      </c>
      <c r="I741" s="2">
        <f>_xlfn.XLOOKUP(Sales78[[#This Row],[Customer_ID]],Customer[Customer_ID],Customer[Age])</f>
        <v>65</v>
      </c>
      <c r="J741" s="2" t="str">
        <f>_xlfn.XLOOKUP(Sales78[[#This Row],[Customer_ID]],Customer[Customer_ID],Customer[Age Range])</f>
        <v>[57 Above]</v>
      </c>
      <c r="K741" s="2" t="str">
        <f>_xlfn.XLOOKUP(Sales78[[#This Row],[Customer_ID]],Customer[Customer_ID],Customer[Gender])</f>
        <v>Female</v>
      </c>
      <c r="L741" s="26" t="e">
        <f>_xlfn.XLOOKUP(Sales78[[#This Row],[Customer_ID]],Feedback[Customer_ID],Feedback[Feedback_ID])</f>
        <v>#N/A</v>
      </c>
      <c r="M741" s="26" t="e">
        <f>_xlfn.XLOOKUP(Sales78[[#This Row],[Customer_ID]],Feedback[Customer_ID],Feedback[Sentiment])</f>
        <v>#N/A</v>
      </c>
      <c r="N741" s="26" t="e">
        <f>_xlfn.XLOOKUP(Sales78[[#This Row],[Customer_ID]],Feedback[Customer_ID],Feedback[Comment])</f>
        <v>#N/A</v>
      </c>
      <c r="O741" s="26"/>
    </row>
    <row r="742" spans="1:15" x14ac:dyDescent="0.3">
      <c r="A742" s="4" t="s">
        <v>747</v>
      </c>
      <c r="B742" s="2" t="s">
        <v>1659</v>
      </c>
      <c r="C742" s="2" t="s">
        <v>1012</v>
      </c>
      <c r="D742" s="2">
        <v>2</v>
      </c>
      <c r="E742" s="2">
        <v>3.75</v>
      </c>
      <c r="F742" s="2" t="s">
        <v>1013</v>
      </c>
      <c r="G742" s="3">
        <v>46032</v>
      </c>
      <c r="H742" s="5">
        <v>7.5</v>
      </c>
      <c r="I742" s="2">
        <f>_xlfn.XLOOKUP(Sales78[[#This Row],[Customer_ID]],Customer[Customer_ID],Customer[Age])</f>
        <v>42</v>
      </c>
      <c r="J742" s="2" t="str">
        <f>_xlfn.XLOOKUP(Sales78[[#This Row],[Customer_ID]],Customer[Customer_ID],Customer[Age Range])</f>
        <v>[31-43]</v>
      </c>
      <c r="K742" s="2" t="str">
        <f>_xlfn.XLOOKUP(Sales78[[#This Row],[Customer_ID]],Customer[Customer_ID],Customer[Gender])</f>
        <v>Male</v>
      </c>
      <c r="L742" s="26" t="str">
        <f>_xlfn.XLOOKUP(Sales78[[#This Row],[Customer_ID]],Feedback[Customer_ID],Feedback[Feedback_ID])</f>
        <v>F1220</v>
      </c>
      <c r="M742" s="26" t="str">
        <f>_xlfn.XLOOKUP(Sales78[[#This Row],[Customer_ID]],Feedback[Customer_ID],Feedback[Sentiment])</f>
        <v>Positive</v>
      </c>
      <c r="N742" s="26" t="str">
        <f>_xlfn.XLOOKUP(Sales78[[#This Row],[Customer_ID]],Feedback[Customer_ID],Feedback[Comment])</f>
        <v>Could be better</v>
      </c>
      <c r="O742" s="26"/>
    </row>
    <row r="743" spans="1:15" x14ac:dyDescent="0.3">
      <c r="A743" s="4" t="s">
        <v>748</v>
      </c>
      <c r="B743" s="2" t="s">
        <v>1649</v>
      </c>
      <c r="C743" s="2" t="s">
        <v>1009</v>
      </c>
      <c r="D743" s="2">
        <v>2</v>
      </c>
      <c r="E743" s="2">
        <v>4.1100000000000003</v>
      </c>
      <c r="F743" s="2" t="s">
        <v>1015</v>
      </c>
      <c r="G743" s="3">
        <v>46033</v>
      </c>
      <c r="H743" s="5">
        <v>8.2200000000000006</v>
      </c>
      <c r="I743" s="2">
        <f>_xlfn.XLOOKUP(Sales78[[#This Row],[Customer_ID]],Customer[Customer_ID],Customer[Age])</f>
        <v>48</v>
      </c>
      <c r="J743" s="2" t="str">
        <f>_xlfn.XLOOKUP(Sales78[[#This Row],[Customer_ID]],Customer[Customer_ID],Customer[Age Range])</f>
        <v>[44-56]</v>
      </c>
      <c r="K743" s="2" t="str">
        <f>_xlfn.XLOOKUP(Sales78[[#This Row],[Customer_ID]],Customer[Customer_ID],Customer[Gender])</f>
        <v>Female</v>
      </c>
      <c r="L743" s="26" t="str">
        <f>_xlfn.XLOOKUP(Sales78[[#This Row],[Customer_ID]],Feedback[Customer_ID],Feedback[Feedback_ID])</f>
        <v>F1785</v>
      </c>
      <c r="M743" s="26" t="str">
        <f>_xlfn.XLOOKUP(Sales78[[#This Row],[Customer_ID]],Feedback[Customer_ID],Feedback[Sentiment])</f>
        <v>Negative</v>
      </c>
      <c r="N743" s="26" t="str">
        <f>_xlfn.XLOOKUP(Sales78[[#This Row],[Customer_ID]],Feedback[Customer_ID],Feedback[Comment])</f>
        <v>Could be better</v>
      </c>
      <c r="O743" s="26"/>
    </row>
    <row r="744" spans="1:15" x14ac:dyDescent="0.3">
      <c r="A744" s="4" t="s">
        <v>749</v>
      </c>
      <c r="B744" s="2" t="s">
        <v>1358</v>
      </c>
      <c r="C744" s="2" t="s">
        <v>1009</v>
      </c>
      <c r="D744" s="2">
        <v>2</v>
      </c>
      <c r="E744" s="2">
        <v>4.83</v>
      </c>
      <c r="F744" s="2" t="s">
        <v>1016</v>
      </c>
      <c r="G744" s="3">
        <v>46034</v>
      </c>
      <c r="H744" s="5">
        <v>9.66</v>
      </c>
      <c r="I744" s="2">
        <f>_xlfn.XLOOKUP(Sales78[[#This Row],[Customer_ID]],Customer[Customer_ID],Customer[Age])</f>
        <v>65</v>
      </c>
      <c r="J744" s="2" t="str">
        <f>_xlfn.XLOOKUP(Sales78[[#This Row],[Customer_ID]],Customer[Customer_ID],Customer[Age Range])</f>
        <v>[57 Above]</v>
      </c>
      <c r="K744" s="2" t="str">
        <f>_xlfn.XLOOKUP(Sales78[[#This Row],[Customer_ID]],Customer[Customer_ID],Customer[Gender])</f>
        <v>Male</v>
      </c>
      <c r="L744" s="26" t="e">
        <f>_xlfn.XLOOKUP(Sales78[[#This Row],[Customer_ID]],Feedback[Customer_ID],Feedback[Feedback_ID])</f>
        <v>#N/A</v>
      </c>
      <c r="M744" s="26" t="e">
        <f>_xlfn.XLOOKUP(Sales78[[#This Row],[Customer_ID]],Feedback[Customer_ID],Feedback[Sentiment])</f>
        <v>#N/A</v>
      </c>
      <c r="N744" s="26" t="e">
        <f>_xlfn.XLOOKUP(Sales78[[#This Row],[Customer_ID]],Feedback[Customer_ID],Feedback[Comment])</f>
        <v>#N/A</v>
      </c>
      <c r="O744" s="26"/>
    </row>
    <row r="745" spans="1:15" x14ac:dyDescent="0.3">
      <c r="A745" s="4" t="s">
        <v>750</v>
      </c>
      <c r="B745" s="2" t="s">
        <v>1951</v>
      </c>
      <c r="C745" s="2" t="s">
        <v>1008</v>
      </c>
      <c r="D745" s="2">
        <v>5</v>
      </c>
      <c r="E745" s="2">
        <v>5.59</v>
      </c>
      <c r="F745" s="2" t="s">
        <v>1014</v>
      </c>
      <c r="G745" s="3">
        <v>46035</v>
      </c>
      <c r="H745" s="5">
        <v>27.95</v>
      </c>
      <c r="I745" s="2">
        <f>_xlfn.XLOOKUP(Sales78[[#This Row],[Customer_ID]],Customer[Customer_ID],Customer[Age])</f>
        <v>37</v>
      </c>
      <c r="J745" s="2" t="str">
        <f>_xlfn.XLOOKUP(Sales78[[#This Row],[Customer_ID]],Customer[Customer_ID],Customer[Age Range])</f>
        <v>[31-43]</v>
      </c>
      <c r="K745" s="2" t="str">
        <f>_xlfn.XLOOKUP(Sales78[[#This Row],[Customer_ID]],Customer[Customer_ID],Customer[Gender])</f>
        <v>Male</v>
      </c>
      <c r="L745" s="26" t="e">
        <f>_xlfn.XLOOKUP(Sales78[[#This Row],[Customer_ID]],Feedback[Customer_ID],Feedback[Feedback_ID])</f>
        <v>#N/A</v>
      </c>
      <c r="M745" s="26" t="e">
        <f>_xlfn.XLOOKUP(Sales78[[#This Row],[Customer_ID]],Feedback[Customer_ID],Feedback[Sentiment])</f>
        <v>#N/A</v>
      </c>
      <c r="N745" s="26" t="e">
        <f>_xlfn.XLOOKUP(Sales78[[#This Row],[Customer_ID]],Feedback[Customer_ID],Feedback[Comment])</f>
        <v>#N/A</v>
      </c>
      <c r="O745" s="26"/>
    </row>
    <row r="746" spans="1:15" x14ac:dyDescent="0.3">
      <c r="A746" s="4" t="s">
        <v>751</v>
      </c>
      <c r="B746" s="2" t="s">
        <v>1132</v>
      </c>
      <c r="C746" s="2" t="s">
        <v>1007</v>
      </c>
      <c r="D746" s="2">
        <v>3</v>
      </c>
      <c r="E746" s="2">
        <v>3.08</v>
      </c>
      <c r="F746" s="2" t="s">
        <v>1016</v>
      </c>
      <c r="G746" s="3">
        <v>46036</v>
      </c>
      <c r="H746" s="5">
        <v>9.24</v>
      </c>
      <c r="I746" s="2">
        <f>_xlfn.XLOOKUP(Sales78[[#This Row],[Customer_ID]],Customer[Customer_ID],Customer[Age])</f>
        <v>35</v>
      </c>
      <c r="J746" s="2" t="str">
        <f>_xlfn.XLOOKUP(Sales78[[#This Row],[Customer_ID]],Customer[Customer_ID],Customer[Age Range])</f>
        <v>[31-43]</v>
      </c>
      <c r="K746" s="2" t="str">
        <f>_xlfn.XLOOKUP(Sales78[[#This Row],[Customer_ID]],Customer[Customer_ID],Customer[Gender])</f>
        <v>Male</v>
      </c>
      <c r="L746" s="26" t="e">
        <f>_xlfn.XLOOKUP(Sales78[[#This Row],[Customer_ID]],Feedback[Customer_ID],Feedback[Feedback_ID])</f>
        <v>#N/A</v>
      </c>
      <c r="M746" s="26" t="e">
        <f>_xlfn.XLOOKUP(Sales78[[#This Row],[Customer_ID]],Feedback[Customer_ID],Feedback[Sentiment])</f>
        <v>#N/A</v>
      </c>
      <c r="N746" s="26" t="e">
        <f>_xlfn.XLOOKUP(Sales78[[#This Row],[Customer_ID]],Feedback[Customer_ID],Feedback[Comment])</f>
        <v>#N/A</v>
      </c>
      <c r="O746" s="26"/>
    </row>
    <row r="747" spans="1:15" x14ac:dyDescent="0.3">
      <c r="A747" s="4" t="s">
        <v>752</v>
      </c>
      <c r="B747" s="2" t="s">
        <v>1756</v>
      </c>
      <c r="C747" s="2" t="s">
        <v>1010</v>
      </c>
      <c r="D747" s="2">
        <v>3</v>
      </c>
      <c r="E747" s="2">
        <v>3.13</v>
      </c>
      <c r="F747" s="2" t="s">
        <v>1014</v>
      </c>
      <c r="G747" s="3">
        <v>46037</v>
      </c>
      <c r="H747" s="5">
        <v>9.39</v>
      </c>
      <c r="I747" s="2">
        <f>_xlfn.XLOOKUP(Sales78[[#This Row],[Customer_ID]],Customer[Customer_ID],Customer[Age])</f>
        <v>49</v>
      </c>
      <c r="J747" s="2" t="str">
        <f>_xlfn.XLOOKUP(Sales78[[#This Row],[Customer_ID]],Customer[Customer_ID],Customer[Age Range])</f>
        <v>[44-56]</v>
      </c>
      <c r="K747" s="2" t="str">
        <f>_xlfn.XLOOKUP(Sales78[[#This Row],[Customer_ID]],Customer[Customer_ID],Customer[Gender])</f>
        <v>Male</v>
      </c>
      <c r="L747" s="26" t="str">
        <f>_xlfn.XLOOKUP(Sales78[[#This Row],[Customer_ID]],Feedback[Customer_ID],Feedback[Feedback_ID])</f>
        <v>F1945</v>
      </c>
      <c r="M747" s="26" t="str">
        <f>_xlfn.XLOOKUP(Sales78[[#This Row],[Customer_ID]],Feedback[Customer_ID],Feedback[Sentiment])</f>
        <v>Positive</v>
      </c>
      <c r="N747" s="26" t="str">
        <f>_xlfn.XLOOKUP(Sales78[[#This Row],[Customer_ID]],Feedback[Customer_ID],Feedback[Comment])</f>
        <v>Great product!</v>
      </c>
      <c r="O747" s="26"/>
    </row>
    <row r="748" spans="1:15" x14ac:dyDescent="0.3">
      <c r="A748" s="4" t="s">
        <v>753</v>
      </c>
      <c r="B748" s="2" t="s">
        <v>1831</v>
      </c>
      <c r="C748" s="2" t="s">
        <v>1010</v>
      </c>
      <c r="D748" s="2">
        <v>2</v>
      </c>
      <c r="E748" s="2">
        <v>3.91</v>
      </c>
      <c r="F748" s="2" t="s">
        <v>1013</v>
      </c>
      <c r="G748" s="3">
        <v>46038</v>
      </c>
      <c r="H748" s="5">
        <v>7.82</v>
      </c>
      <c r="I748" s="2">
        <f>_xlfn.XLOOKUP(Sales78[[#This Row],[Customer_ID]],Customer[Customer_ID],Customer[Age])</f>
        <v>55</v>
      </c>
      <c r="J748" s="2" t="str">
        <f>_xlfn.XLOOKUP(Sales78[[#This Row],[Customer_ID]],Customer[Customer_ID],Customer[Age Range])</f>
        <v>[44-56]</v>
      </c>
      <c r="K748" s="2" t="str">
        <f>_xlfn.XLOOKUP(Sales78[[#This Row],[Customer_ID]],Customer[Customer_ID],Customer[Gender])</f>
        <v>Female</v>
      </c>
      <c r="L748" s="26" t="str">
        <f>_xlfn.XLOOKUP(Sales78[[#This Row],[Customer_ID]],Feedback[Customer_ID],Feedback[Feedback_ID])</f>
        <v>F1258</v>
      </c>
      <c r="M748" s="26" t="str">
        <f>_xlfn.XLOOKUP(Sales78[[#This Row],[Customer_ID]],Feedback[Customer_ID],Feedback[Sentiment])</f>
        <v>Neutral</v>
      </c>
      <c r="N748" s="26" t="str">
        <f>_xlfn.XLOOKUP(Sales78[[#This Row],[Customer_ID]],Feedback[Customer_ID],Feedback[Comment])</f>
        <v>Could be better</v>
      </c>
      <c r="O748" s="26"/>
    </row>
    <row r="749" spans="1:15" x14ac:dyDescent="0.3">
      <c r="A749" s="4" t="s">
        <v>754</v>
      </c>
      <c r="B749" s="2" t="s">
        <v>1526</v>
      </c>
      <c r="C749" s="2" t="s">
        <v>1011</v>
      </c>
      <c r="D749" s="2">
        <v>2</v>
      </c>
      <c r="E749" s="2">
        <v>3.68</v>
      </c>
      <c r="F749" s="2" t="s">
        <v>1015</v>
      </c>
      <c r="G749" s="3">
        <v>46039</v>
      </c>
      <c r="H749" s="5">
        <v>7.36</v>
      </c>
      <c r="I749" s="2">
        <f>_xlfn.XLOOKUP(Sales78[[#This Row],[Customer_ID]],Customer[Customer_ID],Customer[Age])</f>
        <v>30</v>
      </c>
      <c r="J749" s="2" t="str">
        <f>_xlfn.XLOOKUP(Sales78[[#This Row],[Customer_ID]],Customer[Customer_ID],Customer[Age Range])</f>
        <v>[18-30]</v>
      </c>
      <c r="K749" s="2" t="str">
        <f>_xlfn.XLOOKUP(Sales78[[#This Row],[Customer_ID]],Customer[Customer_ID],Customer[Gender])</f>
        <v>Female</v>
      </c>
      <c r="L749" s="26" t="e">
        <f>_xlfn.XLOOKUP(Sales78[[#This Row],[Customer_ID]],Feedback[Customer_ID],Feedback[Feedback_ID])</f>
        <v>#N/A</v>
      </c>
      <c r="M749" s="26" t="e">
        <f>_xlfn.XLOOKUP(Sales78[[#This Row],[Customer_ID]],Feedback[Customer_ID],Feedback[Sentiment])</f>
        <v>#N/A</v>
      </c>
      <c r="N749" s="26" t="e">
        <f>_xlfn.XLOOKUP(Sales78[[#This Row],[Customer_ID]],Feedback[Customer_ID],Feedback[Comment])</f>
        <v>#N/A</v>
      </c>
      <c r="O749" s="26"/>
    </row>
    <row r="750" spans="1:15" x14ac:dyDescent="0.3">
      <c r="A750" s="4" t="s">
        <v>755</v>
      </c>
      <c r="B750" s="2" t="s">
        <v>1187</v>
      </c>
      <c r="C750" s="2" t="s">
        <v>1012</v>
      </c>
      <c r="D750" s="2">
        <v>5</v>
      </c>
      <c r="E750" s="2">
        <v>3.05</v>
      </c>
      <c r="F750" s="2" t="s">
        <v>1014</v>
      </c>
      <c r="G750" s="3">
        <v>46040</v>
      </c>
      <c r="H750" s="5">
        <v>15.25</v>
      </c>
      <c r="I750" s="2">
        <f>_xlfn.XLOOKUP(Sales78[[#This Row],[Customer_ID]],Customer[Customer_ID],Customer[Age])</f>
        <v>39</v>
      </c>
      <c r="J750" s="2" t="str">
        <f>_xlfn.XLOOKUP(Sales78[[#This Row],[Customer_ID]],Customer[Customer_ID],Customer[Age Range])</f>
        <v>[31-43]</v>
      </c>
      <c r="K750" s="2" t="str">
        <f>_xlfn.XLOOKUP(Sales78[[#This Row],[Customer_ID]],Customer[Customer_ID],Customer[Gender])</f>
        <v>Female</v>
      </c>
      <c r="L750" s="26" t="str">
        <f>_xlfn.XLOOKUP(Sales78[[#This Row],[Customer_ID]],Feedback[Customer_ID],Feedback[Feedback_ID])</f>
        <v>F1181</v>
      </c>
      <c r="M750" s="26" t="str">
        <f>_xlfn.XLOOKUP(Sales78[[#This Row],[Customer_ID]],Feedback[Customer_ID],Feedback[Sentiment])</f>
        <v>Negative</v>
      </c>
      <c r="N750" s="26" t="str">
        <f>_xlfn.XLOOKUP(Sales78[[#This Row],[Customer_ID]],Feedback[Customer_ID],Feedback[Comment])</f>
        <v>Great product!</v>
      </c>
      <c r="O750" s="26"/>
    </row>
    <row r="751" spans="1:15" x14ac:dyDescent="0.3">
      <c r="A751" s="4" t="s">
        <v>756</v>
      </c>
      <c r="B751" s="2" t="s">
        <v>1434</v>
      </c>
      <c r="C751" s="2" t="s">
        <v>1011</v>
      </c>
      <c r="D751" s="2">
        <v>5</v>
      </c>
      <c r="E751" s="2">
        <v>5.99</v>
      </c>
      <c r="F751" s="2" t="s">
        <v>1015</v>
      </c>
      <c r="G751" s="3">
        <v>46041</v>
      </c>
      <c r="H751" s="5">
        <v>29.95</v>
      </c>
      <c r="I751" s="2">
        <f>_xlfn.XLOOKUP(Sales78[[#This Row],[Customer_ID]],Customer[Customer_ID],Customer[Age])</f>
        <v>60</v>
      </c>
      <c r="J751" s="2" t="str">
        <f>_xlfn.XLOOKUP(Sales78[[#This Row],[Customer_ID]],Customer[Customer_ID],Customer[Age Range])</f>
        <v>[57 Above]</v>
      </c>
      <c r="K751" s="2" t="str">
        <f>_xlfn.XLOOKUP(Sales78[[#This Row],[Customer_ID]],Customer[Customer_ID],Customer[Gender])</f>
        <v>Female</v>
      </c>
      <c r="L751" s="26" t="e">
        <f>_xlfn.XLOOKUP(Sales78[[#This Row],[Customer_ID]],Feedback[Customer_ID],Feedback[Feedback_ID])</f>
        <v>#N/A</v>
      </c>
      <c r="M751" s="26" t="e">
        <f>_xlfn.XLOOKUP(Sales78[[#This Row],[Customer_ID]],Feedback[Customer_ID],Feedback[Sentiment])</f>
        <v>#N/A</v>
      </c>
      <c r="N751" s="26" t="e">
        <f>_xlfn.XLOOKUP(Sales78[[#This Row],[Customer_ID]],Feedback[Customer_ID],Feedback[Comment])</f>
        <v>#N/A</v>
      </c>
      <c r="O751" s="26"/>
    </row>
    <row r="752" spans="1:15" x14ac:dyDescent="0.3">
      <c r="A752" s="4" t="s">
        <v>757</v>
      </c>
      <c r="B752" s="2" t="s">
        <v>1892</v>
      </c>
      <c r="C752" s="2" t="s">
        <v>1008</v>
      </c>
      <c r="D752" s="2">
        <v>3</v>
      </c>
      <c r="E752" s="2">
        <v>4.05</v>
      </c>
      <c r="F752" s="2" t="s">
        <v>1013</v>
      </c>
      <c r="G752" s="3">
        <v>46042</v>
      </c>
      <c r="H752" s="5">
        <v>12.15</v>
      </c>
      <c r="I752" s="2">
        <f>_xlfn.XLOOKUP(Sales78[[#This Row],[Customer_ID]],Customer[Customer_ID],Customer[Age])</f>
        <v>47</v>
      </c>
      <c r="J752" s="2" t="str">
        <f>_xlfn.XLOOKUP(Sales78[[#This Row],[Customer_ID]],Customer[Customer_ID],Customer[Age Range])</f>
        <v>[44-56]</v>
      </c>
      <c r="K752" s="2" t="str">
        <f>_xlfn.XLOOKUP(Sales78[[#This Row],[Customer_ID]],Customer[Customer_ID],Customer[Gender])</f>
        <v>Female</v>
      </c>
      <c r="L752" s="26" t="str">
        <f>_xlfn.XLOOKUP(Sales78[[#This Row],[Customer_ID]],Feedback[Customer_ID],Feedback[Feedback_ID])</f>
        <v>F1492</v>
      </c>
      <c r="M752" s="26" t="str">
        <f>_xlfn.XLOOKUP(Sales78[[#This Row],[Customer_ID]],Feedback[Customer_ID],Feedback[Sentiment])</f>
        <v>Negative</v>
      </c>
      <c r="N752" s="26" t="str">
        <f>_xlfn.XLOOKUP(Sales78[[#This Row],[Customer_ID]],Feedback[Customer_ID],Feedback[Comment])</f>
        <v>Great product!</v>
      </c>
      <c r="O752" s="26"/>
    </row>
    <row r="753" spans="1:15" x14ac:dyDescent="0.3">
      <c r="A753" s="4" t="s">
        <v>758</v>
      </c>
      <c r="B753" s="2" t="s">
        <v>1770</v>
      </c>
      <c r="C753" s="2" t="s">
        <v>1007</v>
      </c>
      <c r="D753" s="2">
        <v>1</v>
      </c>
      <c r="E753" s="2">
        <v>3.73</v>
      </c>
      <c r="F753" s="2" t="s">
        <v>1015</v>
      </c>
      <c r="G753" s="3">
        <v>46043</v>
      </c>
      <c r="H753" s="5">
        <v>3.73</v>
      </c>
      <c r="I753" s="2">
        <f>_xlfn.XLOOKUP(Sales78[[#This Row],[Customer_ID]],Customer[Customer_ID],Customer[Age])</f>
        <v>43</v>
      </c>
      <c r="J753" s="2" t="str">
        <f>_xlfn.XLOOKUP(Sales78[[#This Row],[Customer_ID]],Customer[Customer_ID],Customer[Age Range])</f>
        <v>[31-43]</v>
      </c>
      <c r="K753" s="2" t="str">
        <f>_xlfn.XLOOKUP(Sales78[[#This Row],[Customer_ID]],Customer[Customer_ID],Customer[Gender])</f>
        <v>Male</v>
      </c>
      <c r="L753" s="26" t="e">
        <f>_xlfn.XLOOKUP(Sales78[[#This Row],[Customer_ID]],Feedback[Customer_ID],Feedback[Feedback_ID])</f>
        <v>#N/A</v>
      </c>
      <c r="M753" s="26" t="e">
        <f>_xlfn.XLOOKUP(Sales78[[#This Row],[Customer_ID]],Feedback[Customer_ID],Feedback[Sentiment])</f>
        <v>#N/A</v>
      </c>
      <c r="N753" s="26" t="e">
        <f>_xlfn.XLOOKUP(Sales78[[#This Row],[Customer_ID]],Feedback[Customer_ID],Feedback[Comment])</f>
        <v>#N/A</v>
      </c>
      <c r="O753" s="26"/>
    </row>
    <row r="754" spans="1:15" x14ac:dyDescent="0.3">
      <c r="A754" s="4" t="s">
        <v>759</v>
      </c>
      <c r="B754" s="2" t="s">
        <v>1740</v>
      </c>
      <c r="C754" s="2" t="s">
        <v>1010</v>
      </c>
      <c r="D754" s="2">
        <v>3</v>
      </c>
      <c r="E754" s="2">
        <v>3.6</v>
      </c>
      <c r="F754" s="2" t="s">
        <v>1014</v>
      </c>
      <c r="G754" s="3">
        <v>46044</v>
      </c>
      <c r="H754" s="5">
        <v>10.8</v>
      </c>
      <c r="I754" s="2">
        <f>_xlfn.XLOOKUP(Sales78[[#This Row],[Customer_ID]],Customer[Customer_ID],Customer[Age])</f>
        <v>48</v>
      </c>
      <c r="J754" s="2" t="str">
        <f>_xlfn.XLOOKUP(Sales78[[#This Row],[Customer_ID]],Customer[Customer_ID],Customer[Age Range])</f>
        <v>[44-56]</v>
      </c>
      <c r="K754" s="2" t="str">
        <f>_xlfn.XLOOKUP(Sales78[[#This Row],[Customer_ID]],Customer[Customer_ID],Customer[Gender])</f>
        <v>Male</v>
      </c>
      <c r="L754" s="26" t="e">
        <f>_xlfn.XLOOKUP(Sales78[[#This Row],[Customer_ID]],Feedback[Customer_ID],Feedback[Feedback_ID])</f>
        <v>#N/A</v>
      </c>
      <c r="M754" s="26" t="e">
        <f>_xlfn.XLOOKUP(Sales78[[#This Row],[Customer_ID]],Feedback[Customer_ID],Feedback[Sentiment])</f>
        <v>#N/A</v>
      </c>
      <c r="N754" s="26" t="e">
        <f>_xlfn.XLOOKUP(Sales78[[#This Row],[Customer_ID]],Feedback[Customer_ID],Feedback[Comment])</f>
        <v>#N/A</v>
      </c>
      <c r="O754" s="26"/>
    </row>
    <row r="755" spans="1:15" x14ac:dyDescent="0.3">
      <c r="A755" s="4" t="s">
        <v>760</v>
      </c>
      <c r="B755" s="2" t="s">
        <v>1485</v>
      </c>
      <c r="C755" s="2" t="s">
        <v>1007</v>
      </c>
      <c r="D755" s="2">
        <v>5</v>
      </c>
      <c r="E755" s="2">
        <v>5.97</v>
      </c>
      <c r="F755" s="2" t="s">
        <v>1013</v>
      </c>
      <c r="G755" s="3">
        <v>46045</v>
      </c>
      <c r="H755" s="5">
        <v>29.85</v>
      </c>
      <c r="I755" s="2">
        <f>_xlfn.XLOOKUP(Sales78[[#This Row],[Customer_ID]],Customer[Customer_ID],Customer[Age])</f>
        <v>55</v>
      </c>
      <c r="J755" s="2" t="str">
        <f>_xlfn.XLOOKUP(Sales78[[#This Row],[Customer_ID]],Customer[Customer_ID],Customer[Age Range])</f>
        <v>[44-56]</v>
      </c>
      <c r="K755" s="2" t="str">
        <f>_xlfn.XLOOKUP(Sales78[[#This Row],[Customer_ID]],Customer[Customer_ID],Customer[Gender])</f>
        <v>Male</v>
      </c>
      <c r="L755" s="26" t="str">
        <f>_xlfn.XLOOKUP(Sales78[[#This Row],[Customer_ID]],Feedback[Customer_ID],Feedback[Feedback_ID])</f>
        <v>F1461</v>
      </c>
      <c r="M755" s="26" t="str">
        <f>_xlfn.XLOOKUP(Sales78[[#This Row],[Customer_ID]],Feedback[Customer_ID],Feedback[Sentiment])</f>
        <v>Neutral</v>
      </c>
      <c r="N755" s="26" t="str">
        <f>_xlfn.XLOOKUP(Sales78[[#This Row],[Customer_ID]],Feedback[Customer_ID],Feedback[Comment])</f>
        <v>Great product!</v>
      </c>
      <c r="O755" s="26"/>
    </row>
    <row r="756" spans="1:15" x14ac:dyDescent="0.3">
      <c r="A756" s="4" t="s">
        <v>761</v>
      </c>
      <c r="B756" s="2" t="s">
        <v>1483</v>
      </c>
      <c r="C756" s="2" t="s">
        <v>1008</v>
      </c>
      <c r="D756" s="2">
        <v>4</v>
      </c>
      <c r="E756" s="2">
        <v>3.64</v>
      </c>
      <c r="F756" s="2" t="s">
        <v>1013</v>
      </c>
      <c r="G756" s="3">
        <v>46046</v>
      </c>
      <c r="H756" s="5">
        <v>14.56</v>
      </c>
      <c r="I756" s="2">
        <f>_xlfn.XLOOKUP(Sales78[[#This Row],[Customer_ID]],Customer[Customer_ID],Customer[Age])</f>
        <v>20</v>
      </c>
      <c r="J756" s="2" t="str">
        <f>_xlfn.XLOOKUP(Sales78[[#This Row],[Customer_ID]],Customer[Customer_ID],Customer[Age Range])</f>
        <v>[18-30]</v>
      </c>
      <c r="K756" s="2" t="str">
        <f>_xlfn.XLOOKUP(Sales78[[#This Row],[Customer_ID]],Customer[Customer_ID],Customer[Gender])</f>
        <v>Male</v>
      </c>
      <c r="L756" s="26" t="str">
        <f>_xlfn.XLOOKUP(Sales78[[#This Row],[Customer_ID]],Feedback[Customer_ID],Feedback[Feedback_ID])</f>
        <v>F1186</v>
      </c>
      <c r="M756" s="26" t="str">
        <f>_xlfn.XLOOKUP(Sales78[[#This Row],[Customer_ID]],Feedback[Customer_ID],Feedback[Sentiment])</f>
        <v>Negative</v>
      </c>
      <c r="N756" s="26" t="str">
        <f>_xlfn.XLOOKUP(Sales78[[#This Row],[Customer_ID]],Feedback[Customer_ID],Feedback[Comment])</f>
        <v>Could be better</v>
      </c>
      <c r="O756" s="26"/>
    </row>
    <row r="757" spans="1:15" x14ac:dyDescent="0.3">
      <c r="A757" s="4" t="s">
        <v>762</v>
      </c>
      <c r="B757" s="2" t="s">
        <v>1320</v>
      </c>
      <c r="C757" s="2" t="s">
        <v>1007</v>
      </c>
      <c r="D757" s="2">
        <v>5</v>
      </c>
      <c r="E757" s="2">
        <v>3.8</v>
      </c>
      <c r="F757" s="2" t="s">
        <v>1014</v>
      </c>
      <c r="G757" s="3">
        <v>46047</v>
      </c>
      <c r="H757" s="5">
        <v>19</v>
      </c>
      <c r="I757" s="2">
        <f>_xlfn.XLOOKUP(Sales78[[#This Row],[Customer_ID]],Customer[Customer_ID],Customer[Age])</f>
        <v>33</v>
      </c>
      <c r="J757" s="2" t="str">
        <f>_xlfn.XLOOKUP(Sales78[[#This Row],[Customer_ID]],Customer[Customer_ID],Customer[Age Range])</f>
        <v>[31-43]</v>
      </c>
      <c r="K757" s="2" t="str">
        <f>_xlfn.XLOOKUP(Sales78[[#This Row],[Customer_ID]],Customer[Customer_ID],Customer[Gender])</f>
        <v>Male</v>
      </c>
      <c r="L757" s="26" t="str">
        <f>_xlfn.XLOOKUP(Sales78[[#This Row],[Customer_ID]],Feedback[Customer_ID],Feedback[Feedback_ID])</f>
        <v>F1359</v>
      </c>
      <c r="M757" s="26" t="str">
        <f>_xlfn.XLOOKUP(Sales78[[#This Row],[Customer_ID]],Feedback[Customer_ID],Feedback[Sentiment])</f>
        <v>Positive</v>
      </c>
      <c r="N757" s="26" t="str">
        <f>_xlfn.XLOOKUP(Sales78[[#This Row],[Customer_ID]],Feedback[Customer_ID],Feedback[Comment])</f>
        <v>Could be better</v>
      </c>
      <c r="O757" s="26"/>
    </row>
    <row r="758" spans="1:15" x14ac:dyDescent="0.3">
      <c r="A758" s="4" t="s">
        <v>763</v>
      </c>
      <c r="B758" s="2" t="s">
        <v>1699</v>
      </c>
      <c r="C758" s="2" t="s">
        <v>1007</v>
      </c>
      <c r="D758" s="2">
        <v>5</v>
      </c>
      <c r="E758" s="2">
        <v>5.17</v>
      </c>
      <c r="F758" s="2" t="s">
        <v>1015</v>
      </c>
      <c r="G758" s="3">
        <v>46048</v>
      </c>
      <c r="H758" s="5">
        <v>25.85</v>
      </c>
      <c r="I758" s="2">
        <f>_xlfn.XLOOKUP(Sales78[[#This Row],[Customer_ID]],Customer[Customer_ID],Customer[Age])</f>
        <v>58</v>
      </c>
      <c r="J758" s="2" t="str">
        <f>_xlfn.XLOOKUP(Sales78[[#This Row],[Customer_ID]],Customer[Customer_ID],Customer[Age Range])</f>
        <v>[57 Above]</v>
      </c>
      <c r="K758" s="2" t="str">
        <f>_xlfn.XLOOKUP(Sales78[[#This Row],[Customer_ID]],Customer[Customer_ID],Customer[Gender])</f>
        <v>Male</v>
      </c>
      <c r="L758" s="26" t="e">
        <f>_xlfn.XLOOKUP(Sales78[[#This Row],[Customer_ID]],Feedback[Customer_ID],Feedback[Feedback_ID])</f>
        <v>#N/A</v>
      </c>
      <c r="M758" s="26" t="e">
        <f>_xlfn.XLOOKUP(Sales78[[#This Row],[Customer_ID]],Feedback[Customer_ID],Feedback[Sentiment])</f>
        <v>#N/A</v>
      </c>
      <c r="N758" s="26" t="e">
        <f>_xlfn.XLOOKUP(Sales78[[#This Row],[Customer_ID]],Feedback[Customer_ID],Feedback[Comment])</f>
        <v>#N/A</v>
      </c>
      <c r="O758" s="26"/>
    </row>
    <row r="759" spans="1:15" x14ac:dyDescent="0.3">
      <c r="A759" s="4" t="s">
        <v>764</v>
      </c>
      <c r="B759" s="2" t="s">
        <v>1844</v>
      </c>
      <c r="C759" s="2" t="s">
        <v>1007</v>
      </c>
      <c r="D759" s="2">
        <v>4</v>
      </c>
      <c r="E759" s="2">
        <v>4.01</v>
      </c>
      <c r="F759" s="2" t="s">
        <v>1016</v>
      </c>
      <c r="G759" s="3">
        <v>46049</v>
      </c>
      <c r="H759" s="5">
        <v>16.04</v>
      </c>
      <c r="I759" s="2">
        <f>_xlfn.XLOOKUP(Sales78[[#This Row],[Customer_ID]],Customer[Customer_ID],Customer[Age])</f>
        <v>33</v>
      </c>
      <c r="J759" s="2" t="str">
        <f>_xlfn.XLOOKUP(Sales78[[#This Row],[Customer_ID]],Customer[Customer_ID],Customer[Age Range])</f>
        <v>[31-43]</v>
      </c>
      <c r="K759" s="2" t="str">
        <f>_xlfn.XLOOKUP(Sales78[[#This Row],[Customer_ID]],Customer[Customer_ID],Customer[Gender])</f>
        <v>Male</v>
      </c>
      <c r="L759" s="26" t="str">
        <f>_xlfn.XLOOKUP(Sales78[[#This Row],[Customer_ID]],Feedback[Customer_ID],Feedback[Feedback_ID])</f>
        <v>F1566</v>
      </c>
      <c r="M759" s="26" t="str">
        <f>_xlfn.XLOOKUP(Sales78[[#This Row],[Customer_ID]],Feedback[Customer_ID],Feedback[Sentiment])</f>
        <v>Neutral</v>
      </c>
      <c r="N759" s="26" t="str">
        <f>_xlfn.XLOOKUP(Sales78[[#This Row],[Customer_ID]],Feedback[Customer_ID],Feedback[Comment])</f>
        <v>Could be better</v>
      </c>
      <c r="O759" s="26"/>
    </row>
    <row r="760" spans="1:15" x14ac:dyDescent="0.3">
      <c r="A760" s="4" t="s">
        <v>765</v>
      </c>
      <c r="B760" s="2" t="s">
        <v>1598</v>
      </c>
      <c r="C760" s="2" t="s">
        <v>1008</v>
      </c>
      <c r="D760" s="2">
        <v>5</v>
      </c>
      <c r="E760" s="2">
        <v>5.04</v>
      </c>
      <c r="F760" s="2" t="s">
        <v>1015</v>
      </c>
      <c r="G760" s="3">
        <v>46050</v>
      </c>
      <c r="H760" s="5">
        <v>25.2</v>
      </c>
      <c r="I760" s="2">
        <f>_xlfn.XLOOKUP(Sales78[[#This Row],[Customer_ID]],Customer[Customer_ID],Customer[Age])</f>
        <v>36</v>
      </c>
      <c r="J760" s="2" t="str">
        <f>_xlfn.XLOOKUP(Sales78[[#This Row],[Customer_ID]],Customer[Customer_ID],Customer[Age Range])</f>
        <v>[31-43]</v>
      </c>
      <c r="K760" s="2" t="str">
        <f>_xlfn.XLOOKUP(Sales78[[#This Row],[Customer_ID]],Customer[Customer_ID],Customer[Gender])</f>
        <v>Female</v>
      </c>
      <c r="L760" s="26" t="e">
        <f>_xlfn.XLOOKUP(Sales78[[#This Row],[Customer_ID]],Feedback[Customer_ID],Feedback[Feedback_ID])</f>
        <v>#N/A</v>
      </c>
      <c r="M760" s="26" t="e">
        <f>_xlfn.XLOOKUP(Sales78[[#This Row],[Customer_ID]],Feedback[Customer_ID],Feedback[Sentiment])</f>
        <v>#N/A</v>
      </c>
      <c r="N760" s="26" t="e">
        <f>_xlfn.XLOOKUP(Sales78[[#This Row],[Customer_ID]],Feedback[Customer_ID],Feedback[Comment])</f>
        <v>#N/A</v>
      </c>
      <c r="O760" s="26"/>
    </row>
    <row r="761" spans="1:15" x14ac:dyDescent="0.3">
      <c r="A761" s="4" t="s">
        <v>766</v>
      </c>
      <c r="B761" s="2" t="s">
        <v>1514</v>
      </c>
      <c r="C761" s="2" t="s">
        <v>1008</v>
      </c>
      <c r="D761" s="2">
        <v>3</v>
      </c>
      <c r="E761" s="2">
        <v>4.63</v>
      </c>
      <c r="F761" s="2" t="s">
        <v>1014</v>
      </c>
      <c r="G761" s="3">
        <v>46051</v>
      </c>
      <c r="H761" s="5">
        <v>13.89</v>
      </c>
      <c r="I761" s="2">
        <f>_xlfn.XLOOKUP(Sales78[[#This Row],[Customer_ID]],Customer[Customer_ID],Customer[Age])</f>
        <v>44</v>
      </c>
      <c r="J761" s="2" t="str">
        <f>_xlfn.XLOOKUP(Sales78[[#This Row],[Customer_ID]],Customer[Customer_ID],Customer[Age Range])</f>
        <v>[44-56]</v>
      </c>
      <c r="K761" s="2" t="str">
        <f>_xlfn.XLOOKUP(Sales78[[#This Row],[Customer_ID]],Customer[Customer_ID],Customer[Gender])</f>
        <v>Female</v>
      </c>
      <c r="L761" s="26" t="str">
        <f>_xlfn.XLOOKUP(Sales78[[#This Row],[Customer_ID]],Feedback[Customer_ID],Feedback[Feedback_ID])</f>
        <v>F1123</v>
      </c>
      <c r="M761" s="26" t="str">
        <f>_xlfn.XLOOKUP(Sales78[[#This Row],[Customer_ID]],Feedback[Customer_ID],Feedback[Sentiment])</f>
        <v>Negative</v>
      </c>
      <c r="N761" s="26" t="str">
        <f>_xlfn.XLOOKUP(Sales78[[#This Row],[Customer_ID]],Feedback[Customer_ID],Feedback[Comment])</f>
        <v>Could be better</v>
      </c>
      <c r="O761" s="26"/>
    </row>
    <row r="762" spans="1:15" x14ac:dyDescent="0.3">
      <c r="A762" s="4" t="s">
        <v>767</v>
      </c>
      <c r="B762" s="2" t="s">
        <v>1072</v>
      </c>
      <c r="C762" s="2" t="s">
        <v>1008</v>
      </c>
      <c r="D762" s="2">
        <v>4</v>
      </c>
      <c r="E762" s="2">
        <v>4.47</v>
      </c>
      <c r="F762" s="2" t="s">
        <v>1015</v>
      </c>
      <c r="G762" s="3">
        <v>46052</v>
      </c>
      <c r="H762" s="5">
        <v>17.88</v>
      </c>
      <c r="I762" s="2">
        <f>_xlfn.XLOOKUP(Sales78[[#This Row],[Customer_ID]],Customer[Customer_ID],Customer[Age])</f>
        <v>34</v>
      </c>
      <c r="J762" s="2" t="str">
        <f>_xlfn.XLOOKUP(Sales78[[#This Row],[Customer_ID]],Customer[Customer_ID],Customer[Age Range])</f>
        <v>[31-43]</v>
      </c>
      <c r="K762" s="2" t="str">
        <f>_xlfn.XLOOKUP(Sales78[[#This Row],[Customer_ID]],Customer[Customer_ID],Customer[Gender])</f>
        <v>Female</v>
      </c>
      <c r="L762" s="26" t="str">
        <f>_xlfn.XLOOKUP(Sales78[[#This Row],[Customer_ID]],Feedback[Customer_ID],Feedback[Feedback_ID])</f>
        <v>F1024</v>
      </c>
      <c r="M762" s="26" t="str">
        <f>_xlfn.XLOOKUP(Sales78[[#This Row],[Customer_ID]],Feedback[Customer_ID],Feedback[Sentiment])</f>
        <v>Negative</v>
      </c>
      <c r="N762" s="26" t="str">
        <f>_xlfn.XLOOKUP(Sales78[[#This Row],[Customer_ID]],Feedback[Customer_ID],Feedback[Comment])</f>
        <v>Could be better</v>
      </c>
      <c r="O762" s="26"/>
    </row>
    <row r="763" spans="1:15" x14ac:dyDescent="0.3">
      <c r="A763" s="4" t="s">
        <v>768</v>
      </c>
      <c r="B763" s="2" t="s">
        <v>1970</v>
      </c>
      <c r="C763" s="2" t="s">
        <v>1010</v>
      </c>
      <c r="D763" s="2">
        <v>1</v>
      </c>
      <c r="E763" s="2">
        <v>3.25</v>
      </c>
      <c r="F763" s="2" t="s">
        <v>1016</v>
      </c>
      <c r="G763" s="3">
        <v>46053</v>
      </c>
      <c r="H763" s="5">
        <v>3.25</v>
      </c>
      <c r="I763" s="2">
        <f>_xlfn.XLOOKUP(Sales78[[#This Row],[Customer_ID]],Customer[Customer_ID],Customer[Age])</f>
        <v>51</v>
      </c>
      <c r="J763" s="2" t="str">
        <f>_xlfn.XLOOKUP(Sales78[[#This Row],[Customer_ID]],Customer[Customer_ID],Customer[Age Range])</f>
        <v>[44-56]</v>
      </c>
      <c r="K763" s="2" t="str">
        <f>_xlfn.XLOOKUP(Sales78[[#This Row],[Customer_ID]],Customer[Customer_ID],Customer[Gender])</f>
        <v>Male</v>
      </c>
      <c r="L763" s="26" t="e">
        <f>_xlfn.XLOOKUP(Sales78[[#This Row],[Customer_ID]],Feedback[Customer_ID],Feedback[Feedback_ID])</f>
        <v>#N/A</v>
      </c>
      <c r="M763" s="26" t="e">
        <f>_xlfn.XLOOKUP(Sales78[[#This Row],[Customer_ID]],Feedback[Customer_ID],Feedback[Sentiment])</f>
        <v>#N/A</v>
      </c>
      <c r="N763" s="26" t="e">
        <f>_xlfn.XLOOKUP(Sales78[[#This Row],[Customer_ID]],Feedback[Customer_ID],Feedback[Comment])</f>
        <v>#N/A</v>
      </c>
      <c r="O763" s="26"/>
    </row>
    <row r="764" spans="1:15" x14ac:dyDescent="0.3">
      <c r="A764" s="4" t="s">
        <v>769</v>
      </c>
      <c r="B764" s="2" t="s">
        <v>1954</v>
      </c>
      <c r="C764" s="2" t="s">
        <v>1009</v>
      </c>
      <c r="D764" s="2">
        <v>5</v>
      </c>
      <c r="E764" s="2">
        <v>5.18</v>
      </c>
      <c r="F764" s="2" t="s">
        <v>1015</v>
      </c>
      <c r="G764" s="3">
        <v>46054</v>
      </c>
      <c r="H764" s="5">
        <v>25.9</v>
      </c>
      <c r="I764" s="2">
        <f>_xlfn.XLOOKUP(Sales78[[#This Row],[Customer_ID]],Customer[Customer_ID],Customer[Age])</f>
        <v>25</v>
      </c>
      <c r="J764" s="2" t="str">
        <f>_xlfn.XLOOKUP(Sales78[[#This Row],[Customer_ID]],Customer[Customer_ID],Customer[Age Range])</f>
        <v>[18-30]</v>
      </c>
      <c r="K764" s="2" t="str">
        <f>_xlfn.XLOOKUP(Sales78[[#This Row],[Customer_ID]],Customer[Customer_ID],Customer[Gender])</f>
        <v>Male</v>
      </c>
      <c r="L764" s="26" t="str">
        <f>_xlfn.XLOOKUP(Sales78[[#This Row],[Customer_ID]],Feedback[Customer_ID],Feedback[Feedback_ID])</f>
        <v>F1436</v>
      </c>
      <c r="M764" s="26" t="str">
        <f>_xlfn.XLOOKUP(Sales78[[#This Row],[Customer_ID]],Feedback[Customer_ID],Feedback[Sentiment])</f>
        <v>Positive</v>
      </c>
      <c r="N764" s="26" t="str">
        <f>_xlfn.XLOOKUP(Sales78[[#This Row],[Customer_ID]],Feedback[Customer_ID],Feedback[Comment])</f>
        <v>Could be better</v>
      </c>
      <c r="O764" s="26"/>
    </row>
    <row r="765" spans="1:15" x14ac:dyDescent="0.3">
      <c r="A765" s="4" t="s">
        <v>770</v>
      </c>
      <c r="B765" s="2" t="s">
        <v>1108</v>
      </c>
      <c r="C765" s="2" t="s">
        <v>1012</v>
      </c>
      <c r="D765" s="2">
        <v>1</v>
      </c>
      <c r="E765" s="2">
        <v>5.74</v>
      </c>
      <c r="F765" s="2" t="s">
        <v>1013</v>
      </c>
      <c r="G765" s="3">
        <v>46055</v>
      </c>
      <c r="H765" s="5">
        <v>5.74</v>
      </c>
      <c r="I765" s="2">
        <f>_xlfn.XLOOKUP(Sales78[[#This Row],[Customer_ID]],Customer[Customer_ID],Customer[Age])</f>
        <v>61</v>
      </c>
      <c r="J765" s="2" t="str">
        <f>_xlfn.XLOOKUP(Sales78[[#This Row],[Customer_ID]],Customer[Customer_ID],Customer[Age Range])</f>
        <v>[57 Above]</v>
      </c>
      <c r="K765" s="2" t="str">
        <f>_xlfn.XLOOKUP(Sales78[[#This Row],[Customer_ID]],Customer[Customer_ID],Customer[Gender])</f>
        <v>Female</v>
      </c>
      <c r="L765" s="26" t="str">
        <f>_xlfn.XLOOKUP(Sales78[[#This Row],[Customer_ID]],Feedback[Customer_ID],Feedback[Feedback_ID])</f>
        <v>F1023</v>
      </c>
      <c r="M765" s="26" t="str">
        <f>_xlfn.XLOOKUP(Sales78[[#This Row],[Customer_ID]],Feedback[Customer_ID],Feedback[Sentiment])</f>
        <v>Negative</v>
      </c>
      <c r="N765" s="26" t="str">
        <f>_xlfn.XLOOKUP(Sales78[[#This Row],[Customer_ID]],Feedback[Customer_ID],Feedback[Comment])</f>
        <v>Great product!</v>
      </c>
      <c r="O765" s="26"/>
    </row>
    <row r="766" spans="1:15" x14ac:dyDescent="0.3">
      <c r="A766" s="4" t="s">
        <v>771</v>
      </c>
      <c r="B766" s="2" t="s">
        <v>1995</v>
      </c>
      <c r="C766" s="2" t="s">
        <v>1012</v>
      </c>
      <c r="D766" s="2">
        <v>1</v>
      </c>
      <c r="E766" s="2">
        <v>3.39</v>
      </c>
      <c r="F766" s="2" t="s">
        <v>1015</v>
      </c>
      <c r="G766" s="3">
        <v>46056</v>
      </c>
      <c r="H766" s="5">
        <v>3.39</v>
      </c>
      <c r="I766" s="2">
        <f>_xlfn.XLOOKUP(Sales78[[#This Row],[Customer_ID]],Customer[Customer_ID],Customer[Age])</f>
        <v>54</v>
      </c>
      <c r="J766" s="2" t="str">
        <f>_xlfn.XLOOKUP(Sales78[[#This Row],[Customer_ID]],Customer[Customer_ID],Customer[Age Range])</f>
        <v>[44-56]</v>
      </c>
      <c r="K766" s="2" t="str">
        <f>_xlfn.XLOOKUP(Sales78[[#This Row],[Customer_ID]],Customer[Customer_ID],Customer[Gender])</f>
        <v>Male</v>
      </c>
      <c r="L766" s="26" t="str">
        <f>_xlfn.XLOOKUP(Sales78[[#This Row],[Customer_ID]],Feedback[Customer_ID],Feedback[Feedback_ID])</f>
        <v>F1590</v>
      </c>
      <c r="M766" s="26" t="str">
        <f>_xlfn.XLOOKUP(Sales78[[#This Row],[Customer_ID]],Feedback[Customer_ID],Feedback[Sentiment])</f>
        <v>Neutral</v>
      </c>
      <c r="N766" s="26" t="str">
        <f>_xlfn.XLOOKUP(Sales78[[#This Row],[Customer_ID]],Feedback[Customer_ID],Feedback[Comment])</f>
        <v>Great product!</v>
      </c>
      <c r="O766" s="26"/>
    </row>
    <row r="767" spans="1:15" x14ac:dyDescent="0.3">
      <c r="A767" s="4" t="s">
        <v>772</v>
      </c>
      <c r="B767" s="2" t="s">
        <v>1125</v>
      </c>
      <c r="C767" s="2" t="s">
        <v>1012</v>
      </c>
      <c r="D767" s="2">
        <v>4</v>
      </c>
      <c r="E767" s="2">
        <v>5.87</v>
      </c>
      <c r="F767" s="2" t="s">
        <v>1013</v>
      </c>
      <c r="G767" s="3">
        <v>46057</v>
      </c>
      <c r="H767" s="5">
        <v>23.48</v>
      </c>
      <c r="I767" s="2">
        <f>_xlfn.XLOOKUP(Sales78[[#This Row],[Customer_ID]],Customer[Customer_ID],Customer[Age])</f>
        <v>61</v>
      </c>
      <c r="J767" s="2" t="str">
        <f>_xlfn.XLOOKUP(Sales78[[#This Row],[Customer_ID]],Customer[Customer_ID],Customer[Age Range])</f>
        <v>[57 Above]</v>
      </c>
      <c r="K767" s="2" t="str">
        <f>_xlfn.XLOOKUP(Sales78[[#This Row],[Customer_ID]],Customer[Customer_ID],Customer[Gender])</f>
        <v>Female</v>
      </c>
      <c r="L767" s="26" t="str">
        <f>_xlfn.XLOOKUP(Sales78[[#This Row],[Customer_ID]],Feedback[Customer_ID],Feedback[Feedback_ID])</f>
        <v>F1088</v>
      </c>
      <c r="M767" s="26" t="str">
        <f>_xlfn.XLOOKUP(Sales78[[#This Row],[Customer_ID]],Feedback[Customer_ID],Feedback[Sentiment])</f>
        <v>Positive</v>
      </c>
      <c r="N767" s="26" t="str">
        <f>_xlfn.XLOOKUP(Sales78[[#This Row],[Customer_ID]],Feedback[Customer_ID],Feedback[Comment])</f>
        <v>Could be better</v>
      </c>
      <c r="O767" s="26"/>
    </row>
    <row r="768" spans="1:15" x14ac:dyDescent="0.3">
      <c r="A768" s="4" t="s">
        <v>773</v>
      </c>
      <c r="B768" s="2" t="s">
        <v>1467</v>
      </c>
      <c r="C768" s="2" t="s">
        <v>1007</v>
      </c>
      <c r="D768" s="2">
        <v>2</v>
      </c>
      <c r="E768" s="2">
        <v>4.07</v>
      </c>
      <c r="F768" s="2" t="s">
        <v>1016</v>
      </c>
      <c r="G768" s="3">
        <v>46058</v>
      </c>
      <c r="H768" s="5">
        <v>8.14</v>
      </c>
      <c r="I768" s="2">
        <f>_xlfn.XLOOKUP(Sales78[[#This Row],[Customer_ID]],Customer[Customer_ID],Customer[Age])</f>
        <v>26</v>
      </c>
      <c r="J768" s="2" t="str">
        <f>_xlfn.XLOOKUP(Sales78[[#This Row],[Customer_ID]],Customer[Customer_ID],Customer[Age Range])</f>
        <v>[18-30]</v>
      </c>
      <c r="K768" s="2" t="str">
        <f>_xlfn.XLOOKUP(Sales78[[#This Row],[Customer_ID]],Customer[Customer_ID],Customer[Gender])</f>
        <v>Male</v>
      </c>
      <c r="L768" s="26" t="str">
        <f>_xlfn.XLOOKUP(Sales78[[#This Row],[Customer_ID]],Feedback[Customer_ID],Feedback[Feedback_ID])</f>
        <v>F1744</v>
      </c>
      <c r="M768" s="26" t="str">
        <f>_xlfn.XLOOKUP(Sales78[[#This Row],[Customer_ID]],Feedback[Customer_ID],Feedback[Sentiment])</f>
        <v>Negative</v>
      </c>
      <c r="N768" s="26" t="str">
        <f>_xlfn.XLOOKUP(Sales78[[#This Row],[Customer_ID]],Feedback[Customer_ID],Feedback[Comment])</f>
        <v>Could be better</v>
      </c>
      <c r="O768" s="26"/>
    </row>
    <row r="769" spans="1:15" x14ac:dyDescent="0.3">
      <c r="A769" s="4" t="s">
        <v>774</v>
      </c>
      <c r="B769" s="2" t="s">
        <v>1371</v>
      </c>
      <c r="C769" s="2" t="s">
        <v>1011</v>
      </c>
      <c r="D769" s="2">
        <v>1</v>
      </c>
      <c r="E769" s="2">
        <v>3.89</v>
      </c>
      <c r="F769" s="2" t="s">
        <v>1015</v>
      </c>
      <c r="G769" s="3">
        <v>46059</v>
      </c>
      <c r="H769" s="5">
        <v>3.89</v>
      </c>
      <c r="I769" s="2">
        <f>_xlfn.XLOOKUP(Sales78[[#This Row],[Customer_ID]],Customer[Customer_ID],Customer[Age])</f>
        <v>50</v>
      </c>
      <c r="J769" s="2" t="str">
        <f>_xlfn.XLOOKUP(Sales78[[#This Row],[Customer_ID]],Customer[Customer_ID],Customer[Age Range])</f>
        <v>[44-56]</v>
      </c>
      <c r="K769" s="2" t="str">
        <f>_xlfn.XLOOKUP(Sales78[[#This Row],[Customer_ID]],Customer[Customer_ID],Customer[Gender])</f>
        <v>Female</v>
      </c>
      <c r="L769" s="26" t="str">
        <f>_xlfn.XLOOKUP(Sales78[[#This Row],[Customer_ID]],Feedback[Customer_ID],Feedback[Feedback_ID])</f>
        <v>F1660</v>
      </c>
      <c r="M769" s="26" t="str">
        <f>_xlfn.XLOOKUP(Sales78[[#This Row],[Customer_ID]],Feedback[Customer_ID],Feedback[Sentiment])</f>
        <v>Negative</v>
      </c>
      <c r="N769" s="26" t="str">
        <f>_xlfn.XLOOKUP(Sales78[[#This Row],[Customer_ID]],Feedback[Customer_ID],Feedback[Comment])</f>
        <v>Great product!</v>
      </c>
      <c r="O769" s="26"/>
    </row>
    <row r="770" spans="1:15" x14ac:dyDescent="0.3">
      <c r="A770" s="4" t="s">
        <v>775</v>
      </c>
      <c r="B770" s="2" t="s">
        <v>1796</v>
      </c>
      <c r="C770" s="2" t="s">
        <v>1011</v>
      </c>
      <c r="D770" s="2">
        <v>1</v>
      </c>
      <c r="E770" s="2">
        <v>5.04</v>
      </c>
      <c r="F770" s="2" t="s">
        <v>1013</v>
      </c>
      <c r="G770" s="3">
        <v>46060</v>
      </c>
      <c r="H770" s="5">
        <v>5.04</v>
      </c>
      <c r="I770" s="2">
        <f>_xlfn.XLOOKUP(Sales78[[#This Row],[Customer_ID]],Customer[Customer_ID],Customer[Age])</f>
        <v>65</v>
      </c>
      <c r="J770" s="2" t="str">
        <f>_xlfn.XLOOKUP(Sales78[[#This Row],[Customer_ID]],Customer[Customer_ID],Customer[Age Range])</f>
        <v>[57 Above]</v>
      </c>
      <c r="K770" s="2" t="str">
        <f>_xlfn.XLOOKUP(Sales78[[#This Row],[Customer_ID]],Customer[Customer_ID],Customer[Gender])</f>
        <v>Male</v>
      </c>
      <c r="L770" s="26" t="str">
        <f>_xlfn.XLOOKUP(Sales78[[#This Row],[Customer_ID]],Feedback[Customer_ID],Feedback[Feedback_ID])</f>
        <v>F1908</v>
      </c>
      <c r="M770" s="26" t="str">
        <f>_xlfn.XLOOKUP(Sales78[[#This Row],[Customer_ID]],Feedback[Customer_ID],Feedback[Sentiment])</f>
        <v>Neutral</v>
      </c>
      <c r="N770" s="26" t="str">
        <f>_xlfn.XLOOKUP(Sales78[[#This Row],[Customer_ID]],Feedback[Customer_ID],Feedback[Comment])</f>
        <v>Could be better</v>
      </c>
      <c r="O770" s="26"/>
    </row>
    <row r="771" spans="1:15" x14ac:dyDescent="0.3">
      <c r="A771" s="4" t="s">
        <v>776</v>
      </c>
      <c r="B771" s="2" t="s">
        <v>1624</v>
      </c>
      <c r="C771" s="2" t="s">
        <v>1009</v>
      </c>
      <c r="D771" s="2">
        <v>2</v>
      </c>
      <c r="E771" s="2">
        <v>5.94</v>
      </c>
      <c r="F771" s="2" t="s">
        <v>1016</v>
      </c>
      <c r="G771" s="3">
        <v>46061</v>
      </c>
      <c r="H771" s="5">
        <v>11.88</v>
      </c>
      <c r="I771" s="2">
        <f>_xlfn.XLOOKUP(Sales78[[#This Row],[Customer_ID]],Customer[Customer_ID],Customer[Age])</f>
        <v>46</v>
      </c>
      <c r="J771" s="2" t="str">
        <f>_xlfn.XLOOKUP(Sales78[[#This Row],[Customer_ID]],Customer[Customer_ID],Customer[Age Range])</f>
        <v>[44-56]</v>
      </c>
      <c r="K771" s="2" t="str">
        <f>_xlfn.XLOOKUP(Sales78[[#This Row],[Customer_ID]],Customer[Customer_ID],Customer[Gender])</f>
        <v>Female</v>
      </c>
      <c r="L771" s="26" t="str">
        <f>_xlfn.XLOOKUP(Sales78[[#This Row],[Customer_ID]],Feedback[Customer_ID],Feedback[Feedback_ID])</f>
        <v>F1006</v>
      </c>
      <c r="M771" s="26" t="str">
        <f>_xlfn.XLOOKUP(Sales78[[#This Row],[Customer_ID]],Feedback[Customer_ID],Feedback[Sentiment])</f>
        <v>Neutral</v>
      </c>
      <c r="N771" s="26" t="str">
        <f>_xlfn.XLOOKUP(Sales78[[#This Row],[Customer_ID]],Feedback[Customer_ID],Feedback[Comment])</f>
        <v>Could be better</v>
      </c>
      <c r="O771" s="26"/>
    </row>
    <row r="772" spans="1:15" x14ac:dyDescent="0.3">
      <c r="A772" s="4" t="s">
        <v>777</v>
      </c>
      <c r="B772" s="2" t="s">
        <v>1590</v>
      </c>
      <c r="C772" s="2" t="s">
        <v>1007</v>
      </c>
      <c r="D772" s="2">
        <v>3</v>
      </c>
      <c r="E772" s="2">
        <v>4.59</v>
      </c>
      <c r="F772" s="2" t="s">
        <v>1013</v>
      </c>
      <c r="G772" s="3">
        <v>46062</v>
      </c>
      <c r="H772" s="5">
        <v>13.77</v>
      </c>
      <c r="I772" s="2">
        <f>_xlfn.XLOOKUP(Sales78[[#This Row],[Customer_ID]],Customer[Customer_ID],Customer[Age])</f>
        <v>37</v>
      </c>
      <c r="J772" s="2" t="str">
        <f>_xlfn.XLOOKUP(Sales78[[#This Row],[Customer_ID]],Customer[Customer_ID],Customer[Age Range])</f>
        <v>[31-43]</v>
      </c>
      <c r="K772" s="2" t="str">
        <f>_xlfn.XLOOKUP(Sales78[[#This Row],[Customer_ID]],Customer[Customer_ID],Customer[Gender])</f>
        <v>Male</v>
      </c>
      <c r="L772" s="26" t="str">
        <f>_xlfn.XLOOKUP(Sales78[[#This Row],[Customer_ID]],Feedback[Customer_ID],Feedback[Feedback_ID])</f>
        <v>F1101</v>
      </c>
      <c r="M772" s="26" t="str">
        <f>_xlfn.XLOOKUP(Sales78[[#This Row],[Customer_ID]],Feedback[Customer_ID],Feedback[Sentiment])</f>
        <v>Neutral</v>
      </c>
      <c r="N772" s="26" t="str">
        <f>_xlfn.XLOOKUP(Sales78[[#This Row],[Customer_ID]],Feedback[Customer_ID],Feedback[Comment])</f>
        <v>Could be better</v>
      </c>
      <c r="O772" s="26"/>
    </row>
    <row r="773" spans="1:15" x14ac:dyDescent="0.3">
      <c r="A773" s="4" t="s">
        <v>778</v>
      </c>
      <c r="B773" s="2" t="s">
        <v>1699</v>
      </c>
      <c r="C773" s="2" t="s">
        <v>1007</v>
      </c>
      <c r="D773" s="2">
        <v>2</v>
      </c>
      <c r="E773" s="2">
        <v>4.3099999999999996</v>
      </c>
      <c r="F773" s="2" t="s">
        <v>1013</v>
      </c>
      <c r="G773" s="3">
        <v>46063</v>
      </c>
      <c r="H773" s="5">
        <v>8.6199999999999992</v>
      </c>
      <c r="I773" s="2">
        <f>_xlfn.XLOOKUP(Sales78[[#This Row],[Customer_ID]],Customer[Customer_ID],Customer[Age])</f>
        <v>58</v>
      </c>
      <c r="J773" s="2" t="str">
        <f>_xlfn.XLOOKUP(Sales78[[#This Row],[Customer_ID]],Customer[Customer_ID],Customer[Age Range])</f>
        <v>[57 Above]</v>
      </c>
      <c r="K773" s="2" t="str">
        <f>_xlfn.XLOOKUP(Sales78[[#This Row],[Customer_ID]],Customer[Customer_ID],Customer[Gender])</f>
        <v>Male</v>
      </c>
      <c r="L773" s="26" t="e">
        <f>_xlfn.XLOOKUP(Sales78[[#This Row],[Customer_ID]],Feedback[Customer_ID],Feedback[Feedback_ID])</f>
        <v>#N/A</v>
      </c>
      <c r="M773" s="26" t="e">
        <f>_xlfn.XLOOKUP(Sales78[[#This Row],[Customer_ID]],Feedback[Customer_ID],Feedback[Sentiment])</f>
        <v>#N/A</v>
      </c>
      <c r="N773" s="26" t="e">
        <f>_xlfn.XLOOKUP(Sales78[[#This Row],[Customer_ID]],Feedback[Customer_ID],Feedback[Comment])</f>
        <v>#N/A</v>
      </c>
      <c r="O773" s="26"/>
    </row>
    <row r="774" spans="1:15" x14ac:dyDescent="0.3">
      <c r="A774" s="4" t="s">
        <v>779</v>
      </c>
      <c r="B774" s="2" t="s">
        <v>1276</v>
      </c>
      <c r="C774" s="2" t="s">
        <v>1007</v>
      </c>
      <c r="D774" s="2">
        <v>3</v>
      </c>
      <c r="E774" s="2">
        <v>5.98</v>
      </c>
      <c r="F774" s="2" t="s">
        <v>1013</v>
      </c>
      <c r="G774" s="3">
        <v>46064</v>
      </c>
      <c r="H774" s="5">
        <v>17.940000000000001</v>
      </c>
      <c r="I774" s="2">
        <f>_xlfn.XLOOKUP(Sales78[[#This Row],[Customer_ID]],Customer[Customer_ID],Customer[Age])</f>
        <v>33</v>
      </c>
      <c r="J774" s="2" t="str">
        <f>_xlfn.XLOOKUP(Sales78[[#This Row],[Customer_ID]],Customer[Customer_ID],Customer[Age Range])</f>
        <v>[31-43]</v>
      </c>
      <c r="K774" s="2" t="str">
        <f>_xlfn.XLOOKUP(Sales78[[#This Row],[Customer_ID]],Customer[Customer_ID],Customer[Gender])</f>
        <v>Male</v>
      </c>
      <c r="L774" s="26" t="e">
        <f>_xlfn.XLOOKUP(Sales78[[#This Row],[Customer_ID]],Feedback[Customer_ID],Feedback[Feedback_ID])</f>
        <v>#N/A</v>
      </c>
      <c r="M774" s="26" t="e">
        <f>_xlfn.XLOOKUP(Sales78[[#This Row],[Customer_ID]],Feedback[Customer_ID],Feedback[Sentiment])</f>
        <v>#N/A</v>
      </c>
      <c r="N774" s="26" t="e">
        <f>_xlfn.XLOOKUP(Sales78[[#This Row],[Customer_ID]],Feedback[Customer_ID],Feedback[Comment])</f>
        <v>#N/A</v>
      </c>
      <c r="O774" s="26"/>
    </row>
    <row r="775" spans="1:15" x14ac:dyDescent="0.3">
      <c r="A775" s="4" t="s">
        <v>780</v>
      </c>
      <c r="B775" s="2" t="s">
        <v>1863</v>
      </c>
      <c r="C775" s="2" t="s">
        <v>1008</v>
      </c>
      <c r="D775" s="2">
        <v>3</v>
      </c>
      <c r="E775" s="2">
        <v>3.56</v>
      </c>
      <c r="F775" s="2" t="s">
        <v>1015</v>
      </c>
      <c r="G775" s="3">
        <v>46065</v>
      </c>
      <c r="H775" s="5">
        <v>10.68</v>
      </c>
      <c r="I775" s="2">
        <f>_xlfn.XLOOKUP(Sales78[[#This Row],[Customer_ID]],Customer[Customer_ID],Customer[Age])</f>
        <v>44</v>
      </c>
      <c r="J775" s="2" t="str">
        <f>_xlfn.XLOOKUP(Sales78[[#This Row],[Customer_ID]],Customer[Customer_ID],Customer[Age Range])</f>
        <v>[44-56]</v>
      </c>
      <c r="K775" s="2" t="str">
        <f>_xlfn.XLOOKUP(Sales78[[#This Row],[Customer_ID]],Customer[Customer_ID],Customer[Gender])</f>
        <v>Male</v>
      </c>
      <c r="L775" s="26" t="str">
        <f>_xlfn.XLOOKUP(Sales78[[#This Row],[Customer_ID]],Feedback[Customer_ID],Feedback[Feedback_ID])</f>
        <v>F1015</v>
      </c>
      <c r="M775" s="26" t="str">
        <f>_xlfn.XLOOKUP(Sales78[[#This Row],[Customer_ID]],Feedback[Customer_ID],Feedback[Sentiment])</f>
        <v>Neutral</v>
      </c>
      <c r="N775" s="26" t="str">
        <f>_xlfn.XLOOKUP(Sales78[[#This Row],[Customer_ID]],Feedback[Customer_ID],Feedback[Comment])</f>
        <v>Could be better</v>
      </c>
      <c r="O775" s="26"/>
    </row>
    <row r="776" spans="1:15" x14ac:dyDescent="0.3">
      <c r="A776" s="4" t="s">
        <v>781</v>
      </c>
      <c r="B776" s="2" t="s">
        <v>1350</v>
      </c>
      <c r="C776" s="2" t="s">
        <v>1012</v>
      </c>
      <c r="D776" s="2">
        <v>2</v>
      </c>
      <c r="E776" s="2">
        <v>3.55</v>
      </c>
      <c r="F776" s="2" t="s">
        <v>1013</v>
      </c>
      <c r="G776" s="3">
        <v>46066</v>
      </c>
      <c r="H776" s="5">
        <v>7.1</v>
      </c>
      <c r="I776" s="2">
        <f>_xlfn.XLOOKUP(Sales78[[#This Row],[Customer_ID]],Customer[Customer_ID],Customer[Age])</f>
        <v>63</v>
      </c>
      <c r="J776" s="2" t="str">
        <f>_xlfn.XLOOKUP(Sales78[[#This Row],[Customer_ID]],Customer[Customer_ID],Customer[Age Range])</f>
        <v>[57 Above]</v>
      </c>
      <c r="K776" s="2" t="str">
        <f>_xlfn.XLOOKUP(Sales78[[#This Row],[Customer_ID]],Customer[Customer_ID],Customer[Gender])</f>
        <v>Male</v>
      </c>
      <c r="L776" s="26" t="str">
        <f>_xlfn.XLOOKUP(Sales78[[#This Row],[Customer_ID]],Feedback[Customer_ID],Feedback[Feedback_ID])</f>
        <v>F1292</v>
      </c>
      <c r="M776" s="26" t="str">
        <f>_xlfn.XLOOKUP(Sales78[[#This Row],[Customer_ID]],Feedback[Customer_ID],Feedback[Sentiment])</f>
        <v>Positive</v>
      </c>
      <c r="N776" s="26" t="str">
        <f>_xlfn.XLOOKUP(Sales78[[#This Row],[Customer_ID]],Feedback[Customer_ID],Feedback[Comment])</f>
        <v>Could be better</v>
      </c>
      <c r="O776" s="26"/>
    </row>
    <row r="777" spans="1:15" x14ac:dyDescent="0.3">
      <c r="A777" s="4" t="s">
        <v>782</v>
      </c>
      <c r="B777" s="2" t="s">
        <v>1687</v>
      </c>
      <c r="C777" s="2" t="s">
        <v>1010</v>
      </c>
      <c r="D777" s="2">
        <v>1</v>
      </c>
      <c r="E777" s="2">
        <v>3.28</v>
      </c>
      <c r="F777" s="2" t="s">
        <v>1014</v>
      </c>
      <c r="G777" s="3">
        <v>46067</v>
      </c>
      <c r="H777" s="5">
        <v>3.28</v>
      </c>
      <c r="I777" s="2">
        <f>_xlfn.XLOOKUP(Sales78[[#This Row],[Customer_ID]],Customer[Customer_ID],Customer[Age])</f>
        <v>57</v>
      </c>
      <c r="J777" s="2" t="str">
        <f>_xlfn.XLOOKUP(Sales78[[#This Row],[Customer_ID]],Customer[Customer_ID],Customer[Age Range])</f>
        <v>[57 Above]</v>
      </c>
      <c r="K777" s="2" t="str">
        <f>_xlfn.XLOOKUP(Sales78[[#This Row],[Customer_ID]],Customer[Customer_ID],Customer[Gender])</f>
        <v>Male</v>
      </c>
      <c r="L777" s="26" t="e">
        <f>_xlfn.XLOOKUP(Sales78[[#This Row],[Customer_ID]],Feedback[Customer_ID],Feedback[Feedback_ID])</f>
        <v>#N/A</v>
      </c>
      <c r="M777" s="26" t="e">
        <f>_xlfn.XLOOKUP(Sales78[[#This Row],[Customer_ID]],Feedback[Customer_ID],Feedback[Sentiment])</f>
        <v>#N/A</v>
      </c>
      <c r="N777" s="26" t="e">
        <f>_xlfn.XLOOKUP(Sales78[[#This Row],[Customer_ID]],Feedback[Customer_ID],Feedback[Comment])</f>
        <v>#N/A</v>
      </c>
      <c r="O777" s="26"/>
    </row>
    <row r="778" spans="1:15" x14ac:dyDescent="0.3">
      <c r="A778" s="4" t="s">
        <v>783</v>
      </c>
      <c r="B778" s="2" t="s">
        <v>1614</v>
      </c>
      <c r="C778" s="2" t="s">
        <v>1008</v>
      </c>
      <c r="D778" s="2">
        <v>3</v>
      </c>
      <c r="E778" s="2">
        <v>5.5</v>
      </c>
      <c r="F778" s="2" t="s">
        <v>1016</v>
      </c>
      <c r="G778" s="3">
        <v>46068</v>
      </c>
      <c r="H778" s="5">
        <v>16.5</v>
      </c>
      <c r="I778" s="2">
        <f>_xlfn.XLOOKUP(Sales78[[#This Row],[Customer_ID]],Customer[Customer_ID],Customer[Age])</f>
        <v>37</v>
      </c>
      <c r="J778" s="2" t="str">
        <f>_xlfn.XLOOKUP(Sales78[[#This Row],[Customer_ID]],Customer[Customer_ID],Customer[Age Range])</f>
        <v>[31-43]</v>
      </c>
      <c r="K778" s="2" t="str">
        <f>_xlfn.XLOOKUP(Sales78[[#This Row],[Customer_ID]],Customer[Customer_ID],Customer[Gender])</f>
        <v>Male</v>
      </c>
      <c r="L778" s="26" t="str">
        <f>_xlfn.XLOOKUP(Sales78[[#This Row],[Customer_ID]],Feedback[Customer_ID],Feedback[Feedback_ID])</f>
        <v>F1513</v>
      </c>
      <c r="M778" s="26" t="str">
        <f>_xlfn.XLOOKUP(Sales78[[#This Row],[Customer_ID]],Feedback[Customer_ID],Feedback[Sentiment])</f>
        <v>Neutral</v>
      </c>
      <c r="N778" s="26" t="str">
        <f>_xlfn.XLOOKUP(Sales78[[#This Row],[Customer_ID]],Feedback[Customer_ID],Feedback[Comment])</f>
        <v>Could be better</v>
      </c>
      <c r="O778" s="26"/>
    </row>
    <row r="779" spans="1:15" x14ac:dyDescent="0.3">
      <c r="A779" s="4" t="s">
        <v>784</v>
      </c>
      <c r="B779" s="2" t="s">
        <v>1037</v>
      </c>
      <c r="C779" s="2" t="s">
        <v>1007</v>
      </c>
      <c r="D779" s="2">
        <v>2</v>
      </c>
      <c r="E779" s="2">
        <v>2.58</v>
      </c>
      <c r="F779" s="2" t="s">
        <v>1016</v>
      </c>
      <c r="G779" s="3">
        <v>46069</v>
      </c>
      <c r="H779" s="5">
        <v>5.16</v>
      </c>
      <c r="I779" s="2">
        <f>_xlfn.XLOOKUP(Sales78[[#This Row],[Customer_ID]],Customer[Customer_ID],Customer[Age])</f>
        <v>20</v>
      </c>
      <c r="J779" s="2" t="str">
        <f>_xlfn.XLOOKUP(Sales78[[#This Row],[Customer_ID]],Customer[Customer_ID],Customer[Age Range])</f>
        <v>[18-30]</v>
      </c>
      <c r="K779" s="2" t="str">
        <f>_xlfn.XLOOKUP(Sales78[[#This Row],[Customer_ID]],Customer[Customer_ID],Customer[Gender])</f>
        <v>Male</v>
      </c>
      <c r="L779" s="26" t="str">
        <f>_xlfn.XLOOKUP(Sales78[[#This Row],[Customer_ID]],Feedback[Customer_ID],Feedback[Feedback_ID])</f>
        <v>F1440</v>
      </c>
      <c r="M779" s="26" t="str">
        <f>_xlfn.XLOOKUP(Sales78[[#This Row],[Customer_ID]],Feedback[Customer_ID],Feedback[Sentiment])</f>
        <v>Neutral</v>
      </c>
      <c r="N779" s="26" t="str">
        <f>_xlfn.XLOOKUP(Sales78[[#This Row],[Customer_ID]],Feedback[Customer_ID],Feedback[Comment])</f>
        <v>Could be better</v>
      </c>
      <c r="O779" s="26"/>
    </row>
    <row r="780" spans="1:15" x14ac:dyDescent="0.3">
      <c r="A780" s="4" t="s">
        <v>785</v>
      </c>
      <c r="B780" s="2" t="s">
        <v>1632</v>
      </c>
      <c r="C780" s="2" t="s">
        <v>1009</v>
      </c>
      <c r="D780" s="2">
        <v>5</v>
      </c>
      <c r="E780" s="2">
        <v>5.38</v>
      </c>
      <c r="F780" s="2" t="s">
        <v>1015</v>
      </c>
      <c r="G780" s="3">
        <v>46070</v>
      </c>
      <c r="H780" s="5">
        <v>26.9</v>
      </c>
      <c r="I780" s="2">
        <f>_xlfn.XLOOKUP(Sales78[[#This Row],[Customer_ID]],Customer[Customer_ID],Customer[Age])</f>
        <v>23</v>
      </c>
      <c r="J780" s="2" t="str">
        <f>_xlfn.XLOOKUP(Sales78[[#This Row],[Customer_ID]],Customer[Customer_ID],Customer[Age Range])</f>
        <v>[18-30]</v>
      </c>
      <c r="K780" s="2" t="str">
        <f>_xlfn.XLOOKUP(Sales78[[#This Row],[Customer_ID]],Customer[Customer_ID],Customer[Gender])</f>
        <v>Male</v>
      </c>
      <c r="L780" s="26" t="str">
        <f>_xlfn.XLOOKUP(Sales78[[#This Row],[Customer_ID]],Feedback[Customer_ID],Feedback[Feedback_ID])</f>
        <v>F1064</v>
      </c>
      <c r="M780" s="26" t="str">
        <f>_xlfn.XLOOKUP(Sales78[[#This Row],[Customer_ID]],Feedback[Customer_ID],Feedback[Sentiment])</f>
        <v>Neutral</v>
      </c>
      <c r="N780" s="26" t="str">
        <f>_xlfn.XLOOKUP(Sales78[[#This Row],[Customer_ID]],Feedback[Customer_ID],Feedback[Comment])</f>
        <v>Could be better</v>
      </c>
      <c r="O780" s="26"/>
    </row>
    <row r="781" spans="1:15" x14ac:dyDescent="0.3">
      <c r="A781" s="4" t="s">
        <v>786</v>
      </c>
      <c r="B781" s="2" t="s">
        <v>1490</v>
      </c>
      <c r="C781" s="2" t="s">
        <v>1007</v>
      </c>
      <c r="D781" s="2">
        <v>1</v>
      </c>
      <c r="E781" s="2">
        <v>4.91</v>
      </c>
      <c r="F781" s="2" t="s">
        <v>1015</v>
      </c>
      <c r="G781" s="3">
        <v>46071</v>
      </c>
      <c r="H781" s="5">
        <v>4.91</v>
      </c>
      <c r="I781" s="2">
        <f>_xlfn.XLOOKUP(Sales78[[#This Row],[Customer_ID]],Customer[Customer_ID],Customer[Age])</f>
        <v>20</v>
      </c>
      <c r="J781" s="2" t="str">
        <f>_xlfn.XLOOKUP(Sales78[[#This Row],[Customer_ID]],Customer[Customer_ID],Customer[Age Range])</f>
        <v>[18-30]</v>
      </c>
      <c r="K781" s="2" t="str">
        <f>_xlfn.XLOOKUP(Sales78[[#This Row],[Customer_ID]],Customer[Customer_ID],Customer[Gender])</f>
        <v>Male</v>
      </c>
      <c r="L781" s="26" t="str">
        <f>_xlfn.XLOOKUP(Sales78[[#This Row],[Customer_ID]],Feedback[Customer_ID],Feedback[Feedback_ID])</f>
        <v>F1414</v>
      </c>
      <c r="M781" s="26" t="str">
        <f>_xlfn.XLOOKUP(Sales78[[#This Row],[Customer_ID]],Feedback[Customer_ID],Feedback[Sentiment])</f>
        <v>Positive</v>
      </c>
      <c r="N781" s="26" t="str">
        <f>_xlfn.XLOOKUP(Sales78[[#This Row],[Customer_ID]],Feedback[Customer_ID],Feedback[Comment])</f>
        <v>Great product!</v>
      </c>
      <c r="O781" s="26"/>
    </row>
    <row r="782" spans="1:15" x14ac:dyDescent="0.3">
      <c r="A782" s="4" t="s">
        <v>787</v>
      </c>
      <c r="B782" s="2" t="s">
        <v>1583</v>
      </c>
      <c r="C782" s="2" t="s">
        <v>1007</v>
      </c>
      <c r="D782" s="2">
        <v>3</v>
      </c>
      <c r="E782" s="2">
        <v>3.47</v>
      </c>
      <c r="F782" s="2" t="s">
        <v>1015</v>
      </c>
      <c r="G782" s="3">
        <v>46072</v>
      </c>
      <c r="H782" s="5">
        <v>10.41</v>
      </c>
      <c r="I782" s="2">
        <f>_xlfn.XLOOKUP(Sales78[[#This Row],[Customer_ID]],Customer[Customer_ID],Customer[Age])</f>
        <v>60</v>
      </c>
      <c r="J782" s="2" t="str">
        <f>_xlfn.XLOOKUP(Sales78[[#This Row],[Customer_ID]],Customer[Customer_ID],Customer[Age Range])</f>
        <v>[57 Above]</v>
      </c>
      <c r="K782" s="2" t="str">
        <f>_xlfn.XLOOKUP(Sales78[[#This Row],[Customer_ID]],Customer[Customer_ID],Customer[Gender])</f>
        <v>Female</v>
      </c>
      <c r="L782" s="26" t="str">
        <f>_xlfn.XLOOKUP(Sales78[[#This Row],[Customer_ID]],Feedback[Customer_ID],Feedback[Feedback_ID])</f>
        <v>F1445</v>
      </c>
      <c r="M782" s="26" t="str">
        <f>_xlfn.XLOOKUP(Sales78[[#This Row],[Customer_ID]],Feedback[Customer_ID],Feedback[Sentiment])</f>
        <v>Positive</v>
      </c>
      <c r="N782" s="26" t="str">
        <f>_xlfn.XLOOKUP(Sales78[[#This Row],[Customer_ID]],Feedback[Customer_ID],Feedback[Comment])</f>
        <v>Great product!</v>
      </c>
      <c r="O782" s="26"/>
    </row>
    <row r="783" spans="1:15" x14ac:dyDescent="0.3">
      <c r="A783" s="4" t="s">
        <v>788</v>
      </c>
      <c r="B783" s="2" t="s">
        <v>1159</v>
      </c>
      <c r="C783" s="2" t="s">
        <v>1010</v>
      </c>
      <c r="D783" s="2">
        <v>4</v>
      </c>
      <c r="E783" s="2">
        <v>4.4400000000000004</v>
      </c>
      <c r="F783" s="2" t="s">
        <v>1014</v>
      </c>
      <c r="G783" s="3">
        <v>46073</v>
      </c>
      <c r="H783" s="5">
        <v>17.760000000000002</v>
      </c>
      <c r="I783" s="2">
        <f>_xlfn.XLOOKUP(Sales78[[#This Row],[Customer_ID]],Customer[Customer_ID],Customer[Age])</f>
        <v>26</v>
      </c>
      <c r="J783" s="2" t="str">
        <f>_xlfn.XLOOKUP(Sales78[[#This Row],[Customer_ID]],Customer[Customer_ID],Customer[Age Range])</f>
        <v>[18-30]</v>
      </c>
      <c r="K783" s="2" t="str">
        <f>_xlfn.XLOOKUP(Sales78[[#This Row],[Customer_ID]],Customer[Customer_ID],Customer[Gender])</f>
        <v>Female</v>
      </c>
      <c r="L783" s="26" t="e">
        <f>_xlfn.XLOOKUP(Sales78[[#This Row],[Customer_ID]],Feedback[Customer_ID],Feedback[Feedback_ID])</f>
        <v>#N/A</v>
      </c>
      <c r="M783" s="26" t="e">
        <f>_xlfn.XLOOKUP(Sales78[[#This Row],[Customer_ID]],Feedback[Customer_ID],Feedback[Sentiment])</f>
        <v>#N/A</v>
      </c>
      <c r="N783" s="26" t="e">
        <f>_xlfn.XLOOKUP(Sales78[[#This Row],[Customer_ID]],Feedback[Customer_ID],Feedback[Comment])</f>
        <v>#N/A</v>
      </c>
      <c r="O783" s="26"/>
    </row>
    <row r="784" spans="1:15" x14ac:dyDescent="0.3">
      <c r="A784" s="4" t="s">
        <v>789</v>
      </c>
      <c r="B784" s="2" t="s">
        <v>1459</v>
      </c>
      <c r="C784" s="2" t="s">
        <v>1007</v>
      </c>
      <c r="D784" s="2">
        <v>1</v>
      </c>
      <c r="E784" s="2">
        <v>4.45</v>
      </c>
      <c r="F784" s="2" t="s">
        <v>1016</v>
      </c>
      <c r="G784" s="3">
        <v>46074</v>
      </c>
      <c r="H784" s="5">
        <v>4.45</v>
      </c>
      <c r="I784" s="2">
        <f>_xlfn.XLOOKUP(Sales78[[#This Row],[Customer_ID]],Customer[Customer_ID],Customer[Age])</f>
        <v>21</v>
      </c>
      <c r="J784" s="2" t="str">
        <f>_xlfn.XLOOKUP(Sales78[[#This Row],[Customer_ID]],Customer[Customer_ID],Customer[Age Range])</f>
        <v>[18-30]</v>
      </c>
      <c r="K784" s="2" t="str">
        <f>_xlfn.XLOOKUP(Sales78[[#This Row],[Customer_ID]],Customer[Customer_ID],Customer[Gender])</f>
        <v>Male</v>
      </c>
      <c r="L784" s="26" t="e">
        <f>_xlfn.XLOOKUP(Sales78[[#This Row],[Customer_ID]],Feedback[Customer_ID],Feedback[Feedback_ID])</f>
        <v>#N/A</v>
      </c>
      <c r="M784" s="26" t="e">
        <f>_xlfn.XLOOKUP(Sales78[[#This Row],[Customer_ID]],Feedback[Customer_ID],Feedback[Sentiment])</f>
        <v>#N/A</v>
      </c>
      <c r="N784" s="26" t="e">
        <f>_xlfn.XLOOKUP(Sales78[[#This Row],[Customer_ID]],Feedback[Customer_ID],Feedback[Comment])</f>
        <v>#N/A</v>
      </c>
      <c r="O784" s="26"/>
    </row>
    <row r="785" spans="1:15" x14ac:dyDescent="0.3">
      <c r="A785" s="4" t="s">
        <v>790</v>
      </c>
      <c r="B785" s="2" t="s">
        <v>1509</v>
      </c>
      <c r="C785" s="2" t="s">
        <v>1008</v>
      </c>
      <c r="D785" s="2">
        <v>5</v>
      </c>
      <c r="E785" s="2">
        <v>5.74</v>
      </c>
      <c r="F785" s="2" t="s">
        <v>1016</v>
      </c>
      <c r="G785" s="3">
        <v>46075</v>
      </c>
      <c r="H785" s="5">
        <v>28.7</v>
      </c>
      <c r="I785" s="2">
        <f>_xlfn.XLOOKUP(Sales78[[#This Row],[Customer_ID]],Customer[Customer_ID],Customer[Age])</f>
        <v>44</v>
      </c>
      <c r="J785" s="2" t="str">
        <f>_xlfn.XLOOKUP(Sales78[[#This Row],[Customer_ID]],Customer[Customer_ID],Customer[Age Range])</f>
        <v>[44-56]</v>
      </c>
      <c r="K785" s="2" t="str">
        <f>_xlfn.XLOOKUP(Sales78[[#This Row],[Customer_ID]],Customer[Customer_ID],Customer[Gender])</f>
        <v>Female</v>
      </c>
      <c r="L785" s="26" t="e">
        <f>_xlfn.XLOOKUP(Sales78[[#This Row],[Customer_ID]],Feedback[Customer_ID],Feedback[Feedback_ID])</f>
        <v>#N/A</v>
      </c>
      <c r="M785" s="26" t="e">
        <f>_xlfn.XLOOKUP(Sales78[[#This Row],[Customer_ID]],Feedback[Customer_ID],Feedback[Sentiment])</f>
        <v>#N/A</v>
      </c>
      <c r="N785" s="26" t="e">
        <f>_xlfn.XLOOKUP(Sales78[[#This Row],[Customer_ID]],Feedback[Customer_ID],Feedback[Comment])</f>
        <v>#N/A</v>
      </c>
      <c r="O785" s="26"/>
    </row>
    <row r="786" spans="1:15" x14ac:dyDescent="0.3">
      <c r="A786" s="4" t="s">
        <v>791</v>
      </c>
      <c r="B786" s="2" t="s">
        <v>1286</v>
      </c>
      <c r="C786" s="2" t="s">
        <v>1011</v>
      </c>
      <c r="D786" s="2">
        <v>5</v>
      </c>
      <c r="E786" s="2">
        <v>3.04</v>
      </c>
      <c r="F786" s="2" t="s">
        <v>1015</v>
      </c>
      <c r="G786" s="3">
        <v>46076</v>
      </c>
      <c r="H786" s="5">
        <v>15.2</v>
      </c>
      <c r="I786" s="2">
        <f>_xlfn.XLOOKUP(Sales78[[#This Row],[Customer_ID]],Customer[Customer_ID],Customer[Age])</f>
        <v>48</v>
      </c>
      <c r="J786" s="2" t="str">
        <f>_xlfn.XLOOKUP(Sales78[[#This Row],[Customer_ID]],Customer[Customer_ID],Customer[Age Range])</f>
        <v>[44-56]</v>
      </c>
      <c r="K786" s="2" t="str">
        <f>_xlfn.XLOOKUP(Sales78[[#This Row],[Customer_ID]],Customer[Customer_ID],Customer[Gender])</f>
        <v>Female</v>
      </c>
      <c r="L786" s="26" t="str">
        <f>_xlfn.XLOOKUP(Sales78[[#This Row],[Customer_ID]],Feedback[Customer_ID],Feedback[Feedback_ID])</f>
        <v>F1300</v>
      </c>
      <c r="M786" s="26" t="str">
        <f>_xlfn.XLOOKUP(Sales78[[#This Row],[Customer_ID]],Feedback[Customer_ID],Feedback[Sentiment])</f>
        <v>Negative</v>
      </c>
      <c r="N786" s="26" t="str">
        <f>_xlfn.XLOOKUP(Sales78[[#This Row],[Customer_ID]],Feedback[Customer_ID],Feedback[Comment])</f>
        <v>Could be better</v>
      </c>
      <c r="O786" s="26"/>
    </row>
    <row r="787" spans="1:15" x14ac:dyDescent="0.3">
      <c r="A787" s="4" t="s">
        <v>792</v>
      </c>
      <c r="B787" s="2" t="s">
        <v>1284</v>
      </c>
      <c r="C787" s="2" t="s">
        <v>1010</v>
      </c>
      <c r="D787" s="2">
        <v>2</v>
      </c>
      <c r="E787" s="2">
        <v>2.63</v>
      </c>
      <c r="F787" s="2" t="s">
        <v>1015</v>
      </c>
      <c r="G787" s="3">
        <v>46077</v>
      </c>
      <c r="H787" s="5">
        <v>5.26</v>
      </c>
      <c r="I787" s="2">
        <f>_xlfn.XLOOKUP(Sales78[[#This Row],[Customer_ID]],Customer[Customer_ID],Customer[Age])</f>
        <v>54</v>
      </c>
      <c r="J787" s="2" t="str">
        <f>_xlfn.XLOOKUP(Sales78[[#This Row],[Customer_ID]],Customer[Customer_ID],Customer[Age Range])</f>
        <v>[44-56]</v>
      </c>
      <c r="K787" s="2" t="str">
        <f>_xlfn.XLOOKUP(Sales78[[#This Row],[Customer_ID]],Customer[Customer_ID],Customer[Gender])</f>
        <v>Male</v>
      </c>
      <c r="L787" s="26" t="str">
        <f>_xlfn.XLOOKUP(Sales78[[#This Row],[Customer_ID]],Feedback[Customer_ID],Feedback[Feedback_ID])</f>
        <v>F1313</v>
      </c>
      <c r="M787" s="26" t="str">
        <f>_xlfn.XLOOKUP(Sales78[[#This Row],[Customer_ID]],Feedback[Customer_ID],Feedback[Sentiment])</f>
        <v>Positive</v>
      </c>
      <c r="N787" s="26" t="str">
        <f>_xlfn.XLOOKUP(Sales78[[#This Row],[Customer_ID]],Feedback[Customer_ID],Feedback[Comment])</f>
        <v>Could be better</v>
      </c>
      <c r="O787" s="26"/>
    </row>
    <row r="788" spans="1:15" x14ac:dyDescent="0.3">
      <c r="A788" s="4" t="s">
        <v>793</v>
      </c>
      <c r="B788" s="2" t="s">
        <v>1659</v>
      </c>
      <c r="C788" s="2" t="s">
        <v>1012</v>
      </c>
      <c r="D788" s="2">
        <v>5</v>
      </c>
      <c r="E788" s="2">
        <v>3.74</v>
      </c>
      <c r="F788" s="2" t="s">
        <v>1013</v>
      </c>
      <c r="G788" s="3">
        <v>46078</v>
      </c>
      <c r="H788" s="5">
        <v>18.7</v>
      </c>
      <c r="I788" s="2">
        <f>_xlfn.XLOOKUP(Sales78[[#This Row],[Customer_ID]],Customer[Customer_ID],Customer[Age])</f>
        <v>42</v>
      </c>
      <c r="J788" s="2" t="str">
        <f>_xlfn.XLOOKUP(Sales78[[#This Row],[Customer_ID]],Customer[Customer_ID],Customer[Age Range])</f>
        <v>[31-43]</v>
      </c>
      <c r="K788" s="2" t="str">
        <f>_xlfn.XLOOKUP(Sales78[[#This Row],[Customer_ID]],Customer[Customer_ID],Customer[Gender])</f>
        <v>Male</v>
      </c>
      <c r="L788" s="26" t="str">
        <f>_xlfn.XLOOKUP(Sales78[[#This Row],[Customer_ID]],Feedback[Customer_ID],Feedback[Feedback_ID])</f>
        <v>F1220</v>
      </c>
      <c r="M788" s="26" t="str">
        <f>_xlfn.XLOOKUP(Sales78[[#This Row],[Customer_ID]],Feedback[Customer_ID],Feedback[Sentiment])</f>
        <v>Positive</v>
      </c>
      <c r="N788" s="26" t="str">
        <f>_xlfn.XLOOKUP(Sales78[[#This Row],[Customer_ID]],Feedback[Customer_ID],Feedback[Comment])</f>
        <v>Could be better</v>
      </c>
      <c r="O788" s="26"/>
    </row>
    <row r="789" spans="1:15" x14ac:dyDescent="0.3">
      <c r="A789" s="4" t="s">
        <v>794</v>
      </c>
      <c r="B789" s="2" t="s">
        <v>1949</v>
      </c>
      <c r="C789" s="2" t="s">
        <v>1010</v>
      </c>
      <c r="D789" s="2">
        <v>4</v>
      </c>
      <c r="E789" s="2">
        <v>2.98</v>
      </c>
      <c r="F789" s="2" t="s">
        <v>1015</v>
      </c>
      <c r="G789" s="3">
        <v>46079</v>
      </c>
      <c r="H789" s="5">
        <v>11.92</v>
      </c>
      <c r="I789" s="2">
        <f>_xlfn.XLOOKUP(Sales78[[#This Row],[Customer_ID]],Customer[Customer_ID],Customer[Age])</f>
        <v>47</v>
      </c>
      <c r="J789" s="2" t="str">
        <f>_xlfn.XLOOKUP(Sales78[[#This Row],[Customer_ID]],Customer[Customer_ID],Customer[Age Range])</f>
        <v>[44-56]</v>
      </c>
      <c r="K789" s="2" t="str">
        <f>_xlfn.XLOOKUP(Sales78[[#This Row],[Customer_ID]],Customer[Customer_ID],Customer[Gender])</f>
        <v>Male</v>
      </c>
      <c r="L789" s="26" t="str">
        <f>_xlfn.XLOOKUP(Sales78[[#This Row],[Customer_ID]],Feedback[Customer_ID],Feedback[Feedback_ID])</f>
        <v>F1948</v>
      </c>
      <c r="M789" s="26" t="str">
        <f>_xlfn.XLOOKUP(Sales78[[#This Row],[Customer_ID]],Feedback[Customer_ID],Feedback[Sentiment])</f>
        <v>Negative</v>
      </c>
      <c r="N789" s="26" t="str">
        <f>_xlfn.XLOOKUP(Sales78[[#This Row],[Customer_ID]],Feedback[Customer_ID],Feedback[Comment])</f>
        <v>Could be better</v>
      </c>
      <c r="O789" s="26"/>
    </row>
    <row r="790" spans="1:15" x14ac:dyDescent="0.3">
      <c r="A790" s="4" t="s">
        <v>795</v>
      </c>
      <c r="B790" s="2" t="s">
        <v>1505</v>
      </c>
      <c r="C790" s="2" t="s">
        <v>1010</v>
      </c>
      <c r="D790" s="2">
        <v>2</v>
      </c>
      <c r="E790" s="2">
        <v>3.78</v>
      </c>
      <c r="F790" s="2" t="s">
        <v>1016</v>
      </c>
      <c r="G790" s="3">
        <v>46080</v>
      </c>
      <c r="H790" s="5">
        <v>7.56</v>
      </c>
      <c r="I790" s="2">
        <f>_xlfn.XLOOKUP(Sales78[[#This Row],[Customer_ID]],Customer[Customer_ID],Customer[Age])</f>
        <v>27</v>
      </c>
      <c r="J790" s="2" t="str">
        <f>_xlfn.XLOOKUP(Sales78[[#This Row],[Customer_ID]],Customer[Customer_ID],Customer[Age Range])</f>
        <v>[18-30]</v>
      </c>
      <c r="K790" s="2" t="str">
        <f>_xlfn.XLOOKUP(Sales78[[#This Row],[Customer_ID]],Customer[Customer_ID],Customer[Gender])</f>
        <v>Female</v>
      </c>
      <c r="L790" s="26" t="str">
        <f>_xlfn.XLOOKUP(Sales78[[#This Row],[Customer_ID]],Feedback[Customer_ID],Feedback[Feedback_ID])</f>
        <v>F1105</v>
      </c>
      <c r="M790" s="26" t="str">
        <f>_xlfn.XLOOKUP(Sales78[[#This Row],[Customer_ID]],Feedback[Customer_ID],Feedback[Sentiment])</f>
        <v>Positive</v>
      </c>
      <c r="N790" s="26" t="str">
        <f>_xlfn.XLOOKUP(Sales78[[#This Row],[Customer_ID]],Feedback[Customer_ID],Feedback[Comment])</f>
        <v>Could be better</v>
      </c>
      <c r="O790" s="26"/>
    </row>
    <row r="791" spans="1:15" x14ac:dyDescent="0.3">
      <c r="A791" s="4" t="s">
        <v>796</v>
      </c>
      <c r="B791" s="2" t="s">
        <v>1757</v>
      </c>
      <c r="C791" s="2" t="s">
        <v>1007</v>
      </c>
      <c r="D791" s="2">
        <v>5</v>
      </c>
      <c r="E791" s="2">
        <v>4.54</v>
      </c>
      <c r="F791" s="2" t="s">
        <v>1013</v>
      </c>
      <c r="G791" s="3">
        <v>46081</v>
      </c>
      <c r="H791" s="5">
        <v>22.7</v>
      </c>
      <c r="I791" s="2">
        <f>_xlfn.XLOOKUP(Sales78[[#This Row],[Customer_ID]],Customer[Customer_ID],Customer[Age])</f>
        <v>19</v>
      </c>
      <c r="J791" s="2" t="str">
        <f>_xlfn.XLOOKUP(Sales78[[#This Row],[Customer_ID]],Customer[Customer_ID],Customer[Age Range])</f>
        <v>[18-30]</v>
      </c>
      <c r="K791" s="2" t="str">
        <f>_xlfn.XLOOKUP(Sales78[[#This Row],[Customer_ID]],Customer[Customer_ID],Customer[Gender])</f>
        <v>Female</v>
      </c>
      <c r="L791" s="26" t="e">
        <f>_xlfn.XLOOKUP(Sales78[[#This Row],[Customer_ID]],Feedback[Customer_ID],Feedback[Feedback_ID])</f>
        <v>#N/A</v>
      </c>
      <c r="M791" s="26" t="e">
        <f>_xlfn.XLOOKUP(Sales78[[#This Row],[Customer_ID]],Feedback[Customer_ID],Feedback[Sentiment])</f>
        <v>#N/A</v>
      </c>
      <c r="N791" s="26" t="e">
        <f>_xlfn.XLOOKUP(Sales78[[#This Row],[Customer_ID]],Feedback[Customer_ID],Feedback[Comment])</f>
        <v>#N/A</v>
      </c>
      <c r="O791" s="26"/>
    </row>
    <row r="792" spans="1:15" x14ac:dyDescent="0.3">
      <c r="A792" s="4" t="s">
        <v>797</v>
      </c>
      <c r="B792" s="2" t="s">
        <v>1067</v>
      </c>
      <c r="C792" s="2" t="s">
        <v>1010</v>
      </c>
      <c r="D792" s="2">
        <v>3</v>
      </c>
      <c r="E792" s="2">
        <v>3.32</v>
      </c>
      <c r="F792" s="2" t="s">
        <v>1014</v>
      </c>
      <c r="G792" s="3">
        <v>46082</v>
      </c>
      <c r="H792" s="5">
        <v>9.9599999999999991</v>
      </c>
      <c r="I792" s="2">
        <f>_xlfn.XLOOKUP(Sales78[[#This Row],[Customer_ID]],Customer[Customer_ID],Customer[Age])</f>
        <v>42</v>
      </c>
      <c r="J792" s="2" t="str">
        <f>_xlfn.XLOOKUP(Sales78[[#This Row],[Customer_ID]],Customer[Customer_ID],Customer[Age Range])</f>
        <v>[31-43]</v>
      </c>
      <c r="K792" s="2" t="str">
        <f>_xlfn.XLOOKUP(Sales78[[#This Row],[Customer_ID]],Customer[Customer_ID],Customer[Gender])</f>
        <v>Female</v>
      </c>
      <c r="L792" s="26" t="str">
        <f>_xlfn.XLOOKUP(Sales78[[#This Row],[Customer_ID]],Feedback[Customer_ID],Feedback[Feedback_ID])</f>
        <v>F1746</v>
      </c>
      <c r="M792" s="26" t="str">
        <f>_xlfn.XLOOKUP(Sales78[[#This Row],[Customer_ID]],Feedback[Customer_ID],Feedback[Sentiment])</f>
        <v>Negative</v>
      </c>
      <c r="N792" s="26" t="str">
        <f>_xlfn.XLOOKUP(Sales78[[#This Row],[Customer_ID]],Feedback[Customer_ID],Feedback[Comment])</f>
        <v>Could be better</v>
      </c>
      <c r="O792" s="26"/>
    </row>
    <row r="793" spans="1:15" x14ac:dyDescent="0.3">
      <c r="A793" s="4" t="s">
        <v>798</v>
      </c>
      <c r="B793" s="2" t="s">
        <v>1402</v>
      </c>
      <c r="C793" s="2" t="s">
        <v>1012</v>
      </c>
      <c r="D793" s="2">
        <v>1</v>
      </c>
      <c r="E793" s="2">
        <v>5.34</v>
      </c>
      <c r="F793" s="2" t="s">
        <v>1014</v>
      </c>
      <c r="G793" s="3">
        <v>46083</v>
      </c>
      <c r="H793" s="5">
        <v>5.34</v>
      </c>
      <c r="I793" s="2">
        <f>_xlfn.XLOOKUP(Sales78[[#This Row],[Customer_ID]],Customer[Customer_ID],Customer[Age])</f>
        <v>26</v>
      </c>
      <c r="J793" s="2" t="str">
        <f>_xlfn.XLOOKUP(Sales78[[#This Row],[Customer_ID]],Customer[Customer_ID],Customer[Age Range])</f>
        <v>[18-30]</v>
      </c>
      <c r="K793" s="2" t="str">
        <f>_xlfn.XLOOKUP(Sales78[[#This Row],[Customer_ID]],Customer[Customer_ID],Customer[Gender])</f>
        <v>Female</v>
      </c>
      <c r="L793" s="26" t="e">
        <f>_xlfn.XLOOKUP(Sales78[[#This Row],[Customer_ID]],Feedback[Customer_ID],Feedback[Feedback_ID])</f>
        <v>#N/A</v>
      </c>
      <c r="M793" s="26" t="e">
        <f>_xlfn.XLOOKUP(Sales78[[#This Row],[Customer_ID]],Feedback[Customer_ID],Feedback[Sentiment])</f>
        <v>#N/A</v>
      </c>
      <c r="N793" s="26" t="e">
        <f>_xlfn.XLOOKUP(Sales78[[#This Row],[Customer_ID]],Feedback[Customer_ID],Feedback[Comment])</f>
        <v>#N/A</v>
      </c>
      <c r="O793" s="26"/>
    </row>
    <row r="794" spans="1:15" x14ac:dyDescent="0.3">
      <c r="A794" s="4" t="s">
        <v>799</v>
      </c>
      <c r="B794" s="2" t="s">
        <v>1142</v>
      </c>
      <c r="C794" s="2" t="s">
        <v>1010</v>
      </c>
      <c r="D794" s="2">
        <v>4</v>
      </c>
      <c r="E794" s="2">
        <v>2.82</v>
      </c>
      <c r="F794" s="2" t="s">
        <v>1016</v>
      </c>
      <c r="G794" s="3">
        <v>46084</v>
      </c>
      <c r="H794" s="5">
        <v>11.28</v>
      </c>
      <c r="I794" s="2">
        <f>_xlfn.XLOOKUP(Sales78[[#This Row],[Customer_ID]],Customer[Customer_ID],Customer[Age])</f>
        <v>59</v>
      </c>
      <c r="J794" s="2" t="str">
        <f>_xlfn.XLOOKUP(Sales78[[#This Row],[Customer_ID]],Customer[Customer_ID],Customer[Age Range])</f>
        <v>[57 Above]</v>
      </c>
      <c r="K794" s="2" t="str">
        <f>_xlfn.XLOOKUP(Sales78[[#This Row],[Customer_ID]],Customer[Customer_ID],Customer[Gender])</f>
        <v>Female</v>
      </c>
      <c r="L794" s="26" t="str">
        <f>_xlfn.XLOOKUP(Sales78[[#This Row],[Customer_ID]],Feedback[Customer_ID],Feedback[Feedback_ID])</f>
        <v>F1821</v>
      </c>
      <c r="M794" s="26" t="str">
        <f>_xlfn.XLOOKUP(Sales78[[#This Row],[Customer_ID]],Feedback[Customer_ID],Feedback[Sentiment])</f>
        <v>Positive</v>
      </c>
      <c r="N794" s="26" t="str">
        <f>_xlfn.XLOOKUP(Sales78[[#This Row],[Customer_ID]],Feedback[Customer_ID],Feedback[Comment])</f>
        <v>Could be better</v>
      </c>
      <c r="O794" s="26"/>
    </row>
    <row r="795" spans="1:15" x14ac:dyDescent="0.3">
      <c r="A795" s="4" t="s">
        <v>800</v>
      </c>
      <c r="B795" s="2" t="s">
        <v>1788</v>
      </c>
      <c r="C795" s="2" t="s">
        <v>1008</v>
      </c>
      <c r="D795" s="2">
        <v>4</v>
      </c>
      <c r="E795" s="2">
        <v>3.9</v>
      </c>
      <c r="F795" s="2" t="s">
        <v>1013</v>
      </c>
      <c r="G795" s="3">
        <v>46085</v>
      </c>
      <c r="H795" s="5">
        <v>15.6</v>
      </c>
      <c r="I795" s="2">
        <f>_xlfn.XLOOKUP(Sales78[[#This Row],[Customer_ID]],Customer[Customer_ID],Customer[Age])</f>
        <v>39</v>
      </c>
      <c r="J795" s="2" t="str">
        <f>_xlfn.XLOOKUP(Sales78[[#This Row],[Customer_ID]],Customer[Customer_ID],Customer[Age Range])</f>
        <v>[31-43]</v>
      </c>
      <c r="K795" s="2" t="str">
        <f>_xlfn.XLOOKUP(Sales78[[#This Row],[Customer_ID]],Customer[Customer_ID],Customer[Gender])</f>
        <v>Female</v>
      </c>
      <c r="L795" s="26" t="e">
        <f>_xlfn.XLOOKUP(Sales78[[#This Row],[Customer_ID]],Feedback[Customer_ID],Feedback[Feedback_ID])</f>
        <v>#N/A</v>
      </c>
      <c r="M795" s="26" t="e">
        <f>_xlfn.XLOOKUP(Sales78[[#This Row],[Customer_ID]],Feedback[Customer_ID],Feedback[Sentiment])</f>
        <v>#N/A</v>
      </c>
      <c r="N795" s="26" t="e">
        <f>_xlfn.XLOOKUP(Sales78[[#This Row],[Customer_ID]],Feedback[Customer_ID],Feedback[Comment])</f>
        <v>#N/A</v>
      </c>
      <c r="O795" s="26"/>
    </row>
    <row r="796" spans="1:15" x14ac:dyDescent="0.3">
      <c r="A796" s="4" t="s">
        <v>801</v>
      </c>
      <c r="B796" s="2" t="s">
        <v>1786</v>
      </c>
      <c r="C796" s="2" t="s">
        <v>1009</v>
      </c>
      <c r="D796" s="2">
        <v>4</v>
      </c>
      <c r="E796" s="2">
        <v>5.71</v>
      </c>
      <c r="F796" s="2" t="s">
        <v>1015</v>
      </c>
      <c r="G796" s="3">
        <v>46086</v>
      </c>
      <c r="H796" s="5">
        <v>22.84</v>
      </c>
      <c r="I796" s="2">
        <f>_xlfn.XLOOKUP(Sales78[[#This Row],[Customer_ID]],Customer[Customer_ID],Customer[Age])</f>
        <v>47</v>
      </c>
      <c r="J796" s="2" t="str">
        <f>_xlfn.XLOOKUP(Sales78[[#This Row],[Customer_ID]],Customer[Customer_ID],Customer[Age Range])</f>
        <v>[44-56]</v>
      </c>
      <c r="K796" s="2" t="str">
        <f>_xlfn.XLOOKUP(Sales78[[#This Row],[Customer_ID]],Customer[Customer_ID],Customer[Gender])</f>
        <v>Male</v>
      </c>
      <c r="L796" s="26" t="str">
        <f>_xlfn.XLOOKUP(Sales78[[#This Row],[Customer_ID]],Feedback[Customer_ID],Feedback[Feedback_ID])</f>
        <v>F1864</v>
      </c>
      <c r="M796" s="26" t="str">
        <f>_xlfn.XLOOKUP(Sales78[[#This Row],[Customer_ID]],Feedback[Customer_ID],Feedback[Sentiment])</f>
        <v>Negative</v>
      </c>
      <c r="N796" s="26" t="str">
        <f>_xlfn.XLOOKUP(Sales78[[#This Row],[Customer_ID]],Feedback[Customer_ID],Feedback[Comment])</f>
        <v>Could be better</v>
      </c>
      <c r="O796" s="26"/>
    </row>
    <row r="797" spans="1:15" x14ac:dyDescent="0.3">
      <c r="A797" s="4" t="s">
        <v>802</v>
      </c>
      <c r="B797" s="2" t="s">
        <v>1653</v>
      </c>
      <c r="C797" s="2" t="s">
        <v>1008</v>
      </c>
      <c r="D797" s="2">
        <v>3</v>
      </c>
      <c r="E797" s="2">
        <v>5.07</v>
      </c>
      <c r="F797" s="2" t="s">
        <v>1015</v>
      </c>
      <c r="G797" s="3">
        <v>46087</v>
      </c>
      <c r="H797" s="5">
        <v>15.21</v>
      </c>
      <c r="I797" s="2">
        <f>_xlfn.XLOOKUP(Sales78[[#This Row],[Customer_ID]],Customer[Customer_ID],Customer[Age])</f>
        <v>44</v>
      </c>
      <c r="J797" s="2" t="str">
        <f>_xlfn.XLOOKUP(Sales78[[#This Row],[Customer_ID]],Customer[Customer_ID],Customer[Age Range])</f>
        <v>[44-56]</v>
      </c>
      <c r="K797" s="2" t="str">
        <f>_xlfn.XLOOKUP(Sales78[[#This Row],[Customer_ID]],Customer[Customer_ID],Customer[Gender])</f>
        <v>Male</v>
      </c>
      <c r="L797" s="26" t="e">
        <f>_xlfn.XLOOKUP(Sales78[[#This Row],[Customer_ID]],Feedback[Customer_ID],Feedback[Feedback_ID])</f>
        <v>#N/A</v>
      </c>
      <c r="M797" s="26" t="e">
        <f>_xlfn.XLOOKUP(Sales78[[#This Row],[Customer_ID]],Feedback[Customer_ID],Feedback[Sentiment])</f>
        <v>#N/A</v>
      </c>
      <c r="N797" s="26" t="e">
        <f>_xlfn.XLOOKUP(Sales78[[#This Row],[Customer_ID]],Feedback[Customer_ID],Feedback[Comment])</f>
        <v>#N/A</v>
      </c>
      <c r="O797" s="26"/>
    </row>
    <row r="798" spans="1:15" x14ac:dyDescent="0.3">
      <c r="A798" s="4" t="s">
        <v>803</v>
      </c>
      <c r="B798" s="2" t="s">
        <v>1557</v>
      </c>
      <c r="C798" s="2" t="s">
        <v>1008</v>
      </c>
      <c r="D798" s="2">
        <v>5</v>
      </c>
      <c r="E798" s="2">
        <v>5.03</v>
      </c>
      <c r="F798" s="2" t="s">
        <v>1013</v>
      </c>
      <c r="G798" s="3">
        <v>46088</v>
      </c>
      <c r="H798" s="5">
        <v>25.15</v>
      </c>
      <c r="I798" s="2">
        <f>_xlfn.XLOOKUP(Sales78[[#This Row],[Customer_ID]],Customer[Customer_ID],Customer[Age])</f>
        <v>40</v>
      </c>
      <c r="J798" s="2" t="str">
        <f>_xlfn.XLOOKUP(Sales78[[#This Row],[Customer_ID]],Customer[Customer_ID],Customer[Age Range])</f>
        <v>[31-43]</v>
      </c>
      <c r="K798" s="2" t="str">
        <f>_xlfn.XLOOKUP(Sales78[[#This Row],[Customer_ID]],Customer[Customer_ID],Customer[Gender])</f>
        <v>Male</v>
      </c>
      <c r="L798" s="26" t="e">
        <f>_xlfn.XLOOKUP(Sales78[[#This Row],[Customer_ID]],Feedback[Customer_ID],Feedback[Feedback_ID])</f>
        <v>#N/A</v>
      </c>
      <c r="M798" s="26" t="e">
        <f>_xlfn.XLOOKUP(Sales78[[#This Row],[Customer_ID]],Feedback[Customer_ID],Feedback[Sentiment])</f>
        <v>#N/A</v>
      </c>
      <c r="N798" s="26" t="e">
        <f>_xlfn.XLOOKUP(Sales78[[#This Row],[Customer_ID]],Feedback[Customer_ID],Feedback[Comment])</f>
        <v>#N/A</v>
      </c>
      <c r="O798" s="26"/>
    </row>
    <row r="799" spans="1:15" x14ac:dyDescent="0.3">
      <c r="A799" s="4" t="s">
        <v>804</v>
      </c>
      <c r="B799" s="2" t="s">
        <v>1671</v>
      </c>
      <c r="C799" s="2" t="s">
        <v>1009</v>
      </c>
      <c r="D799" s="2">
        <v>1</v>
      </c>
      <c r="E799" s="2">
        <v>5.28</v>
      </c>
      <c r="F799" s="2" t="s">
        <v>1013</v>
      </c>
      <c r="G799" s="3">
        <v>46089</v>
      </c>
      <c r="H799" s="5">
        <v>5.28</v>
      </c>
      <c r="I799" s="2">
        <f>_xlfn.XLOOKUP(Sales78[[#This Row],[Customer_ID]],Customer[Customer_ID],Customer[Age])</f>
        <v>62</v>
      </c>
      <c r="J799" s="2" t="str">
        <f>_xlfn.XLOOKUP(Sales78[[#This Row],[Customer_ID]],Customer[Customer_ID],Customer[Age Range])</f>
        <v>[57 Above]</v>
      </c>
      <c r="K799" s="2" t="str">
        <f>_xlfn.XLOOKUP(Sales78[[#This Row],[Customer_ID]],Customer[Customer_ID],Customer[Gender])</f>
        <v>Female</v>
      </c>
      <c r="L799" s="26" t="e">
        <f>_xlfn.XLOOKUP(Sales78[[#This Row],[Customer_ID]],Feedback[Customer_ID],Feedback[Feedback_ID])</f>
        <v>#N/A</v>
      </c>
      <c r="M799" s="26" t="e">
        <f>_xlfn.XLOOKUP(Sales78[[#This Row],[Customer_ID]],Feedback[Customer_ID],Feedback[Sentiment])</f>
        <v>#N/A</v>
      </c>
      <c r="N799" s="26" t="e">
        <f>_xlfn.XLOOKUP(Sales78[[#This Row],[Customer_ID]],Feedback[Customer_ID],Feedback[Comment])</f>
        <v>#N/A</v>
      </c>
      <c r="O799" s="26"/>
    </row>
    <row r="800" spans="1:15" x14ac:dyDescent="0.3">
      <c r="A800" s="4" t="s">
        <v>805</v>
      </c>
      <c r="B800" s="2" t="s">
        <v>1174</v>
      </c>
      <c r="C800" s="2" t="s">
        <v>1009</v>
      </c>
      <c r="D800" s="2">
        <v>1</v>
      </c>
      <c r="E800" s="2">
        <v>3.11</v>
      </c>
      <c r="F800" s="2" t="s">
        <v>1014</v>
      </c>
      <c r="G800" s="3">
        <v>46090</v>
      </c>
      <c r="H800" s="5">
        <v>3.11</v>
      </c>
      <c r="I800" s="2">
        <f>_xlfn.XLOOKUP(Sales78[[#This Row],[Customer_ID]],Customer[Customer_ID],Customer[Age])</f>
        <v>56</v>
      </c>
      <c r="J800" s="2" t="str">
        <f>_xlfn.XLOOKUP(Sales78[[#This Row],[Customer_ID]],Customer[Customer_ID],Customer[Age Range])</f>
        <v>[44-56]</v>
      </c>
      <c r="K800" s="2" t="str">
        <f>_xlfn.XLOOKUP(Sales78[[#This Row],[Customer_ID]],Customer[Customer_ID],Customer[Gender])</f>
        <v>Male</v>
      </c>
      <c r="L800" s="26" t="e">
        <f>_xlfn.XLOOKUP(Sales78[[#This Row],[Customer_ID]],Feedback[Customer_ID],Feedback[Feedback_ID])</f>
        <v>#N/A</v>
      </c>
      <c r="M800" s="26" t="e">
        <f>_xlfn.XLOOKUP(Sales78[[#This Row],[Customer_ID]],Feedback[Customer_ID],Feedback[Sentiment])</f>
        <v>#N/A</v>
      </c>
      <c r="N800" s="26" t="e">
        <f>_xlfn.XLOOKUP(Sales78[[#This Row],[Customer_ID]],Feedback[Customer_ID],Feedback[Comment])</f>
        <v>#N/A</v>
      </c>
      <c r="O800" s="26"/>
    </row>
    <row r="801" spans="1:15" x14ac:dyDescent="0.3">
      <c r="A801" s="4" t="s">
        <v>806</v>
      </c>
      <c r="B801" s="2" t="s">
        <v>1284</v>
      </c>
      <c r="C801" s="2" t="s">
        <v>1010</v>
      </c>
      <c r="D801" s="2">
        <v>3</v>
      </c>
      <c r="E801" s="2">
        <v>5.39</v>
      </c>
      <c r="F801" s="2" t="s">
        <v>1015</v>
      </c>
      <c r="G801" s="3">
        <v>46091</v>
      </c>
      <c r="H801" s="5">
        <v>16.170000000000002</v>
      </c>
      <c r="I801" s="2">
        <f>_xlfn.XLOOKUP(Sales78[[#This Row],[Customer_ID]],Customer[Customer_ID],Customer[Age])</f>
        <v>54</v>
      </c>
      <c r="J801" s="2" t="str">
        <f>_xlfn.XLOOKUP(Sales78[[#This Row],[Customer_ID]],Customer[Customer_ID],Customer[Age Range])</f>
        <v>[44-56]</v>
      </c>
      <c r="K801" s="2" t="str">
        <f>_xlfn.XLOOKUP(Sales78[[#This Row],[Customer_ID]],Customer[Customer_ID],Customer[Gender])</f>
        <v>Male</v>
      </c>
      <c r="L801" s="26" t="str">
        <f>_xlfn.XLOOKUP(Sales78[[#This Row],[Customer_ID]],Feedback[Customer_ID],Feedback[Feedback_ID])</f>
        <v>F1313</v>
      </c>
      <c r="M801" s="26" t="str">
        <f>_xlfn.XLOOKUP(Sales78[[#This Row],[Customer_ID]],Feedback[Customer_ID],Feedback[Sentiment])</f>
        <v>Positive</v>
      </c>
      <c r="N801" s="26" t="str">
        <f>_xlfn.XLOOKUP(Sales78[[#This Row],[Customer_ID]],Feedback[Customer_ID],Feedback[Comment])</f>
        <v>Could be better</v>
      </c>
      <c r="O801" s="26"/>
    </row>
    <row r="802" spans="1:15" x14ac:dyDescent="0.3">
      <c r="A802" s="4" t="s">
        <v>807</v>
      </c>
      <c r="B802" s="2" t="s">
        <v>1464</v>
      </c>
      <c r="C802" s="2" t="s">
        <v>1008</v>
      </c>
      <c r="D802" s="2">
        <v>2</v>
      </c>
      <c r="E802" s="2">
        <v>4.91</v>
      </c>
      <c r="F802" s="2" t="s">
        <v>1016</v>
      </c>
      <c r="G802" s="3">
        <v>46092</v>
      </c>
      <c r="H802" s="5">
        <v>9.82</v>
      </c>
      <c r="I802" s="2">
        <f>_xlfn.XLOOKUP(Sales78[[#This Row],[Customer_ID]],Customer[Customer_ID],Customer[Age])</f>
        <v>20</v>
      </c>
      <c r="J802" s="2" t="str">
        <f>_xlfn.XLOOKUP(Sales78[[#This Row],[Customer_ID]],Customer[Customer_ID],Customer[Age Range])</f>
        <v>[18-30]</v>
      </c>
      <c r="K802" s="2" t="str">
        <f>_xlfn.XLOOKUP(Sales78[[#This Row],[Customer_ID]],Customer[Customer_ID],Customer[Gender])</f>
        <v>Female</v>
      </c>
      <c r="L802" s="26" t="e">
        <f>_xlfn.XLOOKUP(Sales78[[#This Row],[Customer_ID]],Feedback[Customer_ID],Feedback[Feedback_ID])</f>
        <v>#N/A</v>
      </c>
      <c r="M802" s="26" t="e">
        <f>_xlfn.XLOOKUP(Sales78[[#This Row],[Customer_ID]],Feedback[Customer_ID],Feedback[Sentiment])</f>
        <v>#N/A</v>
      </c>
      <c r="N802" s="26" t="e">
        <f>_xlfn.XLOOKUP(Sales78[[#This Row],[Customer_ID]],Feedback[Customer_ID],Feedback[Comment])</f>
        <v>#N/A</v>
      </c>
      <c r="O802" s="26"/>
    </row>
    <row r="803" spans="1:15" x14ac:dyDescent="0.3">
      <c r="A803" s="4" t="s">
        <v>808</v>
      </c>
      <c r="B803" s="2" t="s">
        <v>1874</v>
      </c>
      <c r="C803" s="2" t="s">
        <v>1007</v>
      </c>
      <c r="D803" s="2">
        <v>5</v>
      </c>
      <c r="E803" s="2">
        <v>4.5199999999999996</v>
      </c>
      <c r="F803" s="2" t="s">
        <v>1015</v>
      </c>
      <c r="G803" s="3">
        <v>46093</v>
      </c>
      <c r="H803" s="5">
        <v>22.6</v>
      </c>
      <c r="I803" s="2">
        <f>_xlfn.XLOOKUP(Sales78[[#This Row],[Customer_ID]],Customer[Customer_ID],Customer[Age])</f>
        <v>64</v>
      </c>
      <c r="J803" s="2" t="str">
        <f>_xlfn.XLOOKUP(Sales78[[#This Row],[Customer_ID]],Customer[Customer_ID],Customer[Age Range])</f>
        <v>[57 Above]</v>
      </c>
      <c r="K803" s="2" t="str">
        <f>_xlfn.XLOOKUP(Sales78[[#This Row],[Customer_ID]],Customer[Customer_ID],Customer[Gender])</f>
        <v>Female</v>
      </c>
      <c r="L803" s="26" t="str">
        <f>_xlfn.XLOOKUP(Sales78[[#This Row],[Customer_ID]],Feedback[Customer_ID],Feedback[Feedback_ID])</f>
        <v>F1242</v>
      </c>
      <c r="M803" s="26" t="str">
        <f>_xlfn.XLOOKUP(Sales78[[#This Row],[Customer_ID]],Feedback[Customer_ID],Feedback[Sentiment])</f>
        <v>Positive</v>
      </c>
      <c r="N803" s="26" t="str">
        <f>_xlfn.XLOOKUP(Sales78[[#This Row],[Customer_ID]],Feedback[Customer_ID],Feedback[Comment])</f>
        <v>Great product!</v>
      </c>
      <c r="O803" s="26"/>
    </row>
    <row r="804" spans="1:15" x14ac:dyDescent="0.3">
      <c r="A804" s="4" t="s">
        <v>809</v>
      </c>
      <c r="B804" s="2" t="s">
        <v>1083</v>
      </c>
      <c r="C804" s="2" t="s">
        <v>1011</v>
      </c>
      <c r="D804" s="2">
        <v>4</v>
      </c>
      <c r="E804" s="2">
        <v>5.68</v>
      </c>
      <c r="F804" s="2" t="s">
        <v>1014</v>
      </c>
      <c r="G804" s="3">
        <v>46094</v>
      </c>
      <c r="H804" s="5">
        <v>22.72</v>
      </c>
      <c r="I804" s="2">
        <f>_xlfn.XLOOKUP(Sales78[[#This Row],[Customer_ID]],Customer[Customer_ID],Customer[Age])</f>
        <v>57</v>
      </c>
      <c r="J804" s="2" t="str">
        <f>_xlfn.XLOOKUP(Sales78[[#This Row],[Customer_ID]],Customer[Customer_ID],Customer[Age Range])</f>
        <v>[57 Above]</v>
      </c>
      <c r="K804" s="2" t="str">
        <f>_xlfn.XLOOKUP(Sales78[[#This Row],[Customer_ID]],Customer[Customer_ID],Customer[Gender])</f>
        <v>Male</v>
      </c>
      <c r="L804" s="26" t="str">
        <f>_xlfn.XLOOKUP(Sales78[[#This Row],[Customer_ID]],Feedback[Customer_ID],Feedback[Feedback_ID])</f>
        <v>F1866</v>
      </c>
      <c r="M804" s="26" t="str">
        <f>_xlfn.XLOOKUP(Sales78[[#This Row],[Customer_ID]],Feedback[Customer_ID],Feedback[Sentiment])</f>
        <v>Neutral</v>
      </c>
      <c r="N804" s="26" t="str">
        <f>_xlfn.XLOOKUP(Sales78[[#This Row],[Customer_ID]],Feedback[Customer_ID],Feedback[Comment])</f>
        <v>Great product!</v>
      </c>
      <c r="O804" s="26"/>
    </row>
    <row r="805" spans="1:15" x14ac:dyDescent="0.3">
      <c r="A805" s="4" t="s">
        <v>810</v>
      </c>
      <c r="B805" s="2" t="s">
        <v>1508</v>
      </c>
      <c r="C805" s="2" t="s">
        <v>1011</v>
      </c>
      <c r="D805" s="2">
        <v>2</v>
      </c>
      <c r="E805" s="2">
        <v>4.58</v>
      </c>
      <c r="F805" s="2" t="s">
        <v>1013</v>
      </c>
      <c r="G805" s="3">
        <v>46095</v>
      </c>
      <c r="H805" s="5">
        <v>9.16</v>
      </c>
      <c r="I805" s="2">
        <f>_xlfn.XLOOKUP(Sales78[[#This Row],[Customer_ID]],Customer[Customer_ID],Customer[Age])</f>
        <v>29</v>
      </c>
      <c r="J805" s="2" t="str">
        <f>_xlfn.XLOOKUP(Sales78[[#This Row],[Customer_ID]],Customer[Customer_ID],Customer[Age Range])</f>
        <v>[18-30]</v>
      </c>
      <c r="K805" s="2" t="str">
        <f>_xlfn.XLOOKUP(Sales78[[#This Row],[Customer_ID]],Customer[Customer_ID],Customer[Gender])</f>
        <v>Male</v>
      </c>
      <c r="L805" s="26" t="str">
        <f>_xlfn.XLOOKUP(Sales78[[#This Row],[Customer_ID]],Feedback[Customer_ID],Feedback[Feedback_ID])</f>
        <v>F1410</v>
      </c>
      <c r="M805" s="26" t="str">
        <f>_xlfn.XLOOKUP(Sales78[[#This Row],[Customer_ID]],Feedback[Customer_ID],Feedback[Sentiment])</f>
        <v>Negative</v>
      </c>
      <c r="N805" s="26" t="str">
        <f>_xlfn.XLOOKUP(Sales78[[#This Row],[Customer_ID]],Feedback[Customer_ID],Feedback[Comment])</f>
        <v>Could be better</v>
      </c>
      <c r="O805" s="26"/>
    </row>
    <row r="806" spans="1:15" x14ac:dyDescent="0.3">
      <c r="A806" s="4" t="s">
        <v>811</v>
      </c>
      <c r="B806" s="2" t="s">
        <v>1592</v>
      </c>
      <c r="C806" s="2" t="s">
        <v>1011</v>
      </c>
      <c r="D806" s="2">
        <v>3</v>
      </c>
      <c r="E806" s="2">
        <v>3.55</v>
      </c>
      <c r="F806" s="2" t="s">
        <v>1015</v>
      </c>
      <c r="G806" s="3">
        <v>46096</v>
      </c>
      <c r="H806" s="5">
        <v>10.65</v>
      </c>
      <c r="I806" s="2">
        <f>_xlfn.XLOOKUP(Sales78[[#This Row],[Customer_ID]],Customer[Customer_ID],Customer[Age])</f>
        <v>37</v>
      </c>
      <c r="J806" s="2" t="str">
        <f>_xlfn.XLOOKUP(Sales78[[#This Row],[Customer_ID]],Customer[Customer_ID],Customer[Age Range])</f>
        <v>[31-43]</v>
      </c>
      <c r="K806" s="2" t="str">
        <f>_xlfn.XLOOKUP(Sales78[[#This Row],[Customer_ID]],Customer[Customer_ID],Customer[Gender])</f>
        <v>Female</v>
      </c>
      <c r="L806" s="26" t="e">
        <f>_xlfn.XLOOKUP(Sales78[[#This Row],[Customer_ID]],Feedback[Customer_ID],Feedback[Feedback_ID])</f>
        <v>#N/A</v>
      </c>
      <c r="M806" s="26" t="e">
        <f>_xlfn.XLOOKUP(Sales78[[#This Row],[Customer_ID]],Feedback[Customer_ID],Feedback[Sentiment])</f>
        <v>#N/A</v>
      </c>
      <c r="N806" s="26" t="e">
        <f>_xlfn.XLOOKUP(Sales78[[#This Row],[Customer_ID]],Feedback[Customer_ID],Feedback[Comment])</f>
        <v>#N/A</v>
      </c>
      <c r="O806" s="26"/>
    </row>
    <row r="807" spans="1:15" x14ac:dyDescent="0.3">
      <c r="A807" s="4" t="s">
        <v>812</v>
      </c>
      <c r="B807" s="2" t="s">
        <v>1977</v>
      </c>
      <c r="C807" s="2" t="s">
        <v>1008</v>
      </c>
      <c r="D807" s="2">
        <v>5</v>
      </c>
      <c r="E807" s="2">
        <v>5.0599999999999996</v>
      </c>
      <c r="F807" s="2" t="s">
        <v>1013</v>
      </c>
      <c r="G807" s="3">
        <v>46097</v>
      </c>
      <c r="H807" s="5">
        <v>25.3</v>
      </c>
      <c r="I807" s="2">
        <f>_xlfn.XLOOKUP(Sales78[[#This Row],[Customer_ID]],Customer[Customer_ID],Customer[Age])</f>
        <v>41</v>
      </c>
      <c r="J807" s="2" t="str">
        <f>_xlfn.XLOOKUP(Sales78[[#This Row],[Customer_ID]],Customer[Customer_ID],Customer[Age Range])</f>
        <v>[31-43]</v>
      </c>
      <c r="K807" s="2" t="str">
        <f>_xlfn.XLOOKUP(Sales78[[#This Row],[Customer_ID]],Customer[Customer_ID],Customer[Gender])</f>
        <v>Male</v>
      </c>
      <c r="L807" s="26" t="str">
        <f>_xlfn.XLOOKUP(Sales78[[#This Row],[Customer_ID]],Feedback[Customer_ID],Feedback[Feedback_ID])</f>
        <v>F1959</v>
      </c>
      <c r="M807" s="26" t="str">
        <f>_xlfn.XLOOKUP(Sales78[[#This Row],[Customer_ID]],Feedback[Customer_ID],Feedback[Sentiment])</f>
        <v>Negative</v>
      </c>
      <c r="N807" s="26" t="str">
        <f>_xlfn.XLOOKUP(Sales78[[#This Row],[Customer_ID]],Feedback[Customer_ID],Feedback[Comment])</f>
        <v>Great product!</v>
      </c>
      <c r="O807" s="26"/>
    </row>
    <row r="808" spans="1:15" x14ac:dyDescent="0.3">
      <c r="A808" s="4" t="s">
        <v>813</v>
      </c>
      <c r="B808" s="2" t="s">
        <v>1800</v>
      </c>
      <c r="C808" s="2" t="s">
        <v>1012</v>
      </c>
      <c r="D808" s="2">
        <v>5</v>
      </c>
      <c r="E808" s="2">
        <v>4.5199999999999996</v>
      </c>
      <c r="F808" s="2" t="s">
        <v>1015</v>
      </c>
      <c r="G808" s="3">
        <v>46098</v>
      </c>
      <c r="H808" s="5">
        <v>22.6</v>
      </c>
      <c r="I808" s="2">
        <f>_xlfn.XLOOKUP(Sales78[[#This Row],[Customer_ID]],Customer[Customer_ID],Customer[Age])</f>
        <v>32</v>
      </c>
      <c r="J808" s="2" t="str">
        <f>_xlfn.XLOOKUP(Sales78[[#This Row],[Customer_ID]],Customer[Customer_ID],Customer[Age Range])</f>
        <v>[31-43]</v>
      </c>
      <c r="K808" s="2" t="str">
        <f>_xlfn.XLOOKUP(Sales78[[#This Row],[Customer_ID]],Customer[Customer_ID],Customer[Gender])</f>
        <v>Male</v>
      </c>
      <c r="L808" s="26" t="str">
        <f>_xlfn.XLOOKUP(Sales78[[#This Row],[Customer_ID]],Feedback[Customer_ID],Feedback[Feedback_ID])</f>
        <v>F1485</v>
      </c>
      <c r="M808" s="26" t="str">
        <f>_xlfn.XLOOKUP(Sales78[[#This Row],[Customer_ID]],Feedback[Customer_ID],Feedback[Sentiment])</f>
        <v>Positive</v>
      </c>
      <c r="N808" s="26" t="str">
        <f>_xlfn.XLOOKUP(Sales78[[#This Row],[Customer_ID]],Feedback[Customer_ID],Feedback[Comment])</f>
        <v>Could be better</v>
      </c>
      <c r="O808" s="26"/>
    </row>
    <row r="809" spans="1:15" x14ac:dyDescent="0.3">
      <c r="A809" s="4" t="s">
        <v>814</v>
      </c>
      <c r="B809" s="2" t="s">
        <v>1530</v>
      </c>
      <c r="C809" s="2" t="s">
        <v>1009</v>
      </c>
      <c r="D809" s="2">
        <v>5</v>
      </c>
      <c r="E809" s="2">
        <v>2.77</v>
      </c>
      <c r="F809" s="2" t="s">
        <v>1016</v>
      </c>
      <c r="G809" s="3">
        <v>46099</v>
      </c>
      <c r="H809" s="5">
        <v>13.85</v>
      </c>
      <c r="I809" s="2">
        <f>_xlfn.XLOOKUP(Sales78[[#This Row],[Customer_ID]],Customer[Customer_ID],Customer[Age])</f>
        <v>32</v>
      </c>
      <c r="J809" s="2" t="str">
        <f>_xlfn.XLOOKUP(Sales78[[#This Row],[Customer_ID]],Customer[Customer_ID],Customer[Age Range])</f>
        <v>[31-43]</v>
      </c>
      <c r="K809" s="2" t="str">
        <f>_xlfn.XLOOKUP(Sales78[[#This Row],[Customer_ID]],Customer[Customer_ID],Customer[Gender])</f>
        <v>Female</v>
      </c>
      <c r="L809" s="26" t="e">
        <f>_xlfn.XLOOKUP(Sales78[[#This Row],[Customer_ID]],Feedback[Customer_ID],Feedback[Feedback_ID])</f>
        <v>#N/A</v>
      </c>
      <c r="M809" s="26" t="e">
        <f>_xlfn.XLOOKUP(Sales78[[#This Row],[Customer_ID]],Feedback[Customer_ID],Feedback[Sentiment])</f>
        <v>#N/A</v>
      </c>
      <c r="N809" s="26" t="e">
        <f>_xlfn.XLOOKUP(Sales78[[#This Row],[Customer_ID]],Feedback[Customer_ID],Feedback[Comment])</f>
        <v>#N/A</v>
      </c>
      <c r="O809" s="26"/>
    </row>
    <row r="810" spans="1:15" x14ac:dyDescent="0.3">
      <c r="A810" s="4" t="s">
        <v>815</v>
      </c>
      <c r="B810" s="2" t="s">
        <v>1706</v>
      </c>
      <c r="C810" s="2" t="s">
        <v>1010</v>
      </c>
      <c r="D810" s="2">
        <v>2</v>
      </c>
      <c r="E810" s="2">
        <v>2.7</v>
      </c>
      <c r="F810" s="2" t="s">
        <v>1016</v>
      </c>
      <c r="G810" s="3">
        <v>46100</v>
      </c>
      <c r="H810" s="5">
        <v>5.4</v>
      </c>
      <c r="I810" s="2">
        <f>_xlfn.XLOOKUP(Sales78[[#This Row],[Customer_ID]],Customer[Customer_ID],Customer[Age])</f>
        <v>46</v>
      </c>
      <c r="J810" s="2" t="str">
        <f>_xlfn.XLOOKUP(Sales78[[#This Row],[Customer_ID]],Customer[Customer_ID],Customer[Age Range])</f>
        <v>[44-56]</v>
      </c>
      <c r="K810" s="2" t="str">
        <f>_xlfn.XLOOKUP(Sales78[[#This Row],[Customer_ID]],Customer[Customer_ID],Customer[Gender])</f>
        <v>Female</v>
      </c>
      <c r="L810" s="26" t="e">
        <f>_xlfn.XLOOKUP(Sales78[[#This Row],[Customer_ID]],Feedback[Customer_ID],Feedback[Feedback_ID])</f>
        <v>#N/A</v>
      </c>
      <c r="M810" s="26" t="e">
        <f>_xlfn.XLOOKUP(Sales78[[#This Row],[Customer_ID]],Feedback[Customer_ID],Feedback[Sentiment])</f>
        <v>#N/A</v>
      </c>
      <c r="N810" s="26" t="e">
        <f>_xlfn.XLOOKUP(Sales78[[#This Row],[Customer_ID]],Feedback[Customer_ID],Feedback[Comment])</f>
        <v>#N/A</v>
      </c>
      <c r="O810" s="26"/>
    </row>
    <row r="811" spans="1:15" x14ac:dyDescent="0.3">
      <c r="A811" s="4" t="s">
        <v>816</v>
      </c>
      <c r="B811" s="2" t="s">
        <v>1058</v>
      </c>
      <c r="C811" s="2" t="s">
        <v>1010</v>
      </c>
      <c r="D811" s="2">
        <v>2</v>
      </c>
      <c r="E811" s="2">
        <v>5.2</v>
      </c>
      <c r="F811" s="2" t="s">
        <v>1015</v>
      </c>
      <c r="G811" s="3">
        <v>46101</v>
      </c>
      <c r="H811" s="5">
        <v>10.4</v>
      </c>
      <c r="I811" s="2">
        <f>_xlfn.XLOOKUP(Sales78[[#This Row],[Customer_ID]],Customer[Customer_ID],Customer[Age])</f>
        <v>62</v>
      </c>
      <c r="J811" s="2" t="str">
        <f>_xlfn.XLOOKUP(Sales78[[#This Row],[Customer_ID]],Customer[Customer_ID],Customer[Age Range])</f>
        <v>[57 Above]</v>
      </c>
      <c r="K811" s="2" t="str">
        <f>_xlfn.XLOOKUP(Sales78[[#This Row],[Customer_ID]],Customer[Customer_ID],Customer[Gender])</f>
        <v>Female</v>
      </c>
      <c r="L811" s="26" t="str">
        <f>_xlfn.XLOOKUP(Sales78[[#This Row],[Customer_ID]],Feedback[Customer_ID],Feedback[Feedback_ID])</f>
        <v>F1955</v>
      </c>
      <c r="M811" s="26" t="str">
        <f>_xlfn.XLOOKUP(Sales78[[#This Row],[Customer_ID]],Feedback[Customer_ID],Feedback[Sentiment])</f>
        <v>Positive</v>
      </c>
      <c r="N811" s="26" t="str">
        <f>_xlfn.XLOOKUP(Sales78[[#This Row],[Customer_ID]],Feedback[Customer_ID],Feedback[Comment])</f>
        <v>Could be better</v>
      </c>
      <c r="O811" s="26"/>
    </row>
    <row r="812" spans="1:15" x14ac:dyDescent="0.3">
      <c r="A812" s="4" t="s">
        <v>817</v>
      </c>
      <c r="B812" s="2" t="s">
        <v>1076</v>
      </c>
      <c r="C812" s="2" t="s">
        <v>1011</v>
      </c>
      <c r="D812" s="2">
        <v>3</v>
      </c>
      <c r="E812" s="2">
        <v>3.72</v>
      </c>
      <c r="F812" s="2" t="s">
        <v>1015</v>
      </c>
      <c r="G812" s="3">
        <v>46102</v>
      </c>
      <c r="H812" s="5">
        <v>11.16</v>
      </c>
      <c r="I812" s="2">
        <f>_xlfn.XLOOKUP(Sales78[[#This Row],[Customer_ID]],Customer[Customer_ID],Customer[Age])</f>
        <v>52</v>
      </c>
      <c r="J812" s="2" t="str">
        <f>_xlfn.XLOOKUP(Sales78[[#This Row],[Customer_ID]],Customer[Customer_ID],Customer[Age Range])</f>
        <v>[44-56]</v>
      </c>
      <c r="K812" s="2" t="str">
        <f>_xlfn.XLOOKUP(Sales78[[#This Row],[Customer_ID]],Customer[Customer_ID],Customer[Gender])</f>
        <v>Female</v>
      </c>
      <c r="L812" s="26" t="e">
        <f>_xlfn.XLOOKUP(Sales78[[#This Row],[Customer_ID]],Feedback[Customer_ID],Feedback[Feedback_ID])</f>
        <v>#N/A</v>
      </c>
      <c r="M812" s="26" t="e">
        <f>_xlfn.XLOOKUP(Sales78[[#This Row],[Customer_ID]],Feedback[Customer_ID],Feedback[Sentiment])</f>
        <v>#N/A</v>
      </c>
      <c r="N812" s="26" t="e">
        <f>_xlfn.XLOOKUP(Sales78[[#This Row],[Customer_ID]],Feedback[Customer_ID],Feedback[Comment])</f>
        <v>#N/A</v>
      </c>
      <c r="O812" s="26"/>
    </row>
    <row r="813" spans="1:15" x14ac:dyDescent="0.3">
      <c r="A813" s="4" t="s">
        <v>818</v>
      </c>
      <c r="B813" s="2" t="s">
        <v>1967</v>
      </c>
      <c r="C813" s="2" t="s">
        <v>1010</v>
      </c>
      <c r="D813" s="2">
        <v>4</v>
      </c>
      <c r="E813" s="2">
        <v>5.36</v>
      </c>
      <c r="F813" s="2" t="s">
        <v>1013</v>
      </c>
      <c r="G813" s="3">
        <v>46103</v>
      </c>
      <c r="H813" s="5">
        <v>21.44</v>
      </c>
      <c r="I813" s="2">
        <f>_xlfn.XLOOKUP(Sales78[[#This Row],[Customer_ID]],Customer[Customer_ID],Customer[Age])</f>
        <v>35</v>
      </c>
      <c r="J813" s="2" t="str">
        <f>_xlfn.XLOOKUP(Sales78[[#This Row],[Customer_ID]],Customer[Customer_ID],Customer[Age Range])</f>
        <v>[31-43]</v>
      </c>
      <c r="K813" s="2" t="str">
        <f>_xlfn.XLOOKUP(Sales78[[#This Row],[Customer_ID]],Customer[Customer_ID],Customer[Gender])</f>
        <v>Female</v>
      </c>
      <c r="L813" s="26" t="e">
        <f>_xlfn.XLOOKUP(Sales78[[#This Row],[Customer_ID]],Feedback[Customer_ID],Feedback[Feedback_ID])</f>
        <v>#N/A</v>
      </c>
      <c r="M813" s="26" t="e">
        <f>_xlfn.XLOOKUP(Sales78[[#This Row],[Customer_ID]],Feedback[Customer_ID],Feedback[Sentiment])</f>
        <v>#N/A</v>
      </c>
      <c r="N813" s="26" t="e">
        <f>_xlfn.XLOOKUP(Sales78[[#This Row],[Customer_ID]],Feedback[Customer_ID],Feedback[Comment])</f>
        <v>#N/A</v>
      </c>
      <c r="O813" s="26"/>
    </row>
    <row r="814" spans="1:15" x14ac:dyDescent="0.3">
      <c r="A814" s="4" t="s">
        <v>819</v>
      </c>
      <c r="B814" s="2" t="s">
        <v>1399</v>
      </c>
      <c r="C814" s="2" t="s">
        <v>1007</v>
      </c>
      <c r="D814" s="2">
        <v>2</v>
      </c>
      <c r="E814" s="2">
        <v>3.96</v>
      </c>
      <c r="F814" s="2" t="s">
        <v>1013</v>
      </c>
      <c r="G814" s="3">
        <v>46104</v>
      </c>
      <c r="H814" s="5">
        <v>7.92</v>
      </c>
      <c r="I814" s="2">
        <f>_xlfn.XLOOKUP(Sales78[[#This Row],[Customer_ID]],Customer[Customer_ID],Customer[Age])</f>
        <v>33</v>
      </c>
      <c r="J814" s="2" t="str">
        <f>_xlfn.XLOOKUP(Sales78[[#This Row],[Customer_ID]],Customer[Customer_ID],Customer[Age Range])</f>
        <v>[31-43]</v>
      </c>
      <c r="K814" s="2" t="str">
        <f>_xlfn.XLOOKUP(Sales78[[#This Row],[Customer_ID]],Customer[Customer_ID],Customer[Gender])</f>
        <v>Female</v>
      </c>
      <c r="L814" s="26" t="str">
        <f>_xlfn.XLOOKUP(Sales78[[#This Row],[Customer_ID]],Feedback[Customer_ID],Feedback[Feedback_ID])</f>
        <v>F1882</v>
      </c>
      <c r="M814" s="26" t="str">
        <f>_xlfn.XLOOKUP(Sales78[[#This Row],[Customer_ID]],Feedback[Customer_ID],Feedback[Sentiment])</f>
        <v>Neutral</v>
      </c>
      <c r="N814" s="26" t="str">
        <f>_xlfn.XLOOKUP(Sales78[[#This Row],[Customer_ID]],Feedback[Customer_ID],Feedback[Comment])</f>
        <v>Could be better</v>
      </c>
      <c r="O814" s="26"/>
    </row>
    <row r="815" spans="1:15" x14ac:dyDescent="0.3">
      <c r="A815" s="4" t="s">
        <v>820</v>
      </c>
      <c r="B815" s="2" t="s">
        <v>1793</v>
      </c>
      <c r="C815" s="2" t="s">
        <v>1007</v>
      </c>
      <c r="D815" s="2">
        <v>1</v>
      </c>
      <c r="E815" s="2">
        <v>5.54</v>
      </c>
      <c r="F815" s="2" t="s">
        <v>1014</v>
      </c>
      <c r="G815" s="3">
        <v>46105</v>
      </c>
      <c r="H815" s="5">
        <v>5.54</v>
      </c>
      <c r="I815" s="2">
        <f>_xlfn.XLOOKUP(Sales78[[#This Row],[Customer_ID]],Customer[Customer_ID],Customer[Age])</f>
        <v>23</v>
      </c>
      <c r="J815" s="2" t="str">
        <f>_xlfn.XLOOKUP(Sales78[[#This Row],[Customer_ID]],Customer[Customer_ID],Customer[Age Range])</f>
        <v>[18-30]</v>
      </c>
      <c r="K815" s="2" t="str">
        <f>_xlfn.XLOOKUP(Sales78[[#This Row],[Customer_ID]],Customer[Customer_ID],Customer[Gender])</f>
        <v>Male</v>
      </c>
      <c r="L815" s="26" t="e">
        <f>_xlfn.XLOOKUP(Sales78[[#This Row],[Customer_ID]],Feedback[Customer_ID],Feedback[Feedback_ID])</f>
        <v>#N/A</v>
      </c>
      <c r="M815" s="26" t="e">
        <f>_xlfn.XLOOKUP(Sales78[[#This Row],[Customer_ID]],Feedback[Customer_ID],Feedback[Sentiment])</f>
        <v>#N/A</v>
      </c>
      <c r="N815" s="26" t="e">
        <f>_xlfn.XLOOKUP(Sales78[[#This Row],[Customer_ID]],Feedback[Customer_ID],Feedback[Comment])</f>
        <v>#N/A</v>
      </c>
      <c r="O815" s="26"/>
    </row>
    <row r="816" spans="1:15" x14ac:dyDescent="0.3">
      <c r="A816" s="4" t="s">
        <v>821</v>
      </c>
      <c r="B816" s="2" t="s">
        <v>1203</v>
      </c>
      <c r="C816" s="2" t="s">
        <v>1009</v>
      </c>
      <c r="D816" s="2">
        <v>2</v>
      </c>
      <c r="E816" s="2">
        <v>5.54</v>
      </c>
      <c r="F816" s="2" t="s">
        <v>1014</v>
      </c>
      <c r="G816" s="3">
        <v>46106</v>
      </c>
      <c r="H816" s="5">
        <v>11.08</v>
      </c>
      <c r="I816" s="2">
        <f>_xlfn.XLOOKUP(Sales78[[#This Row],[Customer_ID]],Customer[Customer_ID],Customer[Age])</f>
        <v>58</v>
      </c>
      <c r="J816" s="2" t="str">
        <f>_xlfn.XLOOKUP(Sales78[[#This Row],[Customer_ID]],Customer[Customer_ID],Customer[Age Range])</f>
        <v>[57 Above]</v>
      </c>
      <c r="K816" s="2" t="str">
        <f>_xlfn.XLOOKUP(Sales78[[#This Row],[Customer_ID]],Customer[Customer_ID],Customer[Gender])</f>
        <v>Male</v>
      </c>
      <c r="L816" s="26" t="e">
        <f>_xlfn.XLOOKUP(Sales78[[#This Row],[Customer_ID]],Feedback[Customer_ID],Feedback[Feedback_ID])</f>
        <v>#N/A</v>
      </c>
      <c r="M816" s="26" t="e">
        <f>_xlfn.XLOOKUP(Sales78[[#This Row],[Customer_ID]],Feedback[Customer_ID],Feedback[Sentiment])</f>
        <v>#N/A</v>
      </c>
      <c r="N816" s="26" t="e">
        <f>_xlfn.XLOOKUP(Sales78[[#This Row],[Customer_ID]],Feedback[Customer_ID],Feedback[Comment])</f>
        <v>#N/A</v>
      </c>
      <c r="O816" s="26"/>
    </row>
    <row r="817" spans="1:15" x14ac:dyDescent="0.3">
      <c r="A817" s="4" t="s">
        <v>822</v>
      </c>
      <c r="B817" s="2" t="s">
        <v>1021</v>
      </c>
      <c r="C817" s="2" t="s">
        <v>1010</v>
      </c>
      <c r="D817" s="2">
        <v>2</v>
      </c>
      <c r="E817" s="2">
        <v>3.29</v>
      </c>
      <c r="F817" s="2" t="s">
        <v>1015</v>
      </c>
      <c r="G817" s="3">
        <v>46107</v>
      </c>
      <c r="H817" s="5">
        <v>6.58</v>
      </c>
      <c r="I817" s="2">
        <f>_xlfn.XLOOKUP(Sales78[[#This Row],[Customer_ID]],Customer[Customer_ID],Customer[Age])</f>
        <v>58</v>
      </c>
      <c r="J817" s="2" t="str">
        <f>_xlfn.XLOOKUP(Sales78[[#This Row],[Customer_ID]],Customer[Customer_ID],Customer[Age Range])</f>
        <v>[57 Above]</v>
      </c>
      <c r="K817" s="2" t="str">
        <f>_xlfn.XLOOKUP(Sales78[[#This Row],[Customer_ID]],Customer[Customer_ID],Customer[Gender])</f>
        <v>Female</v>
      </c>
      <c r="L817" s="26" t="str">
        <f>_xlfn.XLOOKUP(Sales78[[#This Row],[Customer_ID]],Feedback[Customer_ID],Feedback[Feedback_ID])</f>
        <v>F1353</v>
      </c>
      <c r="M817" s="26" t="str">
        <f>_xlfn.XLOOKUP(Sales78[[#This Row],[Customer_ID]],Feedback[Customer_ID],Feedback[Sentiment])</f>
        <v>Neutral</v>
      </c>
      <c r="N817" s="26" t="str">
        <f>_xlfn.XLOOKUP(Sales78[[#This Row],[Customer_ID]],Feedback[Customer_ID],Feedback[Comment])</f>
        <v>Could be better</v>
      </c>
      <c r="O817" s="26"/>
    </row>
    <row r="818" spans="1:15" x14ac:dyDescent="0.3">
      <c r="A818" s="4" t="s">
        <v>823</v>
      </c>
      <c r="B818" s="2" t="s">
        <v>1641</v>
      </c>
      <c r="C818" s="2" t="s">
        <v>1008</v>
      </c>
      <c r="D818" s="2">
        <v>5</v>
      </c>
      <c r="E818" s="2">
        <v>4.78</v>
      </c>
      <c r="F818" s="2" t="s">
        <v>1016</v>
      </c>
      <c r="G818" s="3">
        <v>46108</v>
      </c>
      <c r="H818" s="5">
        <v>23.9</v>
      </c>
      <c r="I818" s="2">
        <f>_xlfn.XLOOKUP(Sales78[[#This Row],[Customer_ID]],Customer[Customer_ID],Customer[Age])</f>
        <v>61</v>
      </c>
      <c r="J818" s="2" t="str">
        <f>_xlfn.XLOOKUP(Sales78[[#This Row],[Customer_ID]],Customer[Customer_ID],Customer[Age Range])</f>
        <v>[57 Above]</v>
      </c>
      <c r="K818" s="2" t="str">
        <f>_xlfn.XLOOKUP(Sales78[[#This Row],[Customer_ID]],Customer[Customer_ID],Customer[Gender])</f>
        <v>Female</v>
      </c>
      <c r="L818" s="26" t="e">
        <f>_xlfn.XLOOKUP(Sales78[[#This Row],[Customer_ID]],Feedback[Customer_ID],Feedback[Feedback_ID])</f>
        <v>#N/A</v>
      </c>
      <c r="M818" s="26" t="e">
        <f>_xlfn.XLOOKUP(Sales78[[#This Row],[Customer_ID]],Feedback[Customer_ID],Feedback[Sentiment])</f>
        <v>#N/A</v>
      </c>
      <c r="N818" s="26" t="e">
        <f>_xlfn.XLOOKUP(Sales78[[#This Row],[Customer_ID]],Feedback[Customer_ID],Feedback[Comment])</f>
        <v>#N/A</v>
      </c>
      <c r="O818" s="26"/>
    </row>
    <row r="819" spans="1:15" x14ac:dyDescent="0.3">
      <c r="A819" s="4" t="s">
        <v>824</v>
      </c>
      <c r="B819" s="2" t="s">
        <v>1346</v>
      </c>
      <c r="C819" s="2" t="s">
        <v>1010</v>
      </c>
      <c r="D819" s="2">
        <v>1</v>
      </c>
      <c r="E819" s="2">
        <v>4.6100000000000003</v>
      </c>
      <c r="F819" s="2" t="s">
        <v>1014</v>
      </c>
      <c r="G819" s="3">
        <v>46109</v>
      </c>
      <c r="H819" s="5">
        <v>4.6100000000000003</v>
      </c>
      <c r="I819" s="2">
        <f>_xlfn.XLOOKUP(Sales78[[#This Row],[Customer_ID]],Customer[Customer_ID],Customer[Age])</f>
        <v>62</v>
      </c>
      <c r="J819" s="2" t="str">
        <f>_xlfn.XLOOKUP(Sales78[[#This Row],[Customer_ID]],Customer[Customer_ID],Customer[Age Range])</f>
        <v>[57 Above]</v>
      </c>
      <c r="K819" s="2" t="str">
        <f>_xlfn.XLOOKUP(Sales78[[#This Row],[Customer_ID]],Customer[Customer_ID],Customer[Gender])</f>
        <v>Female</v>
      </c>
      <c r="L819" s="26" t="str">
        <f>_xlfn.XLOOKUP(Sales78[[#This Row],[Customer_ID]],Feedback[Customer_ID],Feedback[Feedback_ID])</f>
        <v>F1112</v>
      </c>
      <c r="M819" s="26" t="str">
        <f>_xlfn.XLOOKUP(Sales78[[#This Row],[Customer_ID]],Feedback[Customer_ID],Feedback[Sentiment])</f>
        <v>Neutral</v>
      </c>
      <c r="N819" s="26" t="str">
        <f>_xlfn.XLOOKUP(Sales78[[#This Row],[Customer_ID]],Feedback[Customer_ID],Feedback[Comment])</f>
        <v>Could be better</v>
      </c>
      <c r="O819" s="26"/>
    </row>
    <row r="820" spans="1:15" x14ac:dyDescent="0.3">
      <c r="A820" s="4" t="s">
        <v>825</v>
      </c>
      <c r="B820" s="2" t="s">
        <v>1514</v>
      </c>
      <c r="C820" s="2" t="s">
        <v>1008</v>
      </c>
      <c r="D820" s="2">
        <v>4</v>
      </c>
      <c r="E820" s="2">
        <v>2.54</v>
      </c>
      <c r="F820" s="2" t="s">
        <v>1014</v>
      </c>
      <c r="G820" s="3">
        <v>46110</v>
      </c>
      <c r="H820" s="5">
        <v>10.16</v>
      </c>
      <c r="I820" s="2">
        <f>_xlfn.XLOOKUP(Sales78[[#This Row],[Customer_ID]],Customer[Customer_ID],Customer[Age])</f>
        <v>44</v>
      </c>
      <c r="J820" s="2" t="str">
        <f>_xlfn.XLOOKUP(Sales78[[#This Row],[Customer_ID]],Customer[Customer_ID],Customer[Age Range])</f>
        <v>[44-56]</v>
      </c>
      <c r="K820" s="2" t="str">
        <f>_xlfn.XLOOKUP(Sales78[[#This Row],[Customer_ID]],Customer[Customer_ID],Customer[Gender])</f>
        <v>Female</v>
      </c>
      <c r="L820" s="26" t="str">
        <f>_xlfn.XLOOKUP(Sales78[[#This Row],[Customer_ID]],Feedback[Customer_ID],Feedback[Feedback_ID])</f>
        <v>F1123</v>
      </c>
      <c r="M820" s="26" t="str">
        <f>_xlfn.XLOOKUP(Sales78[[#This Row],[Customer_ID]],Feedback[Customer_ID],Feedback[Sentiment])</f>
        <v>Negative</v>
      </c>
      <c r="N820" s="26" t="str">
        <f>_xlfn.XLOOKUP(Sales78[[#This Row],[Customer_ID]],Feedback[Customer_ID],Feedback[Comment])</f>
        <v>Could be better</v>
      </c>
      <c r="O820" s="26"/>
    </row>
    <row r="821" spans="1:15" x14ac:dyDescent="0.3">
      <c r="A821" s="4" t="s">
        <v>826</v>
      </c>
      <c r="B821" s="2" t="s">
        <v>1457</v>
      </c>
      <c r="C821" s="2" t="s">
        <v>1012</v>
      </c>
      <c r="D821" s="2">
        <v>1</v>
      </c>
      <c r="E821" s="2">
        <v>5.22</v>
      </c>
      <c r="F821" s="2" t="s">
        <v>1016</v>
      </c>
      <c r="G821" s="3">
        <v>46111</v>
      </c>
      <c r="H821" s="5">
        <v>5.22</v>
      </c>
      <c r="I821" s="2">
        <f>_xlfn.XLOOKUP(Sales78[[#This Row],[Customer_ID]],Customer[Customer_ID],Customer[Age])</f>
        <v>49</v>
      </c>
      <c r="J821" s="2" t="str">
        <f>_xlfn.XLOOKUP(Sales78[[#This Row],[Customer_ID]],Customer[Customer_ID],Customer[Age Range])</f>
        <v>[44-56]</v>
      </c>
      <c r="K821" s="2" t="str">
        <f>_xlfn.XLOOKUP(Sales78[[#This Row],[Customer_ID]],Customer[Customer_ID],Customer[Gender])</f>
        <v>Male</v>
      </c>
      <c r="L821" s="26" t="e">
        <f>_xlfn.XLOOKUP(Sales78[[#This Row],[Customer_ID]],Feedback[Customer_ID],Feedback[Feedback_ID])</f>
        <v>#N/A</v>
      </c>
      <c r="M821" s="26" t="e">
        <f>_xlfn.XLOOKUP(Sales78[[#This Row],[Customer_ID]],Feedback[Customer_ID],Feedback[Sentiment])</f>
        <v>#N/A</v>
      </c>
      <c r="N821" s="26" t="e">
        <f>_xlfn.XLOOKUP(Sales78[[#This Row],[Customer_ID]],Feedback[Customer_ID],Feedback[Comment])</f>
        <v>#N/A</v>
      </c>
      <c r="O821" s="26"/>
    </row>
    <row r="822" spans="1:15" x14ac:dyDescent="0.3">
      <c r="A822" s="4" t="s">
        <v>827</v>
      </c>
      <c r="B822" s="2" t="s">
        <v>1820</v>
      </c>
      <c r="C822" s="2" t="s">
        <v>1011</v>
      </c>
      <c r="D822" s="2">
        <v>4</v>
      </c>
      <c r="E822" s="2">
        <v>3.84</v>
      </c>
      <c r="F822" s="2" t="s">
        <v>1013</v>
      </c>
      <c r="G822" s="3">
        <v>46112</v>
      </c>
      <c r="H822" s="5">
        <v>15.36</v>
      </c>
      <c r="I822" s="2">
        <f>_xlfn.XLOOKUP(Sales78[[#This Row],[Customer_ID]],Customer[Customer_ID],Customer[Age])</f>
        <v>34</v>
      </c>
      <c r="J822" s="2" t="str">
        <f>_xlfn.XLOOKUP(Sales78[[#This Row],[Customer_ID]],Customer[Customer_ID],Customer[Age Range])</f>
        <v>[31-43]</v>
      </c>
      <c r="K822" s="2" t="str">
        <f>_xlfn.XLOOKUP(Sales78[[#This Row],[Customer_ID]],Customer[Customer_ID],Customer[Gender])</f>
        <v>Female</v>
      </c>
      <c r="L822" s="26" t="e">
        <f>_xlfn.XLOOKUP(Sales78[[#This Row],[Customer_ID]],Feedback[Customer_ID],Feedback[Feedback_ID])</f>
        <v>#N/A</v>
      </c>
      <c r="M822" s="26" t="e">
        <f>_xlfn.XLOOKUP(Sales78[[#This Row],[Customer_ID]],Feedback[Customer_ID],Feedback[Sentiment])</f>
        <v>#N/A</v>
      </c>
      <c r="N822" s="26" t="e">
        <f>_xlfn.XLOOKUP(Sales78[[#This Row],[Customer_ID]],Feedback[Customer_ID],Feedback[Comment])</f>
        <v>#N/A</v>
      </c>
      <c r="O822" s="26"/>
    </row>
    <row r="823" spans="1:15" x14ac:dyDescent="0.3">
      <c r="A823" s="4" t="s">
        <v>828</v>
      </c>
      <c r="B823" s="2" t="s">
        <v>1182</v>
      </c>
      <c r="C823" s="2" t="s">
        <v>1008</v>
      </c>
      <c r="D823" s="2">
        <v>3</v>
      </c>
      <c r="E823" s="2">
        <v>3.57</v>
      </c>
      <c r="F823" s="2" t="s">
        <v>1013</v>
      </c>
      <c r="G823" s="3">
        <v>46113</v>
      </c>
      <c r="H823" s="5">
        <v>10.71</v>
      </c>
      <c r="I823" s="2">
        <f>_xlfn.XLOOKUP(Sales78[[#This Row],[Customer_ID]],Customer[Customer_ID],Customer[Age])</f>
        <v>25</v>
      </c>
      <c r="J823" s="2" t="str">
        <f>_xlfn.XLOOKUP(Sales78[[#This Row],[Customer_ID]],Customer[Customer_ID],Customer[Age Range])</f>
        <v>[18-30]</v>
      </c>
      <c r="K823" s="2" t="str">
        <f>_xlfn.XLOOKUP(Sales78[[#This Row],[Customer_ID]],Customer[Customer_ID],Customer[Gender])</f>
        <v>Male</v>
      </c>
      <c r="L823" s="26" t="e">
        <f>_xlfn.XLOOKUP(Sales78[[#This Row],[Customer_ID]],Feedback[Customer_ID],Feedback[Feedback_ID])</f>
        <v>#N/A</v>
      </c>
      <c r="M823" s="26" t="e">
        <f>_xlfn.XLOOKUP(Sales78[[#This Row],[Customer_ID]],Feedback[Customer_ID],Feedback[Sentiment])</f>
        <v>#N/A</v>
      </c>
      <c r="N823" s="26" t="e">
        <f>_xlfn.XLOOKUP(Sales78[[#This Row],[Customer_ID]],Feedback[Customer_ID],Feedback[Comment])</f>
        <v>#N/A</v>
      </c>
      <c r="O823" s="26"/>
    </row>
    <row r="824" spans="1:15" x14ac:dyDescent="0.3">
      <c r="A824" s="4" t="s">
        <v>829</v>
      </c>
      <c r="B824" s="2" t="s">
        <v>1187</v>
      </c>
      <c r="C824" s="2" t="s">
        <v>1012</v>
      </c>
      <c r="D824" s="2">
        <v>5</v>
      </c>
      <c r="E824" s="2">
        <v>2.64</v>
      </c>
      <c r="F824" s="2" t="s">
        <v>1013</v>
      </c>
      <c r="G824" s="3">
        <v>46114</v>
      </c>
      <c r="H824" s="5">
        <v>13.2</v>
      </c>
      <c r="I824" s="2">
        <f>_xlfn.XLOOKUP(Sales78[[#This Row],[Customer_ID]],Customer[Customer_ID],Customer[Age])</f>
        <v>39</v>
      </c>
      <c r="J824" s="2" t="str">
        <f>_xlfn.XLOOKUP(Sales78[[#This Row],[Customer_ID]],Customer[Customer_ID],Customer[Age Range])</f>
        <v>[31-43]</v>
      </c>
      <c r="K824" s="2" t="str">
        <f>_xlfn.XLOOKUP(Sales78[[#This Row],[Customer_ID]],Customer[Customer_ID],Customer[Gender])</f>
        <v>Female</v>
      </c>
      <c r="L824" s="26" t="str">
        <f>_xlfn.XLOOKUP(Sales78[[#This Row],[Customer_ID]],Feedback[Customer_ID],Feedback[Feedback_ID])</f>
        <v>F1181</v>
      </c>
      <c r="M824" s="26" t="str">
        <f>_xlfn.XLOOKUP(Sales78[[#This Row],[Customer_ID]],Feedback[Customer_ID],Feedback[Sentiment])</f>
        <v>Negative</v>
      </c>
      <c r="N824" s="26" t="str">
        <f>_xlfn.XLOOKUP(Sales78[[#This Row],[Customer_ID]],Feedback[Customer_ID],Feedback[Comment])</f>
        <v>Great product!</v>
      </c>
      <c r="O824" s="26"/>
    </row>
    <row r="825" spans="1:15" x14ac:dyDescent="0.3">
      <c r="A825" s="4" t="s">
        <v>830</v>
      </c>
      <c r="B825" s="2" t="s">
        <v>1193</v>
      </c>
      <c r="C825" s="2" t="s">
        <v>1011</v>
      </c>
      <c r="D825" s="2">
        <v>3</v>
      </c>
      <c r="E825" s="2">
        <v>4.3899999999999997</v>
      </c>
      <c r="F825" s="2" t="s">
        <v>1015</v>
      </c>
      <c r="G825" s="3">
        <v>46115</v>
      </c>
      <c r="H825" s="5">
        <v>13.17</v>
      </c>
      <c r="I825" s="2">
        <f>_xlfn.XLOOKUP(Sales78[[#This Row],[Customer_ID]],Customer[Customer_ID],Customer[Age])</f>
        <v>18</v>
      </c>
      <c r="J825" s="2" t="str">
        <f>_xlfn.XLOOKUP(Sales78[[#This Row],[Customer_ID]],Customer[Customer_ID],Customer[Age Range])</f>
        <v>[18-30]</v>
      </c>
      <c r="K825" s="2" t="str">
        <f>_xlfn.XLOOKUP(Sales78[[#This Row],[Customer_ID]],Customer[Customer_ID],Customer[Gender])</f>
        <v>Female</v>
      </c>
      <c r="L825" s="26" t="e">
        <f>_xlfn.XLOOKUP(Sales78[[#This Row],[Customer_ID]],Feedback[Customer_ID],Feedback[Feedback_ID])</f>
        <v>#N/A</v>
      </c>
      <c r="M825" s="26" t="e">
        <f>_xlfn.XLOOKUP(Sales78[[#This Row],[Customer_ID]],Feedback[Customer_ID],Feedback[Sentiment])</f>
        <v>#N/A</v>
      </c>
      <c r="N825" s="26" t="e">
        <f>_xlfn.XLOOKUP(Sales78[[#This Row],[Customer_ID]],Feedback[Customer_ID],Feedback[Comment])</f>
        <v>#N/A</v>
      </c>
      <c r="O825" s="26"/>
    </row>
    <row r="826" spans="1:15" x14ac:dyDescent="0.3">
      <c r="A826" s="4" t="s">
        <v>831</v>
      </c>
      <c r="B826" s="2" t="s">
        <v>1485</v>
      </c>
      <c r="C826" s="2" t="s">
        <v>1007</v>
      </c>
      <c r="D826" s="2">
        <v>2</v>
      </c>
      <c r="E826" s="2">
        <v>3.02</v>
      </c>
      <c r="F826" s="2" t="s">
        <v>1015</v>
      </c>
      <c r="G826" s="3">
        <v>46116</v>
      </c>
      <c r="H826" s="5">
        <v>6.04</v>
      </c>
      <c r="I826" s="2">
        <f>_xlfn.XLOOKUP(Sales78[[#This Row],[Customer_ID]],Customer[Customer_ID],Customer[Age])</f>
        <v>55</v>
      </c>
      <c r="J826" s="2" t="str">
        <f>_xlfn.XLOOKUP(Sales78[[#This Row],[Customer_ID]],Customer[Customer_ID],Customer[Age Range])</f>
        <v>[44-56]</v>
      </c>
      <c r="K826" s="2" t="str">
        <f>_xlfn.XLOOKUP(Sales78[[#This Row],[Customer_ID]],Customer[Customer_ID],Customer[Gender])</f>
        <v>Male</v>
      </c>
      <c r="L826" s="26" t="str">
        <f>_xlfn.XLOOKUP(Sales78[[#This Row],[Customer_ID]],Feedback[Customer_ID],Feedback[Feedback_ID])</f>
        <v>F1461</v>
      </c>
      <c r="M826" s="26" t="str">
        <f>_xlfn.XLOOKUP(Sales78[[#This Row],[Customer_ID]],Feedback[Customer_ID],Feedback[Sentiment])</f>
        <v>Neutral</v>
      </c>
      <c r="N826" s="26" t="str">
        <f>_xlfn.XLOOKUP(Sales78[[#This Row],[Customer_ID]],Feedback[Customer_ID],Feedback[Comment])</f>
        <v>Great product!</v>
      </c>
      <c r="O826" s="26"/>
    </row>
    <row r="827" spans="1:15" x14ac:dyDescent="0.3">
      <c r="A827" s="4" t="s">
        <v>832</v>
      </c>
      <c r="B827" s="2" t="s">
        <v>1814</v>
      </c>
      <c r="C827" s="2" t="s">
        <v>1010</v>
      </c>
      <c r="D827" s="2">
        <v>2</v>
      </c>
      <c r="E827" s="2">
        <v>4.26</v>
      </c>
      <c r="F827" s="2" t="s">
        <v>1013</v>
      </c>
      <c r="G827" s="3">
        <v>46117</v>
      </c>
      <c r="H827" s="5">
        <v>8.52</v>
      </c>
      <c r="I827" s="2">
        <f>_xlfn.XLOOKUP(Sales78[[#This Row],[Customer_ID]],Customer[Customer_ID],Customer[Age])</f>
        <v>60</v>
      </c>
      <c r="J827" s="2" t="str">
        <f>_xlfn.XLOOKUP(Sales78[[#This Row],[Customer_ID]],Customer[Customer_ID],Customer[Age Range])</f>
        <v>[57 Above]</v>
      </c>
      <c r="K827" s="2" t="str">
        <f>_xlfn.XLOOKUP(Sales78[[#This Row],[Customer_ID]],Customer[Customer_ID],Customer[Gender])</f>
        <v>Male</v>
      </c>
      <c r="L827" s="26" t="str">
        <f>_xlfn.XLOOKUP(Sales78[[#This Row],[Customer_ID]],Feedback[Customer_ID],Feedback[Feedback_ID])</f>
        <v>F1002</v>
      </c>
      <c r="M827" s="26" t="str">
        <f>_xlfn.XLOOKUP(Sales78[[#This Row],[Customer_ID]],Feedback[Customer_ID],Feedback[Sentiment])</f>
        <v>Positive</v>
      </c>
      <c r="N827" s="26" t="str">
        <f>_xlfn.XLOOKUP(Sales78[[#This Row],[Customer_ID]],Feedback[Customer_ID],Feedback[Comment])</f>
        <v>Could be better</v>
      </c>
      <c r="O827" s="26"/>
    </row>
    <row r="828" spans="1:15" x14ac:dyDescent="0.3">
      <c r="A828" s="4" t="s">
        <v>833</v>
      </c>
      <c r="B828" s="2" t="s">
        <v>1978</v>
      </c>
      <c r="C828" s="2" t="s">
        <v>1012</v>
      </c>
      <c r="D828" s="2">
        <v>5</v>
      </c>
      <c r="E828" s="2">
        <v>3.27</v>
      </c>
      <c r="F828" s="2" t="s">
        <v>1016</v>
      </c>
      <c r="G828" s="3">
        <v>46118</v>
      </c>
      <c r="H828" s="5">
        <v>16.350000000000001</v>
      </c>
      <c r="I828" s="2">
        <f>_xlfn.XLOOKUP(Sales78[[#This Row],[Customer_ID]],Customer[Customer_ID],Customer[Age])</f>
        <v>29</v>
      </c>
      <c r="J828" s="2" t="str">
        <f>_xlfn.XLOOKUP(Sales78[[#This Row],[Customer_ID]],Customer[Customer_ID],Customer[Age Range])</f>
        <v>[18-30]</v>
      </c>
      <c r="K828" s="2" t="str">
        <f>_xlfn.XLOOKUP(Sales78[[#This Row],[Customer_ID]],Customer[Customer_ID],Customer[Gender])</f>
        <v>Female</v>
      </c>
      <c r="L828" s="26" t="e">
        <f>_xlfn.XLOOKUP(Sales78[[#This Row],[Customer_ID]],Feedback[Customer_ID],Feedback[Feedback_ID])</f>
        <v>#N/A</v>
      </c>
      <c r="M828" s="26" t="e">
        <f>_xlfn.XLOOKUP(Sales78[[#This Row],[Customer_ID]],Feedback[Customer_ID],Feedback[Sentiment])</f>
        <v>#N/A</v>
      </c>
      <c r="N828" s="26" t="e">
        <f>_xlfn.XLOOKUP(Sales78[[#This Row],[Customer_ID]],Feedback[Customer_ID],Feedback[Comment])</f>
        <v>#N/A</v>
      </c>
      <c r="O828" s="26"/>
    </row>
    <row r="829" spans="1:15" x14ac:dyDescent="0.3">
      <c r="A829" s="4" t="s">
        <v>834</v>
      </c>
      <c r="B829" s="2" t="s">
        <v>1196</v>
      </c>
      <c r="C829" s="2" t="s">
        <v>1009</v>
      </c>
      <c r="D829" s="2">
        <v>3</v>
      </c>
      <c r="E829" s="2">
        <v>2.68</v>
      </c>
      <c r="F829" s="2" t="s">
        <v>1013</v>
      </c>
      <c r="G829" s="3">
        <v>46119</v>
      </c>
      <c r="H829" s="5">
        <v>8.0400000000000009</v>
      </c>
      <c r="I829" s="2">
        <f>_xlfn.XLOOKUP(Sales78[[#This Row],[Customer_ID]],Customer[Customer_ID],Customer[Age])</f>
        <v>34</v>
      </c>
      <c r="J829" s="2" t="str">
        <f>_xlfn.XLOOKUP(Sales78[[#This Row],[Customer_ID]],Customer[Customer_ID],Customer[Age Range])</f>
        <v>[31-43]</v>
      </c>
      <c r="K829" s="2" t="str">
        <f>_xlfn.XLOOKUP(Sales78[[#This Row],[Customer_ID]],Customer[Customer_ID],Customer[Gender])</f>
        <v>Female</v>
      </c>
      <c r="L829" s="26" t="str">
        <f>_xlfn.XLOOKUP(Sales78[[#This Row],[Customer_ID]],Feedback[Customer_ID],Feedback[Feedback_ID])</f>
        <v>F1557</v>
      </c>
      <c r="M829" s="26" t="str">
        <f>_xlfn.XLOOKUP(Sales78[[#This Row],[Customer_ID]],Feedback[Customer_ID],Feedback[Sentiment])</f>
        <v>Positive</v>
      </c>
      <c r="N829" s="26" t="str">
        <f>_xlfn.XLOOKUP(Sales78[[#This Row],[Customer_ID]],Feedback[Customer_ID],Feedback[Comment])</f>
        <v>Could be better</v>
      </c>
      <c r="O829" s="26"/>
    </row>
    <row r="830" spans="1:15" x14ac:dyDescent="0.3">
      <c r="A830" s="4" t="s">
        <v>835</v>
      </c>
      <c r="B830" s="2" t="s">
        <v>1908</v>
      </c>
      <c r="C830" s="2" t="s">
        <v>1010</v>
      </c>
      <c r="D830" s="2">
        <v>1</v>
      </c>
      <c r="E830" s="2">
        <v>5.0599999999999996</v>
      </c>
      <c r="F830" s="2" t="s">
        <v>1013</v>
      </c>
      <c r="G830" s="3">
        <v>46120</v>
      </c>
      <c r="H830" s="5">
        <v>5.0599999999999996</v>
      </c>
      <c r="I830" s="2">
        <f>_xlfn.XLOOKUP(Sales78[[#This Row],[Customer_ID]],Customer[Customer_ID],Customer[Age])</f>
        <v>56</v>
      </c>
      <c r="J830" s="2" t="str">
        <f>_xlfn.XLOOKUP(Sales78[[#This Row],[Customer_ID]],Customer[Customer_ID],Customer[Age Range])</f>
        <v>[44-56]</v>
      </c>
      <c r="K830" s="2" t="str">
        <f>_xlfn.XLOOKUP(Sales78[[#This Row],[Customer_ID]],Customer[Customer_ID],Customer[Gender])</f>
        <v>Male</v>
      </c>
      <c r="L830" s="26" t="str">
        <f>_xlfn.XLOOKUP(Sales78[[#This Row],[Customer_ID]],Feedback[Customer_ID],Feedback[Feedback_ID])</f>
        <v>F1034</v>
      </c>
      <c r="M830" s="26" t="str">
        <f>_xlfn.XLOOKUP(Sales78[[#This Row],[Customer_ID]],Feedback[Customer_ID],Feedback[Sentiment])</f>
        <v>Negative</v>
      </c>
      <c r="N830" s="26" t="str">
        <f>_xlfn.XLOOKUP(Sales78[[#This Row],[Customer_ID]],Feedback[Customer_ID],Feedback[Comment])</f>
        <v>Could be better</v>
      </c>
      <c r="O830" s="26"/>
    </row>
    <row r="831" spans="1:15" x14ac:dyDescent="0.3">
      <c r="A831" s="4" t="s">
        <v>836</v>
      </c>
      <c r="B831" s="2" t="s">
        <v>2001</v>
      </c>
      <c r="C831" s="2" t="s">
        <v>1011</v>
      </c>
      <c r="D831" s="2">
        <v>3</v>
      </c>
      <c r="E831" s="2">
        <v>3.88</v>
      </c>
      <c r="F831" s="2" t="s">
        <v>1015</v>
      </c>
      <c r="G831" s="3">
        <v>46121</v>
      </c>
      <c r="H831" s="5">
        <v>11.64</v>
      </c>
      <c r="I831" s="2">
        <f>_xlfn.XLOOKUP(Sales78[[#This Row],[Customer_ID]],Customer[Customer_ID],Customer[Age])</f>
        <v>29</v>
      </c>
      <c r="J831" s="2" t="str">
        <f>_xlfn.XLOOKUP(Sales78[[#This Row],[Customer_ID]],Customer[Customer_ID],Customer[Age Range])</f>
        <v>[18-30]</v>
      </c>
      <c r="K831" s="2" t="str">
        <f>_xlfn.XLOOKUP(Sales78[[#This Row],[Customer_ID]],Customer[Customer_ID],Customer[Gender])</f>
        <v>Male</v>
      </c>
      <c r="L831" s="26" t="str">
        <f>_xlfn.XLOOKUP(Sales78[[#This Row],[Customer_ID]],Feedback[Customer_ID],Feedback[Feedback_ID])</f>
        <v>F1856</v>
      </c>
      <c r="M831" s="26" t="str">
        <f>_xlfn.XLOOKUP(Sales78[[#This Row],[Customer_ID]],Feedback[Customer_ID],Feedback[Sentiment])</f>
        <v>Negative</v>
      </c>
      <c r="N831" s="26" t="str">
        <f>_xlfn.XLOOKUP(Sales78[[#This Row],[Customer_ID]],Feedback[Customer_ID],Feedback[Comment])</f>
        <v>Could be better</v>
      </c>
      <c r="O831" s="26"/>
    </row>
    <row r="832" spans="1:15" x14ac:dyDescent="0.3">
      <c r="A832" s="4" t="s">
        <v>837</v>
      </c>
      <c r="B832" s="2" t="s">
        <v>1636</v>
      </c>
      <c r="C832" s="2" t="s">
        <v>1010</v>
      </c>
      <c r="D832" s="2">
        <v>4</v>
      </c>
      <c r="E832" s="2">
        <v>4.0599999999999996</v>
      </c>
      <c r="F832" s="2" t="s">
        <v>1016</v>
      </c>
      <c r="G832" s="3">
        <v>46122</v>
      </c>
      <c r="H832" s="5">
        <v>16.239999999999998</v>
      </c>
      <c r="I832" s="2">
        <f>_xlfn.XLOOKUP(Sales78[[#This Row],[Customer_ID]],Customer[Customer_ID],Customer[Age])</f>
        <v>58</v>
      </c>
      <c r="J832" s="2" t="str">
        <f>_xlfn.XLOOKUP(Sales78[[#This Row],[Customer_ID]],Customer[Customer_ID],Customer[Age Range])</f>
        <v>[57 Above]</v>
      </c>
      <c r="K832" s="2" t="str">
        <f>_xlfn.XLOOKUP(Sales78[[#This Row],[Customer_ID]],Customer[Customer_ID],Customer[Gender])</f>
        <v>Male</v>
      </c>
      <c r="L832" s="26" t="e">
        <f>_xlfn.XLOOKUP(Sales78[[#This Row],[Customer_ID]],Feedback[Customer_ID],Feedback[Feedback_ID])</f>
        <v>#N/A</v>
      </c>
      <c r="M832" s="26" t="e">
        <f>_xlfn.XLOOKUP(Sales78[[#This Row],[Customer_ID]],Feedback[Customer_ID],Feedback[Sentiment])</f>
        <v>#N/A</v>
      </c>
      <c r="N832" s="26" t="e">
        <f>_xlfn.XLOOKUP(Sales78[[#This Row],[Customer_ID]],Feedback[Customer_ID],Feedback[Comment])</f>
        <v>#N/A</v>
      </c>
      <c r="O832" s="26"/>
    </row>
    <row r="833" spans="1:15" x14ac:dyDescent="0.3">
      <c r="A833" s="4" t="s">
        <v>838</v>
      </c>
      <c r="B833" s="2" t="s">
        <v>1523</v>
      </c>
      <c r="C833" s="2" t="s">
        <v>1009</v>
      </c>
      <c r="D833" s="2">
        <v>2</v>
      </c>
      <c r="E833" s="2">
        <v>4.58</v>
      </c>
      <c r="F833" s="2" t="s">
        <v>1014</v>
      </c>
      <c r="G833" s="3">
        <v>46123</v>
      </c>
      <c r="H833" s="5">
        <v>9.16</v>
      </c>
      <c r="I833" s="2">
        <f>_xlfn.XLOOKUP(Sales78[[#This Row],[Customer_ID]],Customer[Customer_ID],Customer[Age])</f>
        <v>20</v>
      </c>
      <c r="J833" s="2" t="str">
        <f>_xlfn.XLOOKUP(Sales78[[#This Row],[Customer_ID]],Customer[Customer_ID],Customer[Age Range])</f>
        <v>[18-30]</v>
      </c>
      <c r="K833" s="2" t="str">
        <f>_xlfn.XLOOKUP(Sales78[[#This Row],[Customer_ID]],Customer[Customer_ID],Customer[Gender])</f>
        <v>Male</v>
      </c>
      <c r="L833" s="26" t="str">
        <f>_xlfn.XLOOKUP(Sales78[[#This Row],[Customer_ID]],Feedback[Customer_ID],Feedback[Feedback_ID])</f>
        <v>F1455</v>
      </c>
      <c r="M833" s="26" t="str">
        <f>_xlfn.XLOOKUP(Sales78[[#This Row],[Customer_ID]],Feedback[Customer_ID],Feedback[Sentiment])</f>
        <v>Positive</v>
      </c>
      <c r="N833" s="26" t="str">
        <f>_xlfn.XLOOKUP(Sales78[[#This Row],[Customer_ID]],Feedback[Customer_ID],Feedback[Comment])</f>
        <v>Could be better</v>
      </c>
      <c r="O833" s="26"/>
    </row>
    <row r="834" spans="1:15" x14ac:dyDescent="0.3">
      <c r="A834" s="4" t="s">
        <v>839</v>
      </c>
      <c r="B834" s="2" t="s">
        <v>1645</v>
      </c>
      <c r="C834" s="2" t="s">
        <v>1011</v>
      </c>
      <c r="D834" s="2">
        <v>1</v>
      </c>
      <c r="E834" s="2">
        <v>4.2699999999999996</v>
      </c>
      <c r="F834" s="2" t="s">
        <v>1016</v>
      </c>
      <c r="G834" s="3">
        <v>46124</v>
      </c>
      <c r="H834" s="5">
        <v>4.2699999999999996</v>
      </c>
      <c r="I834" s="2">
        <f>_xlfn.XLOOKUP(Sales78[[#This Row],[Customer_ID]],Customer[Customer_ID],Customer[Age])</f>
        <v>27</v>
      </c>
      <c r="J834" s="2" t="str">
        <f>_xlfn.XLOOKUP(Sales78[[#This Row],[Customer_ID]],Customer[Customer_ID],Customer[Age Range])</f>
        <v>[18-30]</v>
      </c>
      <c r="K834" s="2" t="str">
        <f>_xlfn.XLOOKUP(Sales78[[#This Row],[Customer_ID]],Customer[Customer_ID],Customer[Gender])</f>
        <v>Female</v>
      </c>
      <c r="L834" s="26" t="str">
        <f>_xlfn.XLOOKUP(Sales78[[#This Row],[Customer_ID]],Feedback[Customer_ID],Feedback[Feedback_ID])</f>
        <v>F1614</v>
      </c>
      <c r="M834" s="26" t="str">
        <f>_xlfn.XLOOKUP(Sales78[[#This Row],[Customer_ID]],Feedback[Customer_ID],Feedback[Sentiment])</f>
        <v>Negative</v>
      </c>
      <c r="N834" s="26" t="str">
        <f>_xlfn.XLOOKUP(Sales78[[#This Row],[Customer_ID]],Feedback[Customer_ID],Feedback[Comment])</f>
        <v>Great product!</v>
      </c>
      <c r="O834" s="26"/>
    </row>
    <row r="835" spans="1:15" x14ac:dyDescent="0.3">
      <c r="A835" s="4" t="s">
        <v>840</v>
      </c>
      <c r="B835" s="2" t="s">
        <v>1696</v>
      </c>
      <c r="C835" s="2" t="s">
        <v>1011</v>
      </c>
      <c r="D835" s="2">
        <v>2</v>
      </c>
      <c r="E835" s="2">
        <v>3.28</v>
      </c>
      <c r="F835" s="2" t="s">
        <v>1015</v>
      </c>
      <c r="G835" s="3">
        <v>46125</v>
      </c>
      <c r="H835" s="5">
        <v>6.56</v>
      </c>
      <c r="I835" s="2">
        <f>_xlfn.XLOOKUP(Sales78[[#This Row],[Customer_ID]],Customer[Customer_ID],Customer[Age])</f>
        <v>46</v>
      </c>
      <c r="J835" s="2" t="str">
        <f>_xlfn.XLOOKUP(Sales78[[#This Row],[Customer_ID]],Customer[Customer_ID],Customer[Age Range])</f>
        <v>[44-56]</v>
      </c>
      <c r="K835" s="2" t="str">
        <f>_xlfn.XLOOKUP(Sales78[[#This Row],[Customer_ID]],Customer[Customer_ID],Customer[Gender])</f>
        <v>Female</v>
      </c>
      <c r="L835" s="26" t="e">
        <f>_xlfn.XLOOKUP(Sales78[[#This Row],[Customer_ID]],Feedback[Customer_ID],Feedback[Feedback_ID])</f>
        <v>#N/A</v>
      </c>
      <c r="M835" s="26" t="e">
        <f>_xlfn.XLOOKUP(Sales78[[#This Row],[Customer_ID]],Feedback[Customer_ID],Feedback[Sentiment])</f>
        <v>#N/A</v>
      </c>
      <c r="N835" s="26" t="e">
        <f>_xlfn.XLOOKUP(Sales78[[#This Row],[Customer_ID]],Feedback[Customer_ID],Feedback[Comment])</f>
        <v>#N/A</v>
      </c>
      <c r="O835" s="26"/>
    </row>
    <row r="836" spans="1:15" x14ac:dyDescent="0.3">
      <c r="A836" s="4" t="s">
        <v>841</v>
      </c>
      <c r="B836" s="2" t="s">
        <v>1203</v>
      </c>
      <c r="C836" s="2" t="s">
        <v>1009</v>
      </c>
      <c r="D836" s="2">
        <v>3</v>
      </c>
      <c r="E836" s="2">
        <v>3.51</v>
      </c>
      <c r="F836" s="2" t="s">
        <v>1014</v>
      </c>
      <c r="G836" s="3">
        <v>46126</v>
      </c>
      <c r="H836" s="5">
        <v>10.53</v>
      </c>
      <c r="I836" s="2">
        <f>_xlfn.XLOOKUP(Sales78[[#This Row],[Customer_ID]],Customer[Customer_ID],Customer[Age])</f>
        <v>58</v>
      </c>
      <c r="J836" s="2" t="str">
        <f>_xlfn.XLOOKUP(Sales78[[#This Row],[Customer_ID]],Customer[Customer_ID],Customer[Age Range])</f>
        <v>[57 Above]</v>
      </c>
      <c r="K836" s="2" t="str">
        <f>_xlfn.XLOOKUP(Sales78[[#This Row],[Customer_ID]],Customer[Customer_ID],Customer[Gender])</f>
        <v>Male</v>
      </c>
      <c r="L836" s="26" t="e">
        <f>_xlfn.XLOOKUP(Sales78[[#This Row],[Customer_ID]],Feedback[Customer_ID],Feedback[Feedback_ID])</f>
        <v>#N/A</v>
      </c>
      <c r="M836" s="26" t="e">
        <f>_xlfn.XLOOKUP(Sales78[[#This Row],[Customer_ID]],Feedback[Customer_ID],Feedback[Sentiment])</f>
        <v>#N/A</v>
      </c>
      <c r="N836" s="26" t="e">
        <f>_xlfn.XLOOKUP(Sales78[[#This Row],[Customer_ID]],Feedback[Customer_ID],Feedback[Comment])</f>
        <v>#N/A</v>
      </c>
      <c r="O836" s="26"/>
    </row>
    <row r="837" spans="1:15" x14ac:dyDescent="0.3">
      <c r="A837" s="4" t="s">
        <v>842</v>
      </c>
      <c r="B837" s="2" t="s">
        <v>1430</v>
      </c>
      <c r="C837" s="2" t="s">
        <v>1010</v>
      </c>
      <c r="D837" s="2">
        <v>5</v>
      </c>
      <c r="E837" s="2">
        <v>3.88</v>
      </c>
      <c r="F837" s="2" t="s">
        <v>1015</v>
      </c>
      <c r="G837" s="3">
        <v>46127</v>
      </c>
      <c r="H837" s="5">
        <v>19.399999999999999</v>
      </c>
      <c r="I837" s="2">
        <f>_xlfn.XLOOKUP(Sales78[[#This Row],[Customer_ID]],Customer[Customer_ID],Customer[Age])</f>
        <v>57</v>
      </c>
      <c r="J837" s="2" t="str">
        <f>_xlfn.XLOOKUP(Sales78[[#This Row],[Customer_ID]],Customer[Customer_ID],Customer[Age Range])</f>
        <v>[57 Above]</v>
      </c>
      <c r="K837" s="2" t="str">
        <f>_xlfn.XLOOKUP(Sales78[[#This Row],[Customer_ID]],Customer[Customer_ID],Customer[Gender])</f>
        <v>Female</v>
      </c>
      <c r="L837" s="26" t="e">
        <f>_xlfn.XLOOKUP(Sales78[[#This Row],[Customer_ID]],Feedback[Customer_ID],Feedback[Feedback_ID])</f>
        <v>#N/A</v>
      </c>
      <c r="M837" s="26" t="e">
        <f>_xlfn.XLOOKUP(Sales78[[#This Row],[Customer_ID]],Feedback[Customer_ID],Feedback[Sentiment])</f>
        <v>#N/A</v>
      </c>
      <c r="N837" s="26" t="e">
        <f>_xlfn.XLOOKUP(Sales78[[#This Row],[Customer_ID]],Feedback[Customer_ID],Feedback[Comment])</f>
        <v>#N/A</v>
      </c>
      <c r="O837" s="26"/>
    </row>
    <row r="838" spans="1:15" x14ac:dyDescent="0.3">
      <c r="A838" s="4" t="s">
        <v>843</v>
      </c>
      <c r="B838" s="2" t="s">
        <v>1256</v>
      </c>
      <c r="C838" s="2" t="s">
        <v>1009</v>
      </c>
      <c r="D838" s="2">
        <v>1</v>
      </c>
      <c r="E838" s="2">
        <v>2.96</v>
      </c>
      <c r="F838" s="2" t="s">
        <v>1013</v>
      </c>
      <c r="G838" s="3">
        <v>46128</v>
      </c>
      <c r="H838" s="5">
        <v>2.96</v>
      </c>
      <c r="I838" s="2">
        <f>_xlfn.XLOOKUP(Sales78[[#This Row],[Customer_ID]],Customer[Customer_ID],Customer[Age])</f>
        <v>32</v>
      </c>
      <c r="J838" s="2" t="str">
        <f>_xlfn.XLOOKUP(Sales78[[#This Row],[Customer_ID]],Customer[Customer_ID],Customer[Age Range])</f>
        <v>[31-43]</v>
      </c>
      <c r="K838" s="2" t="str">
        <f>_xlfn.XLOOKUP(Sales78[[#This Row],[Customer_ID]],Customer[Customer_ID],Customer[Gender])</f>
        <v>Female</v>
      </c>
      <c r="L838" s="26" t="str">
        <f>_xlfn.XLOOKUP(Sales78[[#This Row],[Customer_ID]],Feedback[Customer_ID],Feedback[Feedback_ID])</f>
        <v>F1870</v>
      </c>
      <c r="M838" s="26" t="str">
        <f>_xlfn.XLOOKUP(Sales78[[#This Row],[Customer_ID]],Feedback[Customer_ID],Feedback[Sentiment])</f>
        <v>Positive</v>
      </c>
      <c r="N838" s="26" t="str">
        <f>_xlfn.XLOOKUP(Sales78[[#This Row],[Customer_ID]],Feedback[Customer_ID],Feedback[Comment])</f>
        <v>Great product!</v>
      </c>
      <c r="O838" s="26"/>
    </row>
    <row r="839" spans="1:15" x14ac:dyDescent="0.3">
      <c r="A839" s="4" t="s">
        <v>844</v>
      </c>
      <c r="B839" s="2" t="s">
        <v>1959</v>
      </c>
      <c r="C839" s="2" t="s">
        <v>1008</v>
      </c>
      <c r="D839" s="2">
        <v>5</v>
      </c>
      <c r="E839" s="2">
        <v>2.79</v>
      </c>
      <c r="F839" s="2" t="s">
        <v>1014</v>
      </c>
      <c r="G839" s="3">
        <v>46129</v>
      </c>
      <c r="H839" s="5">
        <v>13.95</v>
      </c>
      <c r="I839" s="2">
        <f>_xlfn.XLOOKUP(Sales78[[#This Row],[Customer_ID]],Customer[Customer_ID],Customer[Age])</f>
        <v>65</v>
      </c>
      <c r="J839" s="2" t="str">
        <f>_xlfn.XLOOKUP(Sales78[[#This Row],[Customer_ID]],Customer[Customer_ID],Customer[Age Range])</f>
        <v>[57 Above]</v>
      </c>
      <c r="K839" s="2" t="str">
        <f>_xlfn.XLOOKUP(Sales78[[#This Row],[Customer_ID]],Customer[Customer_ID],Customer[Gender])</f>
        <v>Male</v>
      </c>
      <c r="L839" s="26" t="e">
        <f>_xlfn.XLOOKUP(Sales78[[#This Row],[Customer_ID]],Feedback[Customer_ID],Feedback[Feedback_ID])</f>
        <v>#N/A</v>
      </c>
      <c r="M839" s="26" t="e">
        <f>_xlfn.XLOOKUP(Sales78[[#This Row],[Customer_ID]],Feedback[Customer_ID],Feedback[Sentiment])</f>
        <v>#N/A</v>
      </c>
      <c r="N839" s="26" t="e">
        <f>_xlfn.XLOOKUP(Sales78[[#This Row],[Customer_ID]],Feedback[Customer_ID],Feedback[Comment])</f>
        <v>#N/A</v>
      </c>
      <c r="O839" s="26"/>
    </row>
    <row r="840" spans="1:15" x14ac:dyDescent="0.3">
      <c r="A840" s="4" t="s">
        <v>845</v>
      </c>
      <c r="B840" s="2" t="s">
        <v>1637</v>
      </c>
      <c r="C840" s="2" t="s">
        <v>1007</v>
      </c>
      <c r="D840" s="2">
        <v>3</v>
      </c>
      <c r="E840" s="2">
        <v>4.5</v>
      </c>
      <c r="F840" s="2" t="s">
        <v>1015</v>
      </c>
      <c r="G840" s="3">
        <v>46130</v>
      </c>
      <c r="H840" s="5">
        <v>13.5</v>
      </c>
      <c r="I840" s="2">
        <f>_xlfn.XLOOKUP(Sales78[[#This Row],[Customer_ID]],Customer[Customer_ID],Customer[Age])</f>
        <v>57</v>
      </c>
      <c r="J840" s="2" t="str">
        <f>_xlfn.XLOOKUP(Sales78[[#This Row],[Customer_ID]],Customer[Customer_ID],Customer[Age Range])</f>
        <v>[57 Above]</v>
      </c>
      <c r="K840" s="2" t="str">
        <f>_xlfn.XLOOKUP(Sales78[[#This Row],[Customer_ID]],Customer[Customer_ID],Customer[Gender])</f>
        <v>Female</v>
      </c>
      <c r="L840" s="26" t="str">
        <f>_xlfn.XLOOKUP(Sales78[[#This Row],[Customer_ID]],Feedback[Customer_ID],Feedback[Feedback_ID])</f>
        <v>F1642</v>
      </c>
      <c r="M840" s="26" t="str">
        <f>_xlfn.XLOOKUP(Sales78[[#This Row],[Customer_ID]],Feedback[Customer_ID],Feedback[Sentiment])</f>
        <v>Positive</v>
      </c>
      <c r="N840" s="26" t="str">
        <f>_xlfn.XLOOKUP(Sales78[[#This Row],[Customer_ID]],Feedback[Customer_ID],Feedback[Comment])</f>
        <v>Could be better</v>
      </c>
      <c r="O840" s="26"/>
    </row>
    <row r="841" spans="1:15" x14ac:dyDescent="0.3">
      <c r="A841" s="4" t="s">
        <v>846</v>
      </c>
      <c r="B841" s="2" t="s">
        <v>1439</v>
      </c>
      <c r="C841" s="2" t="s">
        <v>1009</v>
      </c>
      <c r="D841" s="2">
        <v>4</v>
      </c>
      <c r="E841" s="2">
        <v>2.67</v>
      </c>
      <c r="F841" s="2" t="s">
        <v>1013</v>
      </c>
      <c r="G841" s="3">
        <v>46131</v>
      </c>
      <c r="H841" s="5">
        <v>10.68</v>
      </c>
      <c r="I841" s="2">
        <f>_xlfn.XLOOKUP(Sales78[[#This Row],[Customer_ID]],Customer[Customer_ID],Customer[Age])</f>
        <v>26</v>
      </c>
      <c r="J841" s="2" t="str">
        <f>_xlfn.XLOOKUP(Sales78[[#This Row],[Customer_ID]],Customer[Customer_ID],Customer[Age Range])</f>
        <v>[18-30]</v>
      </c>
      <c r="K841" s="2" t="str">
        <f>_xlfn.XLOOKUP(Sales78[[#This Row],[Customer_ID]],Customer[Customer_ID],Customer[Gender])</f>
        <v>Male</v>
      </c>
      <c r="L841" s="26" t="str">
        <f>_xlfn.XLOOKUP(Sales78[[#This Row],[Customer_ID]],Feedback[Customer_ID],Feedback[Feedback_ID])</f>
        <v>F1649</v>
      </c>
      <c r="M841" s="26" t="str">
        <f>_xlfn.XLOOKUP(Sales78[[#This Row],[Customer_ID]],Feedback[Customer_ID],Feedback[Sentiment])</f>
        <v>Positive</v>
      </c>
      <c r="N841" s="26" t="str">
        <f>_xlfn.XLOOKUP(Sales78[[#This Row],[Customer_ID]],Feedback[Customer_ID],Feedback[Comment])</f>
        <v>Could be better</v>
      </c>
      <c r="O841" s="26"/>
    </row>
    <row r="842" spans="1:15" x14ac:dyDescent="0.3">
      <c r="A842" s="4" t="s">
        <v>847</v>
      </c>
      <c r="B842" s="2" t="s">
        <v>1263</v>
      </c>
      <c r="C842" s="2" t="s">
        <v>1011</v>
      </c>
      <c r="D842" s="2">
        <v>5</v>
      </c>
      <c r="E842" s="2">
        <v>3.9</v>
      </c>
      <c r="F842" s="2" t="s">
        <v>1015</v>
      </c>
      <c r="G842" s="3">
        <v>46132</v>
      </c>
      <c r="H842" s="5">
        <v>19.5</v>
      </c>
      <c r="I842" s="2">
        <f>_xlfn.XLOOKUP(Sales78[[#This Row],[Customer_ID]],Customer[Customer_ID],Customer[Age])</f>
        <v>55</v>
      </c>
      <c r="J842" s="2" t="str">
        <f>_xlfn.XLOOKUP(Sales78[[#This Row],[Customer_ID]],Customer[Customer_ID],Customer[Age Range])</f>
        <v>[44-56]</v>
      </c>
      <c r="K842" s="2" t="str">
        <f>_xlfn.XLOOKUP(Sales78[[#This Row],[Customer_ID]],Customer[Customer_ID],Customer[Gender])</f>
        <v>Male</v>
      </c>
      <c r="L842" s="26" t="str">
        <f>_xlfn.XLOOKUP(Sales78[[#This Row],[Customer_ID]],Feedback[Customer_ID],Feedback[Feedback_ID])</f>
        <v>F1619</v>
      </c>
      <c r="M842" s="26" t="str">
        <f>_xlfn.XLOOKUP(Sales78[[#This Row],[Customer_ID]],Feedback[Customer_ID],Feedback[Sentiment])</f>
        <v>Positive</v>
      </c>
      <c r="N842" s="26" t="str">
        <f>_xlfn.XLOOKUP(Sales78[[#This Row],[Customer_ID]],Feedback[Customer_ID],Feedback[Comment])</f>
        <v>Could be better</v>
      </c>
      <c r="O842" s="26"/>
    </row>
    <row r="843" spans="1:15" x14ac:dyDescent="0.3">
      <c r="A843" s="4" t="s">
        <v>848</v>
      </c>
      <c r="B843" s="2" t="s">
        <v>1182</v>
      </c>
      <c r="C843" s="2" t="s">
        <v>1008</v>
      </c>
      <c r="D843" s="2">
        <v>5</v>
      </c>
      <c r="E843" s="2">
        <v>2.8</v>
      </c>
      <c r="F843" s="2" t="s">
        <v>1016</v>
      </c>
      <c r="G843" s="3">
        <v>46133</v>
      </c>
      <c r="H843" s="5">
        <v>14</v>
      </c>
      <c r="I843" s="2">
        <f>_xlfn.XLOOKUP(Sales78[[#This Row],[Customer_ID]],Customer[Customer_ID],Customer[Age])</f>
        <v>25</v>
      </c>
      <c r="J843" s="2" t="str">
        <f>_xlfn.XLOOKUP(Sales78[[#This Row],[Customer_ID]],Customer[Customer_ID],Customer[Age Range])</f>
        <v>[18-30]</v>
      </c>
      <c r="K843" s="2" t="str">
        <f>_xlfn.XLOOKUP(Sales78[[#This Row],[Customer_ID]],Customer[Customer_ID],Customer[Gender])</f>
        <v>Male</v>
      </c>
      <c r="L843" s="26" t="e">
        <f>_xlfn.XLOOKUP(Sales78[[#This Row],[Customer_ID]],Feedback[Customer_ID],Feedback[Feedback_ID])</f>
        <v>#N/A</v>
      </c>
      <c r="M843" s="26" t="e">
        <f>_xlfn.XLOOKUP(Sales78[[#This Row],[Customer_ID]],Feedback[Customer_ID],Feedback[Sentiment])</f>
        <v>#N/A</v>
      </c>
      <c r="N843" s="26" t="e">
        <f>_xlfn.XLOOKUP(Sales78[[#This Row],[Customer_ID]],Feedback[Customer_ID],Feedback[Comment])</f>
        <v>#N/A</v>
      </c>
      <c r="O843" s="26"/>
    </row>
    <row r="844" spans="1:15" x14ac:dyDescent="0.3">
      <c r="A844" s="4" t="s">
        <v>849</v>
      </c>
      <c r="B844" s="2" t="s">
        <v>1762</v>
      </c>
      <c r="C844" s="2" t="s">
        <v>1007</v>
      </c>
      <c r="D844" s="2">
        <v>3</v>
      </c>
      <c r="E844" s="2">
        <v>4.26</v>
      </c>
      <c r="F844" s="2" t="s">
        <v>1015</v>
      </c>
      <c r="G844" s="3">
        <v>46134</v>
      </c>
      <c r="H844" s="5">
        <v>12.78</v>
      </c>
      <c r="I844" s="2">
        <f>_xlfn.XLOOKUP(Sales78[[#This Row],[Customer_ID]],Customer[Customer_ID],Customer[Age])</f>
        <v>43</v>
      </c>
      <c r="J844" s="2" t="str">
        <f>_xlfn.XLOOKUP(Sales78[[#This Row],[Customer_ID]],Customer[Customer_ID],Customer[Age Range])</f>
        <v>[31-43]</v>
      </c>
      <c r="K844" s="2" t="str">
        <f>_xlfn.XLOOKUP(Sales78[[#This Row],[Customer_ID]],Customer[Customer_ID],Customer[Gender])</f>
        <v>Female</v>
      </c>
      <c r="L844" s="26" t="e">
        <f>_xlfn.XLOOKUP(Sales78[[#This Row],[Customer_ID]],Feedback[Customer_ID],Feedback[Feedback_ID])</f>
        <v>#N/A</v>
      </c>
      <c r="M844" s="26" t="e">
        <f>_xlfn.XLOOKUP(Sales78[[#This Row],[Customer_ID]],Feedback[Customer_ID],Feedback[Sentiment])</f>
        <v>#N/A</v>
      </c>
      <c r="N844" s="26" t="e">
        <f>_xlfn.XLOOKUP(Sales78[[#This Row],[Customer_ID]],Feedback[Customer_ID],Feedback[Comment])</f>
        <v>#N/A</v>
      </c>
      <c r="O844" s="26"/>
    </row>
    <row r="845" spans="1:15" x14ac:dyDescent="0.3">
      <c r="A845" s="4" t="s">
        <v>850</v>
      </c>
      <c r="B845" s="2" t="s">
        <v>1616</v>
      </c>
      <c r="C845" s="2" t="s">
        <v>1009</v>
      </c>
      <c r="D845" s="2">
        <v>1</v>
      </c>
      <c r="E845" s="2">
        <v>5.21</v>
      </c>
      <c r="F845" s="2" t="s">
        <v>1016</v>
      </c>
      <c r="G845" s="3">
        <v>46135</v>
      </c>
      <c r="H845" s="5">
        <v>5.21</v>
      </c>
      <c r="I845" s="2">
        <f>_xlfn.XLOOKUP(Sales78[[#This Row],[Customer_ID]],Customer[Customer_ID],Customer[Age])</f>
        <v>31</v>
      </c>
      <c r="J845" s="2" t="str">
        <f>_xlfn.XLOOKUP(Sales78[[#This Row],[Customer_ID]],Customer[Customer_ID],Customer[Age Range])</f>
        <v>[31-43]</v>
      </c>
      <c r="K845" s="2" t="str">
        <f>_xlfn.XLOOKUP(Sales78[[#This Row],[Customer_ID]],Customer[Customer_ID],Customer[Gender])</f>
        <v>Female</v>
      </c>
      <c r="L845" s="26" t="e">
        <f>_xlfn.XLOOKUP(Sales78[[#This Row],[Customer_ID]],Feedback[Customer_ID],Feedback[Feedback_ID])</f>
        <v>#N/A</v>
      </c>
      <c r="M845" s="26" t="e">
        <f>_xlfn.XLOOKUP(Sales78[[#This Row],[Customer_ID]],Feedback[Customer_ID],Feedback[Sentiment])</f>
        <v>#N/A</v>
      </c>
      <c r="N845" s="26" t="e">
        <f>_xlfn.XLOOKUP(Sales78[[#This Row],[Customer_ID]],Feedback[Customer_ID],Feedback[Comment])</f>
        <v>#N/A</v>
      </c>
      <c r="O845" s="26"/>
    </row>
    <row r="846" spans="1:15" x14ac:dyDescent="0.3">
      <c r="A846" s="4" t="s">
        <v>851</v>
      </c>
      <c r="B846" s="2" t="s">
        <v>1388</v>
      </c>
      <c r="C846" s="2" t="s">
        <v>1007</v>
      </c>
      <c r="D846" s="2">
        <v>3</v>
      </c>
      <c r="E846" s="2">
        <v>2.96</v>
      </c>
      <c r="F846" s="2" t="s">
        <v>1015</v>
      </c>
      <c r="G846" s="3">
        <v>46136</v>
      </c>
      <c r="H846" s="5">
        <v>8.879999999999999</v>
      </c>
      <c r="I846" s="2">
        <f>_xlfn.XLOOKUP(Sales78[[#This Row],[Customer_ID]],Customer[Customer_ID],Customer[Age])</f>
        <v>44</v>
      </c>
      <c r="J846" s="2" t="str">
        <f>_xlfn.XLOOKUP(Sales78[[#This Row],[Customer_ID]],Customer[Customer_ID],Customer[Age Range])</f>
        <v>[44-56]</v>
      </c>
      <c r="K846" s="2" t="str">
        <f>_xlfn.XLOOKUP(Sales78[[#This Row],[Customer_ID]],Customer[Customer_ID],Customer[Gender])</f>
        <v>Female</v>
      </c>
      <c r="L846" s="26" t="str">
        <f>_xlfn.XLOOKUP(Sales78[[#This Row],[Customer_ID]],Feedback[Customer_ID],Feedback[Feedback_ID])</f>
        <v>F1118</v>
      </c>
      <c r="M846" s="26" t="str">
        <f>_xlfn.XLOOKUP(Sales78[[#This Row],[Customer_ID]],Feedback[Customer_ID],Feedback[Sentiment])</f>
        <v>Neutral</v>
      </c>
      <c r="N846" s="26" t="str">
        <f>_xlfn.XLOOKUP(Sales78[[#This Row],[Customer_ID]],Feedback[Customer_ID],Feedback[Comment])</f>
        <v>Could be better</v>
      </c>
      <c r="O846" s="26"/>
    </row>
    <row r="847" spans="1:15" x14ac:dyDescent="0.3">
      <c r="A847" s="4" t="s">
        <v>852</v>
      </c>
      <c r="B847" s="2" t="s">
        <v>1618</v>
      </c>
      <c r="C847" s="2" t="s">
        <v>1010</v>
      </c>
      <c r="D847" s="2">
        <v>5</v>
      </c>
      <c r="E847" s="2">
        <v>2.97</v>
      </c>
      <c r="F847" s="2" t="s">
        <v>1013</v>
      </c>
      <c r="G847" s="3">
        <v>46137</v>
      </c>
      <c r="H847" s="5">
        <v>14.85</v>
      </c>
      <c r="I847" s="2">
        <f>_xlfn.XLOOKUP(Sales78[[#This Row],[Customer_ID]],Customer[Customer_ID],Customer[Age])</f>
        <v>55</v>
      </c>
      <c r="J847" s="2" t="str">
        <f>_xlfn.XLOOKUP(Sales78[[#This Row],[Customer_ID]],Customer[Customer_ID],Customer[Age Range])</f>
        <v>[44-56]</v>
      </c>
      <c r="K847" s="2" t="str">
        <f>_xlfn.XLOOKUP(Sales78[[#This Row],[Customer_ID]],Customer[Customer_ID],Customer[Gender])</f>
        <v>Female</v>
      </c>
      <c r="L847" s="26" t="str">
        <f>_xlfn.XLOOKUP(Sales78[[#This Row],[Customer_ID]],Feedback[Customer_ID],Feedback[Feedback_ID])</f>
        <v>F1429</v>
      </c>
      <c r="M847" s="26" t="str">
        <f>_xlfn.XLOOKUP(Sales78[[#This Row],[Customer_ID]],Feedback[Customer_ID],Feedback[Sentiment])</f>
        <v>Negative</v>
      </c>
      <c r="N847" s="26" t="str">
        <f>_xlfn.XLOOKUP(Sales78[[#This Row],[Customer_ID]],Feedback[Customer_ID],Feedback[Comment])</f>
        <v>Could be better</v>
      </c>
      <c r="O847" s="26"/>
    </row>
    <row r="848" spans="1:15" x14ac:dyDescent="0.3">
      <c r="A848" s="4" t="s">
        <v>853</v>
      </c>
      <c r="B848" s="2" t="s">
        <v>1532</v>
      </c>
      <c r="C848" s="2" t="s">
        <v>1011</v>
      </c>
      <c r="D848" s="2">
        <v>2</v>
      </c>
      <c r="E848" s="2">
        <v>4.46</v>
      </c>
      <c r="F848" s="2" t="s">
        <v>1016</v>
      </c>
      <c r="G848" s="3">
        <v>46138</v>
      </c>
      <c r="H848" s="5">
        <v>8.92</v>
      </c>
      <c r="I848" s="2">
        <f>_xlfn.XLOOKUP(Sales78[[#This Row],[Customer_ID]],Customer[Customer_ID],Customer[Age])</f>
        <v>19</v>
      </c>
      <c r="J848" s="2" t="str">
        <f>_xlfn.XLOOKUP(Sales78[[#This Row],[Customer_ID]],Customer[Customer_ID],Customer[Age Range])</f>
        <v>[18-30]</v>
      </c>
      <c r="K848" s="2" t="str">
        <f>_xlfn.XLOOKUP(Sales78[[#This Row],[Customer_ID]],Customer[Customer_ID],Customer[Gender])</f>
        <v>Male</v>
      </c>
      <c r="L848" s="26" t="str">
        <f>_xlfn.XLOOKUP(Sales78[[#This Row],[Customer_ID]],Feedback[Customer_ID],Feedback[Feedback_ID])</f>
        <v>F1109</v>
      </c>
      <c r="M848" s="26" t="str">
        <f>_xlfn.XLOOKUP(Sales78[[#This Row],[Customer_ID]],Feedback[Customer_ID],Feedback[Sentiment])</f>
        <v>Positive</v>
      </c>
      <c r="N848" s="26" t="str">
        <f>_xlfn.XLOOKUP(Sales78[[#This Row],[Customer_ID]],Feedback[Customer_ID],Feedback[Comment])</f>
        <v>Could be better</v>
      </c>
      <c r="O848" s="26"/>
    </row>
    <row r="849" spans="1:15" x14ac:dyDescent="0.3">
      <c r="A849" s="4" t="s">
        <v>854</v>
      </c>
      <c r="B849" s="2" t="s">
        <v>1925</v>
      </c>
      <c r="C849" s="2" t="s">
        <v>1009</v>
      </c>
      <c r="D849" s="2">
        <v>2</v>
      </c>
      <c r="E849" s="2">
        <v>4.21</v>
      </c>
      <c r="F849" s="2" t="s">
        <v>1016</v>
      </c>
      <c r="G849" s="3">
        <v>46139</v>
      </c>
      <c r="H849" s="5">
        <v>8.42</v>
      </c>
      <c r="I849" s="2">
        <f>_xlfn.XLOOKUP(Sales78[[#This Row],[Customer_ID]],Customer[Customer_ID],Customer[Age])</f>
        <v>63</v>
      </c>
      <c r="J849" s="2" t="str">
        <f>_xlfn.XLOOKUP(Sales78[[#This Row],[Customer_ID]],Customer[Customer_ID],Customer[Age Range])</f>
        <v>[57 Above]</v>
      </c>
      <c r="K849" s="2" t="str">
        <f>_xlfn.XLOOKUP(Sales78[[#This Row],[Customer_ID]],Customer[Customer_ID],Customer[Gender])</f>
        <v>Male</v>
      </c>
      <c r="L849" s="26" t="str">
        <f>_xlfn.XLOOKUP(Sales78[[#This Row],[Customer_ID]],Feedback[Customer_ID],Feedback[Feedback_ID])</f>
        <v>F1766</v>
      </c>
      <c r="M849" s="26" t="str">
        <f>_xlfn.XLOOKUP(Sales78[[#This Row],[Customer_ID]],Feedback[Customer_ID],Feedback[Sentiment])</f>
        <v>Positive</v>
      </c>
      <c r="N849" s="26" t="str">
        <f>_xlfn.XLOOKUP(Sales78[[#This Row],[Customer_ID]],Feedback[Customer_ID],Feedback[Comment])</f>
        <v>Could be better</v>
      </c>
      <c r="O849" s="26"/>
    </row>
    <row r="850" spans="1:15" x14ac:dyDescent="0.3">
      <c r="A850" s="4" t="s">
        <v>855</v>
      </c>
      <c r="B850" s="2" t="s">
        <v>1311</v>
      </c>
      <c r="C850" s="2" t="s">
        <v>1011</v>
      </c>
      <c r="D850" s="2">
        <v>5</v>
      </c>
      <c r="E850" s="2">
        <v>4.78</v>
      </c>
      <c r="F850" s="2" t="s">
        <v>1013</v>
      </c>
      <c r="G850" s="3">
        <v>46140</v>
      </c>
      <c r="H850" s="5">
        <v>23.9</v>
      </c>
      <c r="I850" s="2">
        <f>_xlfn.XLOOKUP(Sales78[[#This Row],[Customer_ID]],Customer[Customer_ID],Customer[Age])</f>
        <v>30</v>
      </c>
      <c r="J850" s="2" t="str">
        <f>_xlfn.XLOOKUP(Sales78[[#This Row],[Customer_ID]],Customer[Customer_ID],Customer[Age Range])</f>
        <v>[18-30]</v>
      </c>
      <c r="K850" s="2" t="str">
        <f>_xlfn.XLOOKUP(Sales78[[#This Row],[Customer_ID]],Customer[Customer_ID],Customer[Gender])</f>
        <v>Male</v>
      </c>
      <c r="L850" s="26" t="str">
        <f>_xlfn.XLOOKUP(Sales78[[#This Row],[Customer_ID]],Feedback[Customer_ID],Feedback[Feedback_ID])</f>
        <v>F1214</v>
      </c>
      <c r="M850" s="26" t="str">
        <f>_xlfn.XLOOKUP(Sales78[[#This Row],[Customer_ID]],Feedback[Customer_ID],Feedback[Sentiment])</f>
        <v>Negative</v>
      </c>
      <c r="N850" s="26" t="str">
        <f>_xlfn.XLOOKUP(Sales78[[#This Row],[Customer_ID]],Feedback[Customer_ID],Feedback[Comment])</f>
        <v>Could be better</v>
      </c>
      <c r="O850" s="26"/>
    </row>
    <row r="851" spans="1:15" x14ac:dyDescent="0.3">
      <c r="A851" s="4" t="s">
        <v>856</v>
      </c>
      <c r="B851" s="2" t="s">
        <v>1072</v>
      </c>
      <c r="C851" s="2" t="s">
        <v>1008</v>
      </c>
      <c r="D851" s="2">
        <v>1</v>
      </c>
      <c r="E851" s="2">
        <v>3.19</v>
      </c>
      <c r="F851" s="2" t="s">
        <v>1016</v>
      </c>
      <c r="G851" s="3">
        <v>46141</v>
      </c>
      <c r="H851" s="5">
        <v>3.19</v>
      </c>
      <c r="I851" s="2">
        <f>_xlfn.XLOOKUP(Sales78[[#This Row],[Customer_ID]],Customer[Customer_ID],Customer[Age])</f>
        <v>34</v>
      </c>
      <c r="J851" s="2" t="str">
        <f>_xlfn.XLOOKUP(Sales78[[#This Row],[Customer_ID]],Customer[Customer_ID],Customer[Age Range])</f>
        <v>[31-43]</v>
      </c>
      <c r="K851" s="2" t="str">
        <f>_xlfn.XLOOKUP(Sales78[[#This Row],[Customer_ID]],Customer[Customer_ID],Customer[Gender])</f>
        <v>Female</v>
      </c>
      <c r="L851" s="26" t="str">
        <f>_xlfn.XLOOKUP(Sales78[[#This Row],[Customer_ID]],Feedback[Customer_ID],Feedback[Feedback_ID])</f>
        <v>F1024</v>
      </c>
      <c r="M851" s="26" t="str">
        <f>_xlfn.XLOOKUP(Sales78[[#This Row],[Customer_ID]],Feedback[Customer_ID],Feedback[Sentiment])</f>
        <v>Negative</v>
      </c>
      <c r="N851" s="26" t="str">
        <f>_xlfn.XLOOKUP(Sales78[[#This Row],[Customer_ID]],Feedback[Customer_ID],Feedback[Comment])</f>
        <v>Could be better</v>
      </c>
      <c r="O851" s="26"/>
    </row>
    <row r="852" spans="1:15" x14ac:dyDescent="0.3">
      <c r="A852" s="4" t="s">
        <v>857</v>
      </c>
      <c r="B852" s="2" t="s">
        <v>1072</v>
      </c>
      <c r="C852" s="2" t="s">
        <v>1008</v>
      </c>
      <c r="D852" s="2">
        <v>5</v>
      </c>
      <c r="E852" s="2">
        <v>4.66</v>
      </c>
      <c r="F852" s="2" t="s">
        <v>1015</v>
      </c>
      <c r="G852" s="3">
        <v>46142</v>
      </c>
      <c r="H852" s="5">
        <v>23.3</v>
      </c>
      <c r="I852" s="2">
        <f>_xlfn.XLOOKUP(Sales78[[#This Row],[Customer_ID]],Customer[Customer_ID],Customer[Age])</f>
        <v>34</v>
      </c>
      <c r="J852" s="2" t="str">
        <f>_xlfn.XLOOKUP(Sales78[[#This Row],[Customer_ID]],Customer[Customer_ID],Customer[Age Range])</f>
        <v>[31-43]</v>
      </c>
      <c r="K852" s="2" t="str">
        <f>_xlfn.XLOOKUP(Sales78[[#This Row],[Customer_ID]],Customer[Customer_ID],Customer[Gender])</f>
        <v>Female</v>
      </c>
      <c r="L852" s="26" t="str">
        <f>_xlfn.XLOOKUP(Sales78[[#This Row],[Customer_ID]],Feedback[Customer_ID],Feedback[Feedback_ID])</f>
        <v>F1024</v>
      </c>
      <c r="M852" s="26" t="str">
        <f>_xlfn.XLOOKUP(Sales78[[#This Row],[Customer_ID]],Feedback[Customer_ID],Feedback[Sentiment])</f>
        <v>Negative</v>
      </c>
      <c r="N852" s="26" t="str">
        <f>_xlfn.XLOOKUP(Sales78[[#This Row],[Customer_ID]],Feedback[Customer_ID],Feedback[Comment])</f>
        <v>Could be better</v>
      </c>
      <c r="O852" s="26"/>
    </row>
    <row r="853" spans="1:15" x14ac:dyDescent="0.3">
      <c r="A853" s="4" t="s">
        <v>858</v>
      </c>
      <c r="B853" s="2" t="s">
        <v>2004</v>
      </c>
      <c r="C853" s="2" t="s">
        <v>1007</v>
      </c>
      <c r="D853" s="2">
        <v>2</v>
      </c>
      <c r="E853" s="2">
        <v>5.07</v>
      </c>
      <c r="F853" s="2" t="s">
        <v>1015</v>
      </c>
      <c r="G853" s="3">
        <v>46143</v>
      </c>
      <c r="H853" s="5">
        <v>10.14</v>
      </c>
      <c r="I853" s="2">
        <f>_xlfn.XLOOKUP(Sales78[[#This Row],[Customer_ID]],Customer[Customer_ID],Customer[Age])</f>
        <v>48</v>
      </c>
      <c r="J853" s="2" t="str">
        <f>_xlfn.XLOOKUP(Sales78[[#This Row],[Customer_ID]],Customer[Customer_ID],Customer[Age Range])</f>
        <v>[44-56]</v>
      </c>
      <c r="K853" s="2" t="str">
        <f>_xlfn.XLOOKUP(Sales78[[#This Row],[Customer_ID]],Customer[Customer_ID],Customer[Gender])</f>
        <v>Male</v>
      </c>
      <c r="L853" s="26" t="e">
        <f>_xlfn.XLOOKUP(Sales78[[#This Row],[Customer_ID]],Feedback[Customer_ID],Feedback[Feedback_ID])</f>
        <v>#N/A</v>
      </c>
      <c r="M853" s="26" t="e">
        <f>_xlfn.XLOOKUP(Sales78[[#This Row],[Customer_ID]],Feedback[Customer_ID],Feedback[Sentiment])</f>
        <v>#N/A</v>
      </c>
      <c r="N853" s="26" t="e">
        <f>_xlfn.XLOOKUP(Sales78[[#This Row],[Customer_ID]],Feedback[Customer_ID],Feedback[Comment])</f>
        <v>#N/A</v>
      </c>
      <c r="O853" s="26"/>
    </row>
    <row r="854" spans="1:15" x14ac:dyDescent="0.3">
      <c r="A854" s="4" t="s">
        <v>859</v>
      </c>
      <c r="B854" s="2" t="s">
        <v>1983</v>
      </c>
      <c r="C854" s="2" t="s">
        <v>1008</v>
      </c>
      <c r="D854" s="2">
        <v>4</v>
      </c>
      <c r="E854" s="2">
        <v>3.36</v>
      </c>
      <c r="F854" s="2" t="s">
        <v>1016</v>
      </c>
      <c r="G854" s="3">
        <v>46144</v>
      </c>
      <c r="H854" s="5">
        <v>13.44</v>
      </c>
      <c r="I854" s="2">
        <f>_xlfn.XLOOKUP(Sales78[[#This Row],[Customer_ID]],Customer[Customer_ID],Customer[Age])</f>
        <v>26</v>
      </c>
      <c r="J854" s="2" t="str">
        <f>_xlfn.XLOOKUP(Sales78[[#This Row],[Customer_ID]],Customer[Customer_ID],Customer[Age Range])</f>
        <v>[18-30]</v>
      </c>
      <c r="K854" s="2" t="str">
        <f>_xlfn.XLOOKUP(Sales78[[#This Row],[Customer_ID]],Customer[Customer_ID],Customer[Gender])</f>
        <v>Female</v>
      </c>
      <c r="L854" s="26" t="str">
        <f>_xlfn.XLOOKUP(Sales78[[#This Row],[Customer_ID]],Feedback[Customer_ID],Feedback[Feedback_ID])</f>
        <v>F1692</v>
      </c>
      <c r="M854" s="26" t="str">
        <f>_xlfn.XLOOKUP(Sales78[[#This Row],[Customer_ID]],Feedback[Customer_ID],Feedback[Sentiment])</f>
        <v>Negative</v>
      </c>
      <c r="N854" s="26" t="str">
        <f>_xlfn.XLOOKUP(Sales78[[#This Row],[Customer_ID]],Feedback[Customer_ID],Feedback[Comment])</f>
        <v>Could be better</v>
      </c>
      <c r="O854" s="26"/>
    </row>
    <row r="855" spans="1:15" x14ac:dyDescent="0.3">
      <c r="A855" s="4" t="s">
        <v>860</v>
      </c>
      <c r="B855" s="2" t="s">
        <v>1948</v>
      </c>
      <c r="C855" s="2" t="s">
        <v>1012</v>
      </c>
      <c r="D855" s="2">
        <v>5</v>
      </c>
      <c r="E855" s="2">
        <v>2.75</v>
      </c>
      <c r="F855" s="2" t="s">
        <v>1015</v>
      </c>
      <c r="G855" s="3">
        <v>46145</v>
      </c>
      <c r="H855" s="5">
        <v>13.75</v>
      </c>
      <c r="I855" s="2">
        <f>_xlfn.XLOOKUP(Sales78[[#This Row],[Customer_ID]],Customer[Customer_ID],Customer[Age])</f>
        <v>62</v>
      </c>
      <c r="J855" s="2" t="str">
        <f>_xlfn.XLOOKUP(Sales78[[#This Row],[Customer_ID]],Customer[Customer_ID],Customer[Age Range])</f>
        <v>[57 Above]</v>
      </c>
      <c r="K855" s="2" t="str">
        <f>_xlfn.XLOOKUP(Sales78[[#This Row],[Customer_ID]],Customer[Customer_ID],Customer[Gender])</f>
        <v>Female</v>
      </c>
      <c r="L855" s="26" t="str">
        <f>_xlfn.XLOOKUP(Sales78[[#This Row],[Customer_ID]],Feedback[Customer_ID],Feedback[Feedback_ID])</f>
        <v>F1057</v>
      </c>
      <c r="M855" s="26" t="str">
        <f>_xlfn.XLOOKUP(Sales78[[#This Row],[Customer_ID]],Feedback[Customer_ID],Feedback[Sentiment])</f>
        <v>Negative</v>
      </c>
      <c r="N855" s="26" t="str">
        <f>_xlfn.XLOOKUP(Sales78[[#This Row],[Customer_ID]],Feedback[Customer_ID],Feedback[Comment])</f>
        <v>Could be better</v>
      </c>
      <c r="O855" s="26"/>
    </row>
    <row r="856" spans="1:15" x14ac:dyDescent="0.3">
      <c r="A856" s="4" t="s">
        <v>861</v>
      </c>
      <c r="B856" s="2" t="s">
        <v>1395</v>
      </c>
      <c r="C856" s="2" t="s">
        <v>1008</v>
      </c>
      <c r="D856" s="2">
        <v>5</v>
      </c>
      <c r="E856" s="2">
        <v>5.22</v>
      </c>
      <c r="F856" s="2" t="s">
        <v>1016</v>
      </c>
      <c r="G856" s="3">
        <v>46146</v>
      </c>
      <c r="H856" s="5">
        <v>26.1</v>
      </c>
      <c r="I856" s="2">
        <f>_xlfn.XLOOKUP(Sales78[[#This Row],[Customer_ID]],Customer[Customer_ID],Customer[Age])</f>
        <v>31</v>
      </c>
      <c r="J856" s="2" t="str">
        <f>_xlfn.XLOOKUP(Sales78[[#This Row],[Customer_ID]],Customer[Customer_ID],Customer[Age Range])</f>
        <v>[31-43]</v>
      </c>
      <c r="K856" s="2" t="str">
        <f>_xlfn.XLOOKUP(Sales78[[#This Row],[Customer_ID]],Customer[Customer_ID],Customer[Gender])</f>
        <v>Female</v>
      </c>
      <c r="L856" s="26" t="str">
        <f>_xlfn.XLOOKUP(Sales78[[#This Row],[Customer_ID]],Feedback[Customer_ID],Feedback[Feedback_ID])</f>
        <v>F1004</v>
      </c>
      <c r="M856" s="26" t="str">
        <f>_xlfn.XLOOKUP(Sales78[[#This Row],[Customer_ID]],Feedback[Customer_ID],Feedback[Sentiment])</f>
        <v>Positive</v>
      </c>
      <c r="N856" s="26" t="str">
        <f>_xlfn.XLOOKUP(Sales78[[#This Row],[Customer_ID]],Feedback[Customer_ID],Feedback[Comment])</f>
        <v>Could be better</v>
      </c>
      <c r="O856" s="26"/>
    </row>
    <row r="857" spans="1:15" x14ac:dyDescent="0.3">
      <c r="A857" s="4" t="s">
        <v>862</v>
      </c>
      <c r="B857" s="2" t="s">
        <v>1162</v>
      </c>
      <c r="C857" s="2" t="s">
        <v>1009</v>
      </c>
      <c r="D857" s="2">
        <v>4</v>
      </c>
      <c r="E857" s="2">
        <v>3.63</v>
      </c>
      <c r="F857" s="2" t="s">
        <v>1014</v>
      </c>
      <c r="G857" s="3">
        <v>46147</v>
      </c>
      <c r="H857" s="5">
        <v>14.52</v>
      </c>
      <c r="I857" s="2">
        <f>_xlfn.XLOOKUP(Sales78[[#This Row],[Customer_ID]],Customer[Customer_ID],Customer[Age])</f>
        <v>23</v>
      </c>
      <c r="J857" s="2" t="str">
        <f>_xlfn.XLOOKUP(Sales78[[#This Row],[Customer_ID]],Customer[Customer_ID],Customer[Age Range])</f>
        <v>[18-30]</v>
      </c>
      <c r="K857" s="2" t="str">
        <f>_xlfn.XLOOKUP(Sales78[[#This Row],[Customer_ID]],Customer[Customer_ID],Customer[Gender])</f>
        <v>Female</v>
      </c>
      <c r="L857" s="26" t="e">
        <f>_xlfn.XLOOKUP(Sales78[[#This Row],[Customer_ID]],Feedback[Customer_ID],Feedback[Feedback_ID])</f>
        <v>#N/A</v>
      </c>
      <c r="M857" s="26" t="e">
        <f>_xlfn.XLOOKUP(Sales78[[#This Row],[Customer_ID]],Feedback[Customer_ID],Feedback[Sentiment])</f>
        <v>#N/A</v>
      </c>
      <c r="N857" s="26" t="e">
        <f>_xlfn.XLOOKUP(Sales78[[#This Row],[Customer_ID]],Feedback[Customer_ID],Feedback[Comment])</f>
        <v>#N/A</v>
      </c>
      <c r="O857" s="26"/>
    </row>
    <row r="858" spans="1:15" x14ac:dyDescent="0.3">
      <c r="A858" s="4" t="s">
        <v>863</v>
      </c>
      <c r="B858" s="2" t="s">
        <v>1658</v>
      </c>
      <c r="C858" s="2" t="s">
        <v>1011</v>
      </c>
      <c r="D858" s="2">
        <v>1</v>
      </c>
      <c r="E858" s="2">
        <v>5.73</v>
      </c>
      <c r="F858" s="2" t="s">
        <v>1015</v>
      </c>
      <c r="G858" s="3">
        <v>46148</v>
      </c>
      <c r="H858" s="5">
        <v>5.73</v>
      </c>
      <c r="I858" s="2">
        <f>_xlfn.XLOOKUP(Sales78[[#This Row],[Customer_ID]],Customer[Customer_ID],Customer[Age])</f>
        <v>62</v>
      </c>
      <c r="J858" s="2" t="str">
        <f>_xlfn.XLOOKUP(Sales78[[#This Row],[Customer_ID]],Customer[Customer_ID],Customer[Age Range])</f>
        <v>[57 Above]</v>
      </c>
      <c r="K858" s="2" t="str">
        <f>_xlfn.XLOOKUP(Sales78[[#This Row],[Customer_ID]],Customer[Customer_ID],Customer[Gender])</f>
        <v>Female</v>
      </c>
      <c r="L858" s="26" t="e">
        <f>_xlfn.XLOOKUP(Sales78[[#This Row],[Customer_ID]],Feedback[Customer_ID],Feedback[Feedback_ID])</f>
        <v>#N/A</v>
      </c>
      <c r="M858" s="26" t="e">
        <f>_xlfn.XLOOKUP(Sales78[[#This Row],[Customer_ID]],Feedback[Customer_ID],Feedback[Sentiment])</f>
        <v>#N/A</v>
      </c>
      <c r="N858" s="26" t="e">
        <f>_xlfn.XLOOKUP(Sales78[[#This Row],[Customer_ID]],Feedback[Customer_ID],Feedback[Comment])</f>
        <v>#N/A</v>
      </c>
      <c r="O858" s="26"/>
    </row>
    <row r="859" spans="1:15" x14ac:dyDescent="0.3">
      <c r="A859" s="4" t="s">
        <v>864</v>
      </c>
      <c r="B859" s="2" t="s">
        <v>1299</v>
      </c>
      <c r="C859" s="2" t="s">
        <v>1012</v>
      </c>
      <c r="D859" s="2">
        <v>3</v>
      </c>
      <c r="E859" s="2">
        <v>2.81</v>
      </c>
      <c r="F859" s="2" t="s">
        <v>1016</v>
      </c>
      <c r="G859" s="3">
        <v>46149</v>
      </c>
      <c r="H859" s="5">
        <v>8.43</v>
      </c>
      <c r="I859" s="2">
        <f>_xlfn.XLOOKUP(Sales78[[#This Row],[Customer_ID]],Customer[Customer_ID],Customer[Age])</f>
        <v>64</v>
      </c>
      <c r="J859" s="2" t="str">
        <f>_xlfn.XLOOKUP(Sales78[[#This Row],[Customer_ID]],Customer[Customer_ID],Customer[Age Range])</f>
        <v>[57 Above]</v>
      </c>
      <c r="K859" s="2" t="str">
        <f>_xlfn.XLOOKUP(Sales78[[#This Row],[Customer_ID]],Customer[Customer_ID],Customer[Gender])</f>
        <v>Female</v>
      </c>
      <c r="L859" s="26" t="e">
        <f>_xlfn.XLOOKUP(Sales78[[#This Row],[Customer_ID]],Feedback[Customer_ID],Feedback[Feedback_ID])</f>
        <v>#N/A</v>
      </c>
      <c r="M859" s="26" t="e">
        <f>_xlfn.XLOOKUP(Sales78[[#This Row],[Customer_ID]],Feedback[Customer_ID],Feedback[Sentiment])</f>
        <v>#N/A</v>
      </c>
      <c r="N859" s="26" t="e">
        <f>_xlfn.XLOOKUP(Sales78[[#This Row],[Customer_ID]],Feedback[Customer_ID],Feedback[Comment])</f>
        <v>#N/A</v>
      </c>
      <c r="O859" s="26"/>
    </row>
    <row r="860" spans="1:15" x14ac:dyDescent="0.3">
      <c r="A860" s="4" t="s">
        <v>865</v>
      </c>
      <c r="B860" s="2" t="s">
        <v>1494</v>
      </c>
      <c r="C860" s="2" t="s">
        <v>1007</v>
      </c>
      <c r="D860" s="2">
        <v>2</v>
      </c>
      <c r="E860" s="2">
        <v>4.8499999999999996</v>
      </c>
      <c r="F860" s="2" t="s">
        <v>1015</v>
      </c>
      <c r="G860" s="3">
        <v>46150</v>
      </c>
      <c r="H860" s="5">
        <v>9.6999999999999993</v>
      </c>
      <c r="I860" s="2">
        <f>_xlfn.XLOOKUP(Sales78[[#This Row],[Customer_ID]],Customer[Customer_ID],Customer[Age])</f>
        <v>40</v>
      </c>
      <c r="J860" s="2" t="str">
        <f>_xlfn.XLOOKUP(Sales78[[#This Row],[Customer_ID]],Customer[Customer_ID],Customer[Age Range])</f>
        <v>[31-43]</v>
      </c>
      <c r="K860" s="2" t="str">
        <f>_xlfn.XLOOKUP(Sales78[[#This Row],[Customer_ID]],Customer[Customer_ID],Customer[Gender])</f>
        <v>Male</v>
      </c>
      <c r="L860" s="26" t="str">
        <f>_xlfn.XLOOKUP(Sales78[[#This Row],[Customer_ID]],Feedback[Customer_ID],Feedback[Feedback_ID])</f>
        <v>F1465</v>
      </c>
      <c r="M860" s="26" t="str">
        <f>_xlfn.XLOOKUP(Sales78[[#This Row],[Customer_ID]],Feedback[Customer_ID],Feedback[Sentiment])</f>
        <v>Positive</v>
      </c>
      <c r="N860" s="26" t="str">
        <f>_xlfn.XLOOKUP(Sales78[[#This Row],[Customer_ID]],Feedback[Customer_ID],Feedback[Comment])</f>
        <v>Could be better</v>
      </c>
      <c r="O860" s="26"/>
    </row>
    <row r="861" spans="1:15" x14ac:dyDescent="0.3">
      <c r="A861" s="4" t="s">
        <v>866</v>
      </c>
      <c r="B861" s="2" t="s">
        <v>1310</v>
      </c>
      <c r="C861" s="2" t="s">
        <v>1008</v>
      </c>
      <c r="D861" s="2">
        <v>2</v>
      </c>
      <c r="E861" s="2">
        <v>3.98</v>
      </c>
      <c r="F861" s="2" t="s">
        <v>1014</v>
      </c>
      <c r="G861" s="3">
        <v>46151</v>
      </c>
      <c r="H861" s="5">
        <v>7.96</v>
      </c>
      <c r="I861" s="2">
        <f>_xlfn.XLOOKUP(Sales78[[#This Row],[Customer_ID]],Customer[Customer_ID],Customer[Age])</f>
        <v>33</v>
      </c>
      <c r="J861" s="2" t="str">
        <f>_xlfn.XLOOKUP(Sales78[[#This Row],[Customer_ID]],Customer[Customer_ID],Customer[Age Range])</f>
        <v>[31-43]</v>
      </c>
      <c r="K861" s="2" t="str">
        <f>_xlfn.XLOOKUP(Sales78[[#This Row],[Customer_ID]],Customer[Customer_ID],Customer[Gender])</f>
        <v>Male</v>
      </c>
      <c r="L861" s="26" t="str">
        <f>_xlfn.XLOOKUP(Sales78[[#This Row],[Customer_ID]],Feedback[Customer_ID],Feedback[Feedback_ID])</f>
        <v>F1702</v>
      </c>
      <c r="M861" s="26" t="str">
        <f>_xlfn.XLOOKUP(Sales78[[#This Row],[Customer_ID]],Feedback[Customer_ID],Feedback[Sentiment])</f>
        <v>Negative</v>
      </c>
      <c r="N861" s="26" t="str">
        <f>_xlfn.XLOOKUP(Sales78[[#This Row],[Customer_ID]],Feedback[Customer_ID],Feedback[Comment])</f>
        <v>Could be better</v>
      </c>
      <c r="O861" s="26"/>
    </row>
    <row r="862" spans="1:15" x14ac:dyDescent="0.3">
      <c r="A862" s="4" t="s">
        <v>867</v>
      </c>
      <c r="B862" s="2" t="s">
        <v>1068</v>
      </c>
      <c r="C862" s="2" t="s">
        <v>1011</v>
      </c>
      <c r="D862" s="2">
        <v>3</v>
      </c>
      <c r="E862" s="2">
        <v>3.72</v>
      </c>
      <c r="F862" s="2" t="s">
        <v>1014</v>
      </c>
      <c r="G862" s="3">
        <v>46152</v>
      </c>
      <c r="H862" s="5">
        <v>11.16</v>
      </c>
      <c r="I862" s="2">
        <f>_xlfn.XLOOKUP(Sales78[[#This Row],[Customer_ID]],Customer[Customer_ID],Customer[Age])</f>
        <v>24</v>
      </c>
      <c r="J862" s="2" t="str">
        <f>_xlfn.XLOOKUP(Sales78[[#This Row],[Customer_ID]],Customer[Customer_ID],Customer[Age Range])</f>
        <v>[18-30]</v>
      </c>
      <c r="K862" s="2" t="str">
        <f>_xlfn.XLOOKUP(Sales78[[#This Row],[Customer_ID]],Customer[Customer_ID],Customer[Gender])</f>
        <v>Female</v>
      </c>
      <c r="L862" s="26" t="str">
        <f>_xlfn.XLOOKUP(Sales78[[#This Row],[Customer_ID]],Feedback[Customer_ID],Feedback[Feedback_ID])</f>
        <v>F1355</v>
      </c>
      <c r="M862" s="26" t="str">
        <f>_xlfn.XLOOKUP(Sales78[[#This Row],[Customer_ID]],Feedback[Customer_ID],Feedback[Sentiment])</f>
        <v>Neutral</v>
      </c>
      <c r="N862" s="26" t="str">
        <f>_xlfn.XLOOKUP(Sales78[[#This Row],[Customer_ID]],Feedback[Customer_ID],Feedback[Comment])</f>
        <v>Could be better</v>
      </c>
      <c r="O862" s="26"/>
    </row>
    <row r="863" spans="1:15" x14ac:dyDescent="0.3">
      <c r="A863" s="4" t="s">
        <v>868</v>
      </c>
      <c r="B863" s="2" t="s">
        <v>1627</v>
      </c>
      <c r="C863" s="2" t="s">
        <v>1010</v>
      </c>
      <c r="D863" s="2">
        <v>3</v>
      </c>
      <c r="E863" s="2">
        <v>3.62</v>
      </c>
      <c r="F863" s="2" t="s">
        <v>1015</v>
      </c>
      <c r="G863" s="3">
        <v>46153</v>
      </c>
      <c r="H863" s="5">
        <v>10.86</v>
      </c>
      <c r="I863" s="2">
        <f>_xlfn.XLOOKUP(Sales78[[#This Row],[Customer_ID]],Customer[Customer_ID],Customer[Age])</f>
        <v>50</v>
      </c>
      <c r="J863" s="2" t="str">
        <f>_xlfn.XLOOKUP(Sales78[[#This Row],[Customer_ID]],Customer[Customer_ID],Customer[Age Range])</f>
        <v>[44-56]</v>
      </c>
      <c r="K863" s="2" t="str">
        <f>_xlfn.XLOOKUP(Sales78[[#This Row],[Customer_ID]],Customer[Customer_ID],Customer[Gender])</f>
        <v>Female</v>
      </c>
      <c r="L863" s="26" t="e">
        <f>_xlfn.XLOOKUP(Sales78[[#This Row],[Customer_ID]],Feedback[Customer_ID],Feedback[Feedback_ID])</f>
        <v>#N/A</v>
      </c>
      <c r="M863" s="26" t="e">
        <f>_xlfn.XLOOKUP(Sales78[[#This Row],[Customer_ID]],Feedback[Customer_ID],Feedback[Sentiment])</f>
        <v>#N/A</v>
      </c>
      <c r="N863" s="26" t="e">
        <f>_xlfn.XLOOKUP(Sales78[[#This Row],[Customer_ID]],Feedback[Customer_ID],Feedback[Comment])</f>
        <v>#N/A</v>
      </c>
      <c r="O863" s="26"/>
    </row>
    <row r="864" spans="1:15" x14ac:dyDescent="0.3">
      <c r="A864" s="4" t="s">
        <v>869</v>
      </c>
      <c r="B864" s="2" t="s">
        <v>1979</v>
      </c>
      <c r="C864" s="2" t="s">
        <v>1009</v>
      </c>
      <c r="D864" s="2">
        <v>3</v>
      </c>
      <c r="E864" s="2">
        <v>4.58</v>
      </c>
      <c r="F864" s="2" t="s">
        <v>1014</v>
      </c>
      <c r="G864" s="3">
        <v>46154</v>
      </c>
      <c r="H864" s="5">
        <v>13.74</v>
      </c>
      <c r="I864" s="2">
        <f>_xlfn.XLOOKUP(Sales78[[#This Row],[Customer_ID]],Customer[Customer_ID],Customer[Age])</f>
        <v>37</v>
      </c>
      <c r="J864" s="2" t="str">
        <f>_xlfn.XLOOKUP(Sales78[[#This Row],[Customer_ID]],Customer[Customer_ID],Customer[Age Range])</f>
        <v>[31-43]</v>
      </c>
      <c r="K864" s="2" t="str">
        <f>_xlfn.XLOOKUP(Sales78[[#This Row],[Customer_ID]],Customer[Customer_ID],Customer[Gender])</f>
        <v>Male</v>
      </c>
      <c r="L864" s="26" t="e">
        <f>_xlfn.XLOOKUP(Sales78[[#This Row],[Customer_ID]],Feedback[Customer_ID],Feedback[Feedback_ID])</f>
        <v>#N/A</v>
      </c>
      <c r="M864" s="26" t="e">
        <f>_xlfn.XLOOKUP(Sales78[[#This Row],[Customer_ID]],Feedback[Customer_ID],Feedback[Sentiment])</f>
        <v>#N/A</v>
      </c>
      <c r="N864" s="26" t="e">
        <f>_xlfn.XLOOKUP(Sales78[[#This Row],[Customer_ID]],Feedback[Customer_ID],Feedback[Comment])</f>
        <v>#N/A</v>
      </c>
      <c r="O864" s="26"/>
    </row>
    <row r="865" spans="1:15" x14ac:dyDescent="0.3">
      <c r="A865" s="4" t="s">
        <v>870</v>
      </c>
      <c r="B865" s="2" t="s">
        <v>1673</v>
      </c>
      <c r="C865" s="2" t="s">
        <v>1008</v>
      </c>
      <c r="D865" s="2">
        <v>3</v>
      </c>
      <c r="E865" s="2">
        <v>2.58</v>
      </c>
      <c r="F865" s="2" t="s">
        <v>1015</v>
      </c>
      <c r="G865" s="3">
        <v>46155</v>
      </c>
      <c r="H865" s="5">
        <v>7.74</v>
      </c>
      <c r="I865" s="2">
        <f>_xlfn.XLOOKUP(Sales78[[#This Row],[Customer_ID]],Customer[Customer_ID],Customer[Age])</f>
        <v>47</v>
      </c>
      <c r="J865" s="2" t="str">
        <f>_xlfn.XLOOKUP(Sales78[[#This Row],[Customer_ID]],Customer[Customer_ID],Customer[Age Range])</f>
        <v>[44-56]</v>
      </c>
      <c r="K865" s="2" t="str">
        <f>_xlfn.XLOOKUP(Sales78[[#This Row],[Customer_ID]],Customer[Customer_ID],Customer[Gender])</f>
        <v>Female</v>
      </c>
      <c r="L865" s="26" t="e">
        <f>_xlfn.XLOOKUP(Sales78[[#This Row],[Customer_ID]],Feedback[Customer_ID],Feedback[Feedback_ID])</f>
        <v>#N/A</v>
      </c>
      <c r="M865" s="26" t="e">
        <f>_xlfn.XLOOKUP(Sales78[[#This Row],[Customer_ID]],Feedback[Customer_ID],Feedback[Sentiment])</f>
        <v>#N/A</v>
      </c>
      <c r="N865" s="26" t="e">
        <f>_xlfn.XLOOKUP(Sales78[[#This Row],[Customer_ID]],Feedback[Customer_ID],Feedback[Comment])</f>
        <v>#N/A</v>
      </c>
      <c r="O865" s="26"/>
    </row>
    <row r="866" spans="1:15" x14ac:dyDescent="0.3">
      <c r="A866" s="4" t="s">
        <v>871</v>
      </c>
      <c r="B866" s="2" t="s">
        <v>1969</v>
      </c>
      <c r="C866" s="2" t="s">
        <v>1008</v>
      </c>
      <c r="D866" s="2">
        <v>2</v>
      </c>
      <c r="E866" s="2">
        <v>3.57</v>
      </c>
      <c r="F866" s="2" t="s">
        <v>1013</v>
      </c>
      <c r="G866" s="3">
        <v>46156</v>
      </c>
      <c r="H866" s="5">
        <v>7.14</v>
      </c>
      <c r="I866" s="2">
        <f>_xlfn.XLOOKUP(Sales78[[#This Row],[Customer_ID]],Customer[Customer_ID],Customer[Age])</f>
        <v>55</v>
      </c>
      <c r="J866" s="2" t="str">
        <f>_xlfn.XLOOKUP(Sales78[[#This Row],[Customer_ID]],Customer[Customer_ID],Customer[Age Range])</f>
        <v>[44-56]</v>
      </c>
      <c r="K866" s="2" t="str">
        <f>_xlfn.XLOOKUP(Sales78[[#This Row],[Customer_ID]],Customer[Customer_ID],Customer[Gender])</f>
        <v>Female</v>
      </c>
      <c r="L866" s="26" t="str">
        <f>_xlfn.XLOOKUP(Sales78[[#This Row],[Customer_ID]],Feedback[Customer_ID],Feedback[Feedback_ID])</f>
        <v>F1497</v>
      </c>
      <c r="M866" s="26" t="str">
        <f>_xlfn.XLOOKUP(Sales78[[#This Row],[Customer_ID]],Feedback[Customer_ID],Feedback[Sentiment])</f>
        <v>Positive</v>
      </c>
      <c r="N866" s="26" t="str">
        <f>_xlfn.XLOOKUP(Sales78[[#This Row],[Customer_ID]],Feedback[Customer_ID],Feedback[Comment])</f>
        <v>Great product!</v>
      </c>
      <c r="O866" s="26"/>
    </row>
    <row r="867" spans="1:15" x14ac:dyDescent="0.3">
      <c r="A867" s="4" t="s">
        <v>872</v>
      </c>
      <c r="B867" s="2" t="s">
        <v>1464</v>
      </c>
      <c r="C867" s="2" t="s">
        <v>1008</v>
      </c>
      <c r="D867" s="2">
        <v>5</v>
      </c>
      <c r="E867" s="2">
        <v>5.96</v>
      </c>
      <c r="F867" s="2" t="s">
        <v>1013</v>
      </c>
      <c r="G867" s="3">
        <v>46157</v>
      </c>
      <c r="H867" s="5">
        <v>29.8</v>
      </c>
      <c r="I867" s="2">
        <f>_xlfn.XLOOKUP(Sales78[[#This Row],[Customer_ID]],Customer[Customer_ID],Customer[Age])</f>
        <v>20</v>
      </c>
      <c r="J867" s="2" t="str">
        <f>_xlfn.XLOOKUP(Sales78[[#This Row],[Customer_ID]],Customer[Customer_ID],Customer[Age Range])</f>
        <v>[18-30]</v>
      </c>
      <c r="K867" s="2" t="str">
        <f>_xlfn.XLOOKUP(Sales78[[#This Row],[Customer_ID]],Customer[Customer_ID],Customer[Gender])</f>
        <v>Female</v>
      </c>
      <c r="L867" s="26" t="e">
        <f>_xlfn.XLOOKUP(Sales78[[#This Row],[Customer_ID]],Feedback[Customer_ID],Feedback[Feedback_ID])</f>
        <v>#N/A</v>
      </c>
      <c r="M867" s="26" t="e">
        <f>_xlfn.XLOOKUP(Sales78[[#This Row],[Customer_ID]],Feedback[Customer_ID],Feedback[Sentiment])</f>
        <v>#N/A</v>
      </c>
      <c r="N867" s="26" t="e">
        <f>_xlfn.XLOOKUP(Sales78[[#This Row],[Customer_ID]],Feedback[Customer_ID],Feedback[Comment])</f>
        <v>#N/A</v>
      </c>
      <c r="O867" s="26"/>
    </row>
    <row r="868" spans="1:15" x14ac:dyDescent="0.3">
      <c r="A868" s="4" t="s">
        <v>873</v>
      </c>
      <c r="B868" s="2" t="s">
        <v>1175</v>
      </c>
      <c r="C868" s="2" t="s">
        <v>1011</v>
      </c>
      <c r="D868" s="2">
        <v>5</v>
      </c>
      <c r="E868" s="2">
        <v>4.66</v>
      </c>
      <c r="F868" s="2" t="s">
        <v>1014</v>
      </c>
      <c r="G868" s="3">
        <v>46158</v>
      </c>
      <c r="H868" s="5">
        <v>23.3</v>
      </c>
      <c r="I868" s="2">
        <f>_xlfn.XLOOKUP(Sales78[[#This Row],[Customer_ID]],Customer[Customer_ID],Customer[Age])</f>
        <v>47</v>
      </c>
      <c r="J868" s="2" t="str">
        <f>_xlfn.XLOOKUP(Sales78[[#This Row],[Customer_ID]],Customer[Customer_ID],Customer[Age Range])</f>
        <v>[44-56]</v>
      </c>
      <c r="K868" s="2" t="str">
        <f>_xlfn.XLOOKUP(Sales78[[#This Row],[Customer_ID]],Customer[Customer_ID],Customer[Gender])</f>
        <v>Female</v>
      </c>
      <c r="L868" s="26" t="e">
        <f>_xlfn.XLOOKUP(Sales78[[#This Row],[Customer_ID]],Feedback[Customer_ID],Feedback[Feedback_ID])</f>
        <v>#N/A</v>
      </c>
      <c r="M868" s="26" t="e">
        <f>_xlfn.XLOOKUP(Sales78[[#This Row],[Customer_ID]],Feedback[Customer_ID],Feedback[Sentiment])</f>
        <v>#N/A</v>
      </c>
      <c r="N868" s="26" t="e">
        <f>_xlfn.XLOOKUP(Sales78[[#This Row],[Customer_ID]],Feedback[Customer_ID],Feedback[Comment])</f>
        <v>#N/A</v>
      </c>
      <c r="O868" s="26"/>
    </row>
    <row r="869" spans="1:15" x14ac:dyDescent="0.3">
      <c r="A869" s="4" t="s">
        <v>874</v>
      </c>
      <c r="B869" s="2" t="s">
        <v>1162</v>
      </c>
      <c r="C869" s="2" t="s">
        <v>1009</v>
      </c>
      <c r="D869" s="2">
        <v>4</v>
      </c>
      <c r="E869" s="2">
        <v>5.97</v>
      </c>
      <c r="F869" s="2" t="s">
        <v>1015</v>
      </c>
      <c r="G869" s="3">
        <v>46159</v>
      </c>
      <c r="H869" s="5">
        <v>23.88</v>
      </c>
      <c r="I869" s="2">
        <f>_xlfn.XLOOKUP(Sales78[[#This Row],[Customer_ID]],Customer[Customer_ID],Customer[Age])</f>
        <v>23</v>
      </c>
      <c r="J869" s="2" t="str">
        <f>_xlfn.XLOOKUP(Sales78[[#This Row],[Customer_ID]],Customer[Customer_ID],Customer[Age Range])</f>
        <v>[18-30]</v>
      </c>
      <c r="K869" s="2" t="str">
        <f>_xlfn.XLOOKUP(Sales78[[#This Row],[Customer_ID]],Customer[Customer_ID],Customer[Gender])</f>
        <v>Female</v>
      </c>
      <c r="L869" s="26" t="e">
        <f>_xlfn.XLOOKUP(Sales78[[#This Row],[Customer_ID]],Feedback[Customer_ID],Feedback[Feedback_ID])</f>
        <v>#N/A</v>
      </c>
      <c r="M869" s="26" t="e">
        <f>_xlfn.XLOOKUP(Sales78[[#This Row],[Customer_ID]],Feedback[Customer_ID],Feedback[Sentiment])</f>
        <v>#N/A</v>
      </c>
      <c r="N869" s="26" t="e">
        <f>_xlfn.XLOOKUP(Sales78[[#This Row],[Customer_ID]],Feedback[Customer_ID],Feedback[Comment])</f>
        <v>#N/A</v>
      </c>
      <c r="O869" s="26"/>
    </row>
    <row r="870" spans="1:15" x14ac:dyDescent="0.3">
      <c r="A870" s="4" t="s">
        <v>875</v>
      </c>
      <c r="B870" s="2" t="s">
        <v>1537</v>
      </c>
      <c r="C870" s="2" t="s">
        <v>1012</v>
      </c>
      <c r="D870" s="2">
        <v>5</v>
      </c>
      <c r="E870" s="2">
        <v>4.05</v>
      </c>
      <c r="F870" s="2" t="s">
        <v>1013</v>
      </c>
      <c r="G870" s="3">
        <v>46160</v>
      </c>
      <c r="H870" s="5">
        <v>20.25</v>
      </c>
      <c r="I870" s="2">
        <f>_xlfn.XLOOKUP(Sales78[[#This Row],[Customer_ID]],Customer[Customer_ID],Customer[Age])</f>
        <v>35</v>
      </c>
      <c r="J870" s="2" t="str">
        <f>_xlfn.XLOOKUP(Sales78[[#This Row],[Customer_ID]],Customer[Customer_ID],Customer[Age Range])</f>
        <v>[31-43]</v>
      </c>
      <c r="K870" s="2" t="str">
        <f>_xlfn.XLOOKUP(Sales78[[#This Row],[Customer_ID]],Customer[Customer_ID],Customer[Gender])</f>
        <v>Female</v>
      </c>
      <c r="L870" s="26" t="str">
        <f>_xlfn.XLOOKUP(Sales78[[#This Row],[Customer_ID]],Feedback[Customer_ID],Feedback[Feedback_ID])</f>
        <v>F1640</v>
      </c>
      <c r="M870" s="26" t="str">
        <f>_xlfn.XLOOKUP(Sales78[[#This Row],[Customer_ID]],Feedback[Customer_ID],Feedback[Sentiment])</f>
        <v>Positive</v>
      </c>
      <c r="N870" s="26" t="str">
        <f>_xlfn.XLOOKUP(Sales78[[#This Row],[Customer_ID]],Feedback[Customer_ID],Feedback[Comment])</f>
        <v>Could be better</v>
      </c>
      <c r="O870" s="26"/>
    </row>
    <row r="871" spans="1:15" x14ac:dyDescent="0.3">
      <c r="A871" s="4" t="s">
        <v>876</v>
      </c>
      <c r="B871" s="2" t="s">
        <v>1257</v>
      </c>
      <c r="C871" s="2" t="s">
        <v>1012</v>
      </c>
      <c r="D871" s="2">
        <v>1</v>
      </c>
      <c r="E871" s="2">
        <v>3.01</v>
      </c>
      <c r="F871" s="2" t="s">
        <v>1016</v>
      </c>
      <c r="G871" s="3">
        <v>46161</v>
      </c>
      <c r="H871" s="5">
        <v>3.01</v>
      </c>
      <c r="I871" s="2">
        <f>_xlfn.XLOOKUP(Sales78[[#This Row],[Customer_ID]],Customer[Customer_ID],Customer[Age])</f>
        <v>22</v>
      </c>
      <c r="J871" s="2" t="str">
        <f>_xlfn.XLOOKUP(Sales78[[#This Row],[Customer_ID]],Customer[Customer_ID],Customer[Age Range])</f>
        <v>[18-30]</v>
      </c>
      <c r="K871" s="2" t="str">
        <f>_xlfn.XLOOKUP(Sales78[[#This Row],[Customer_ID]],Customer[Customer_ID],Customer[Gender])</f>
        <v>Female</v>
      </c>
      <c r="L871" s="26" t="e">
        <f>_xlfn.XLOOKUP(Sales78[[#This Row],[Customer_ID]],Feedback[Customer_ID],Feedback[Feedback_ID])</f>
        <v>#N/A</v>
      </c>
      <c r="M871" s="26" t="e">
        <f>_xlfn.XLOOKUP(Sales78[[#This Row],[Customer_ID]],Feedback[Customer_ID],Feedback[Sentiment])</f>
        <v>#N/A</v>
      </c>
      <c r="N871" s="26" t="e">
        <f>_xlfn.XLOOKUP(Sales78[[#This Row],[Customer_ID]],Feedback[Customer_ID],Feedback[Comment])</f>
        <v>#N/A</v>
      </c>
      <c r="O871" s="26"/>
    </row>
    <row r="872" spans="1:15" x14ac:dyDescent="0.3">
      <c r="A872" s="4" t="s">
        <v>877</v>
      </c>
      <c r="B872" s="2" t="s">
        <v>1922</v>
      </c>
      <c r="C872" s="2" t="s">
        <v>1009</v>
      </c>
      <c r="D872" s="2">
        <v>1</v>
      </c>
      <c r="E872" s="2">
        <v>2.66</v>
      </c>
      <c r="F872" s="2" t="s">
        <v>1016</v>
      </c>
      <c r="G872" s="3">
        <v>46162</v>
      </c>
      <c r="H872" s="5">
        <v>2.66</v>
      </c>
      <c r="I872" s="2">
        <f>_xlfn.XLOOKUP(Sales78[[#This Row],[Customer_ID]],Customer[Customer_ID],Customer[Age])</f>
        <v>62</v>
      </c>
      <c r="J872" s="2" t="str">
        <f>_xlfn.XLOOKUP(Sales78[[#This Row],[Customer_ID]],Customer[Customer_ID],Customer[Age Range])</f>
        <v>[57 Above]</v>
      </c>
      <c r="K872" s="2" t="str">
        <f>_xlfn.XLOOKUP(Sales78[[#This Row],[Customer_ID]],Customer[Customer_ID],Customer[Gender])</f>
        <v>Male</v>
      </c>
      <c r="L872" s="26" t="str">
        <f>_xlfn.XLOOKUP(Sales78[[#This Row],[Customer_ID]],Feedback[Customer_ID],Feedback[Feedback_ID])</f>
        <v>F1247</v>
      </c>
      <c r="M872" s="26" t="str">
        <f>_xlfn.XLOOKUP(Sales78[[#This Row],[Customer_ID]],Feedback[Customer_ID],Feedback[Sentiment])</f>
        <v>Neutral</v>
      </c>
      <c r="N872" s="26" t="str">
        <f>_xlfn.XLOOKUP(Sales78[[#This Row],[Customer_ID]],Feedback[Customer_ID],Feedback[Comment])</f>
        <v>Could be better</v>
      </c>
      <c r="O872" s="26"/>
    </row>
    <row r="873" spans="1:15" x14ac:dyDescent="0.3">
      <c r="A873" s="4" t="s">
        <v>878</v>
      </c>
      <c r="B873" s="2" t="s">
        <v>1133</v>
      </c>
      <c r="C873" s="2" t="s">
        <v>1011</v>
      </c>
      <c r="D873" s="2">
        <v>3</v>
      </c>
      <c r="E873" s="2">
        <v>5.36</v>
      </c>
      <c r="F873" s="2" t="s">
        <v>1016</v>
      </c>
      <c r="G873" s="3">
        <v>46163</v>
      </c>
      <c r="H873" s="5">
        <v>16.079999999999998</v>
      </c>
      <c r="I873" s="2">
        <f>_xlfn.XLOOKUP(Sales78[[#This Row],[Customer_ID]],Customer[Customer_ID],Customer[Age])</f>
        <v>22</v>
      </c>
      <c r="J873" s="2" t="str">
        <f>_xlfn.XLOOKUP(Sales78[[#This Row],[Customer_ID]],Customer[Customer_ID],Customer[Age Range])</f>
        <v>[18-30]</v>
      </c>
      <c r="K873" s="2" t="str">
        <f>_xlfn.XLOOKUP(Sales78[[#This Row],[Customer_ID]],Customer[Customer_ID],Customer[Gender])</f>
        <v>Female</v>
      </c>
      <c r="L873" s="26" t="e">
        <f>_xlfn.XLOOKUP(Sales78[[#This Row],[Customer_ID]],Feedback[Customer_ID],Feedback[Feedback_ID])</f>
        <v>#N/A</v>
      </c>
      <c r="M873" s="26" t="e">
        <f>_xlfn.XLOOKUP(Sales78[[#This Row],[Customer_ID]],Feedback[Customer_ID],Feedback[Sentiment])</f>
        <v>#N/A</v>
      </c>
      <c r="N873" s="26" t="e">
        <f>_xlfn.XLOOKUP(Sales78[[#This Row],[Customer_ID]],Feedback[Customer_ID],Feedback[Comment])</f>
        <v>#N/A</v>
      </c>
      <c r="O873" s="26"/>
    </row>
    <row r="874" spans="1:15" x14ac:dyDescent="0.3">
      <c r="A874" s="4" t="s">
        <v>879</v>
      </c>
      <c r="B874" s="2" t="s">
        <v>1039</v>
      </c>
      <c r="C874" s="2" t="s">
        <v>1007</v>
      </c>
      <c r="D874" s="2">
        <v>4</v>
      </c>
      <c r="E874" s="2">
        <v>3.2</v>
      </c>
      <c r="F874" s="2" t="s">
        <v>1015</v>
      </c>
      <c r="G874" s="3">
        <v>46164</v>
      </c>
      <c r="H874" s="5">
        <v>12.8</v>
      </c>
      <c r="I874" s="2">
        <f>_xlfn.XLOOKUP(Sales78[[#This Row],[Customer_ID]],Customer[Customer_ID],Customer[Age])</f>
        <v>23</v>
      </c>
      <c r="J874" s="2" t="str">
        <f>_xlfn.XLOOKUP(Sales78[[#This Row],[Customer_ID]],Customer[Customer_ID],Customer[Age Range])</f>
        <v>[18-30]</v>
      </c>
      <c r="K874" s="2" t="str">
        <f>_xlfn.XLOOKUP(Sales78[[#This Row],[Customer_ID]],Customer[Customer_ID],Customer[Gender])</f>
        <v>Male</v>
      </c>
      <c r="L874" s="26" t="str">
        <f>_xlfn.XLOOKUP(Sales78[[#This Row],[Customer_ID]],Feedback[Customer_ID],Feedback[Feedback_ID])</f>
        <v>F1380</v>
      </c>
      <c r="M874" s="26" t="str">
        <f>_xlfn.XLOOKUP(Sales78[[#This Row],[Customer_ID]],Feedback[Customer_ID],Feedback[Sentiment])</f>
        <v>Positive</v>
      </c>
      <c r="N874" s="26" t="str">
        <f>_xlfn.XLOOKUP(Sales78[[#This Row],[Customer_ID]],Feedback[Customer_ID],Feedback[Comment])</f>
        <v>Great product!</v>
      </c>
      <c r="O874" s="26"/>
    </row>
    <row r="875" spans="1:15" x14ac:dyDescent="0.3">
      <c r="A875" s="4" t="s">
        <v>880</v>
      </c>
      <c r="B875" s="2" t="s">
        <v>1760</v>
      </c>
      <c r="C875" s="2" t="s">
        <v>1012</v>
      </c>
      <c r="D875" s="2">
        <v>2</v>
      </c>
      <c r="E875" s="2">
        <v>3.81</v>
      </c>
      <c r="F875" s="2" t="s">
        <v>1014</v>
      </c>
      <c r="G875" s="3">
        <v>46165</v>
      </c>
      <c r="H875" s="5">
        <v>7.62</v>
      </c>
      <c r="I875" s="2">
        <f>_xlfn.XLOOKUP(Sales78[[#This Row],[Customer_ID]],Customer[Customer_ID],Customer[Age])</f>
        <v>60</v>
      </c>
      <c r="J875" s="2" t="str">
        <f>_xlfn.XLOOKUP(Sales78[[#This Row],[Customer_ID]],Customer[Customer_ID],Customer[Age Range])</f>
        <v>[57 Above]</v>
      </c>
      <c r="K875" s="2" t="str">
        <f>_xlfn.XLOOKUP(Sales78[[#This Row],[Customer_ID]],Customer[Customer_ID],Customer[Gender])</f>
        <v>Male</v>
      </c>
      <c r="L875" s="26" t="e">
        <f>_xlfn.XLOOKUP(Sales78[[#This Row],[Customer_ID]],Feedback[Customer_ID],Feedback[Feedback_ID])</f>
        <v>#N/A</v>
      </c>
      <c r="M875" s="26" t="e">
        <f>_xlfn.XLOOKUP(Sales78[[#This Row],[Customer_ID]],Feedback[Customer_ID],Feedback[Sentiment])</f>
        <v>#N/A</v>
      </c>
      <c r="N875" s="26" t="e">
        <f>_xlfn.XLOOKUP(Sales78[[#This Row],[Customer_ID]],Feedback[Customer_ID],Feedback[Comment])</f>
        <v>#N/A</v>
      </c>
      <c r="O875" s="26"/>
    </row>
    <row r="876" spans="1:15" x14ac:dyDescent="0.3">
      <c r="A876" s="4" t="s">
        <v>881</v>
      </c>
      <c r="B876" s="2" t="s">
        <v>1647</v>
      </c>
      <c r="C876" s="2" t="s">
        <v>1012</v>
      </c>
      <c r="D876" s="2">
        <v>5</v>
      </c>
      <c r="E876" s="2">
        <v>5.15</v>
      </c>
      <c r="F876" s="2" t="s">
        <v>1015</v>
      </c>
      <c r="G876" s="3">
        <v>46166</v>
      </c>
      <c r="H876" s="5">
        <v>25.75</v>
      </c>
      <c r="I876" s="2">
        <f>_xlfn.XLOOKUP(Sales78[[#This Row],[Customer_ID]],Customer[Customer_ID],Customer[Age])</f>
        <v>20</v>
      </c>
      <c r="J876" s="2" t="str">
        <f>_xlfn.XLOOKUP(Sales78[[#This Row],[Customer_ID]],Customer[Customer_ID],Customer[Age Range])</f>
        <v>[18-30]</v>
      </c>
      <c r="K876" s="2" t="str">
        <f>_xlfn.XLOOKUP(Sales78[[#This Row],[Customer_ID]],Customer[Customer_ID],Customer[Gender])</f>
        <v>Male</v>
      </c>
      <c r="L876" s="26" t="e">
        <f>_xlfn.XLOOKUP(Sales78[[#This Row],[Customer_ID]],Feedback[Customer_ID],Feedback[Feedback_ID])</f>
        <v>#N/A</v>
      </c>
      <c r="M876" s="26" t="e">
        <f>_xlfn.XLOOKUP(Sales78[[#This Row],[Customer_ID]],Feedback[Customer_ID],Feedback[Sentiment])</f>
        <v>#N/A</v>
      </c>
      <c r="N876" s="26" t="e">
        <f>_xlfn.XLOOKUP(Sales78[[#This Row],[Customer_ID]],Feedback[Customer_ID],Feedback[Comment])</f>
        <v>#N/A</v>
      </c>
      <c r="O876" s="26"/>
    </row>
    <row r="877" spans="1:15" x14ac:dyDescent="0.3">
      <c r="A877" s="4" t="s">
        <v>882</v>
      </c>
      <c r="B877" s="2" t="s">
        <v>1745</v>
      </c>
      <c r="C877" s="2" t="s">
        <v>1009</v>
      </c>
      <c r="D877" s="2">
        <v>5</v>
      </c>
      <c r="E877" s="2">
        <v>5.48</v>
      </c>
      <c r="F877" s="2" t="s">
        <v>1014</v>
      </c>
      <c r="G877" s="3">
        <v>46167</v>
      </c>
      <c r="H877" s="5">
        <v>27.4</v>
      </c>
      <c r="I877" s="2">
        <f>_xlfn.XLOOKUP(Sales78[[#This Row],[Customer_ID]],Customer[Customer_ID],Customer[Age])</f>
        <v>44</v>
      </c>
      <c r="J877" s="2" t="str">
        <f>_xlfn.XLOOKUP(Sales78[[#This Row],[Customer_ID]],Customer[Customer_ID],Customer[Age Range])</f>
        <v>[44-56]</v>
      </c>
      <c r="K877" s="2" t="str">
        <f>_xlfn.XLOOKUP(Sales78[[#This Row],[Customer_ID]],Customer[Customer_ID],Customer[Gender])</f>
        <v>Female</v>
      </c>
      <c r="L877" s="26" t="str">
        <f>_xlfn.XLOOKUP(Sales78[[#This Row],[Customer_ID]],Feedback[Customer_ID],Feedback[Feedback_ID])</f>
        <v>F1487</v>
      </c>
      <c r="M877" s="26" t="str">
        <f>_xlfn.XLOOKUP(Sales78[[#This Row],[Customer_ID]],Feedback[Customer_ID],Feedback[Sentiment])</f>
        <v>Neutral</v>
      </c>
      <c r="N877" s="26" t="str">
        <f>_xlfn.XLOOKUP(Sales78[[#This Row],[Customer_ID]],Feedback[Customer_ID],Feedback[Comment])</f>
        <v>Could be better</v>
      </c>
      <c r="O877" s="26"/>
    </row>
    <row r="878" spans="1:15" x14ac:dyDescent="0.3">
      <c r="A878" s="4" t="s">
        <v>883</v>
      </c>
      <c r="B878" s="2" t="s">
        <v>1993</v>
      </c>
      <c r="C878" s="2" t="s">
        <v>1011</v>
      </c>
      <c r="D878" s="2">
        <v>2</v>
      </c>
      <c r="E878" s="2">
        <v>2.89</v>
      </c>
      <c r="F878" s="2" t="s">
        <v>1015</v>
      </c>
      <c r="G878" s="3">
        <v>46168</v>
      </c>
      <c r="H878" s="5">
        <v>5.78</v>
      </c>
      <c r="I878" s="2">
        <f>_xlfn.XLOOKUP(Sales78[[#This Row],[Customer_ID]],Customer[Customer_ID],Customer[Age])</f>
        <v>24</v>
      </c>
      <c r="J878" s="2" t="str">
        <f>_xlfn.XLOOKUP(Sales78[[#This Row],[Customer_ID]],Customer[Customer_ID],Customer[Age Range])</f>
        <v>[18-30]</v>
      </c>
      <c r="K878" s="2" t="str">
        <f>_xlfn.XLOOKUP(Sales78[[#This Row],[Customer_ID]],Customer[Customer_ID],Customer[Gender])</f>
        <v>Male</v>
      </c>
      <c r="L878" s="26" t="str">
        <f>_xlfn.XLOOKUP(Sales78[[#This Row],[Customer_ID]],Feedback[Customer_ID],Feedback[Feedback_ID])</f>
        <v>F1261</v>
      </c>
      <c r="M878" s="26" t="str">
        <f>_xlfn.XLOOKUP(Sales78[[#This Row],[Customer_ID]],Feedback[Customer_ID],Feedback[Sentiment])</f>
        <v>Neutral</v>
      </c>
      <c r="N878" s="26" t="str">
        <f>_xlfn.XLOOKUP(Sales78[[#This Row],[Customer_ID]],Feedback[Customer_ID],Feedback[Comment])</f>
        <v>Could be better</v>
      </c>
      <c r="O878" s="26"/>
    </row>
    <row r="879" spans="1:15" x14ac:dyDescent="0.3">
      <c r="A879" s="4" t="s">
        <v>884</v>
      </c>
      <c r="B879" s="2" t="s">
        <v>1710</v>
      </c>
      <c r="C879" s="2" t="s">
        <v>1011</v>
      </c>
      <c r="D879" s="2">
        <v>1</v>
      </c>
      <c r="E879" s="2">
        <v>2.69</v>
      </c>
      <c r="F879" s="2" t="s">
        <v>1015</v>
      </c>
      <c r="G879" s="3">
        <v>46169</v>
      </c>
      <c r="H879" s="5">
        <v>2.69</v>
      </c>
      <c r="I879" s="2">
        <f>_xlfn.XLOOKUP(Sales78[[#This Row],[Customer_ID]],Customer[Customer_ID],Customer[Age])</f>
        <v>33</v>
      </c>
      <c r="J879" s="2" t="str">
        <f>_xlfn.XLOOKUP(Sales78[[#This Row],[Customer_ID]],Customer[Customer_ID],Customer[Age Range])</f>
        <v>[31-43]</v>
      </c>
      <c r="K879" s="2" t="str">
        <f>_xlfn.XLOOKUP(Sales78[[#This Row],[Customer_ID]],Customer[Customer_ID],Customer[Gender])</f>
        <v>Female</v>
      </c>
      <c r="L879" s="26" t="e">
        <f>_xlfn.XLOOKUP(Sales78[[#This Row],[Customer_ID]],Feedback[Customer_ID],Feedback[Feedback_ID])</f>
        <v>#N/A</v>
      </c>
      <c r="M879" s="26" t="e">
        <f>_xlfn.XLOOKUP(Sales78[[#This Row],[Customer_ID]],Feedback[Customer_ID],Feedback[Sentiment])</f>
        <v>#N/A</v>
      </c>
      <c r="N879" s="26" t="e">
        <f>_xlfn.XLOOKUP(Sales78[[#This Row],[Customer_ID]],Feedback[Customer_ID],Feedback[Comment])</f>
        <v>#N/A</v>
      </c>
      <c r="O879" s="26"/>
    </row>
    <row r="880" spans="1:15" x14ac:dyDescent="0.3">
      <c r="A880" s="4" t="s">
        <v>885</v>
      </c>
      <c r="B880" s="2" t="s">
        <v>1235</v>
      </c>
      <c r="C880" s="2" t="s">
        <v>1008</v>
      </c>
      <c r="D880" s="2">
        <v>3</v>
      </c>
      <c r="E880" s="2">
        <v>5.82</v>
      </c>
      <c r="F880" s="2" t="s">
        <v>1015</v>
      </c>
      <c r="G880" s="3">
        <v>46170</v>
      </c>
      <c r="H880" s="5">
        <v>17.46</v>
      </c>
      <c r="I880" s="2">
        <f>_xlfn.XLOOKUP(Sales78[[#This Row],[Customer_ID]],Customer[Customer_ID],Customer[Age])</f>
        <v>28</v>
      </c>
      <c r="J880" s="2" t="str">
        <f>_xlfn.XLOOKUP(Sales78[[#This Row],[Customer_ID]],Customer[Customer_ID],Customer[Age Range])</f>
        <v>[18-30]</v>
      </c>
      <c r="K880" s="2" t="str">
        <f>_xlfn.XLOOKUP(Sales78[[#This Row],[Customer_ID]],Customer[Customer_ID],Customer[Gender])</f>
        <v>Female</v>
      </c>
      <c r="L880" s="26" t="e">
        <f>_xlfn.XLOOKUP(Sales78[[#This Row],[Customer_ID]],Feedback[Customer_ID],Feedback[Feedback_ID])</f>
        <v>#N/A</v>
      </c>
      <c r="M880" s="26" t="e">
        <f>_xlfn.XLOOKUP(Sales78[[#This Row],[Customer_ID]],Feedback[Customer_ID],Feedback[Sentiment])</f>
        <v>#N/A</v>
      </c>
      <c r="N880" s="26" t="e">
        <f>_xlfn.XLOOKUP(Sales78[[#This Row],[Customer_ID]],Feedback[Customer_ID],Feedback[Comment])</f>
        <v>#N/A</v>
      </c>
      <c r="O880" s="26"/>
    </row>
    <row r="881" spans="1:15" x14ac:dyDescent="0.3">
      <c r="A881" s="4" t="s">
        <v>886</v>
      </c>
      <c r="B881" s="2" t="s">
        <v>1311</v>
      </c>
      <c r="C881" s="2" t="s">
        <v>1011</v>
      </c>
      <c r="D881" s="2">
        <v>4</v>
      </c>
      <c r="E881" s="2">
        <v>5.74</v>
      </c>
      <c r="F881" s="2" t="s">
        <v>1013</v>
      </c>
      <c r="G881" s="3">
        <v>46171</v>
      </c>
      <c r="H881" s="5">
        <v>22.96</v>
      </c>
      <c r="I881" s="2">
        <f>_xlfn.XLOOKUP(Sales78[[#This Row],[Customer_ID]],Customer[Customer_ID],Customer[Age])</f>
        <v>30</v>
      </c>
      <c r="J881" s="2" t="str">
        <f>_xlfn.XLOOKUP(Sales78[[#This Row],[Customer_ID]],Customer[Customer_ID],Customer[Age Range])</f>
        <v>[18-30]</v>
      </c>
      <c r="K881" s="2" t="str">
        <f>_xlfn.XLOOKUP(Sales78[[#This Row],[Customer_ID]],Customer[Customer_ID],Customer[Gender])</f>
        <v>Male</v>
      </c>
      <c r="L881" s="26" t="str">
        <f>_xlfn.XLOOKUP(Sales78[[#This Row],[Customer_ID]],Feedback[Customer_ID],Feedback[Feedback_ID])</f>
        <v>F1214</v>
      </c>
      <c r="M881" s="26" t="str">
        <f>_xlfn.XLOOKUP(Sales78[[#This Row],[Customer_ID]],Feedback[Customer_ID],Feedback[Sentiment])</f>
        <v>Negative</v>
      </c>
      <c r="N881" s="26" t="str">
        <f>_xlfn.XLOOKUP(Sales78[[#This Row],[Customer_ID]],Feedback[Customer_ID],Feedback[Comment])</f>
        <v>Could be better</v>
      </c>
      <c r="O881" s="26"/>
    </row>
    <row r="882" spans="1:15" x14ac:dyDescent="0.3">
      <c r="A882" s="4" t="s">
        <v>887</v>
      </c>
      <c r="B882" s="2" t="s">
        <v>1362</v>
      </c>
      <c r="C882" s="2" t="s">
        <v>1008</v>
      </c>
      <c r="D882" s="2">
        <v>1</v>
      </c>
      <c r="E882" s="2">
        <v>5.54</v>
      </c>
      <c r="F882" s="2" t="s">
        <v>1016</v>
      </c>
      <c r="G882" s="3">
        <v>46172</v>
      </c>
      <c r="H882" s="5">
        <v>5.54</v>
      </c>
      <c r="I882" s="2">
        <f>_xlfn.XLOOKUP(Sales78[[#This Row],[Customer_ID]],Customer[Customer_ID],Customer[Age])</f>
        <v>38</v>
      </c>
      <c r="J882" s="2" t="str">
        <f>_xlfn.XLOOKUP(Sales78[[#This Row],[Customer_ID]],Customer[Customer_ID],Customer[Age Range])</f>
        <v>[31-43]</v>
      </c>
      <c r="K882" s="2" t="str">
        <f>_xlfn.XLOOKUP(Sales78[[#This Row],[Customer_ID]],Customer[Customer_ID],Customer[Gender])</f>
        <v>Male</v>
      </c>
      <c r="L882" s="26" t="str">
        <f>_xlfn.XLOOKUP(Sales78[[#This Row],[Customer_ID]],Feedback[Customer_ID],Feedback[Feedback_ID])</f>
        <v>F1310</v>
      </c>
      <c r="M882" s="26" t="str">
        <f>_xlfn.XLOOKUP(Sales78[[#This Row],[Customer_ID]],Feedback[Customer_ID],Feedback[Sentiment])</f>
        <v>Neutral</v>
      </c>
      <c r="N882" s="26" t="str">
        <f>_xlfn.XLOOKUP(Sales78[[#This Row],[Customer_ID]],Feedback[Customer_ID],Feedback[Comment])</f>
        <v>Could be better</v>
      </c>
      <c r="O882" s="26"/>
    </row>
    <row r="883" spans="1:15" x14ac:dyDescent="0.3">
      <c r="A883" s="4" t="s">
        <v>888</v>
      </c>
      <c r="B883" s="2" t="s">
        <v>1323</v>
      </c>
      <c r="C883" s="2" t="s">
        <v>1010</v>
      </c>
      <c r="D883" s="2">
        <v>4</v>
      </c>
      <c r="E883" s="2">
        <v>5.37</v>
      </c>
      <c r="F883" s="2" t="s">
        <v>1016</v>
      </c>
      <c r="G883" s="3">
        <v>46173</v>
      </c>
      <c r="H883" s="5">
        <v>21.48</v>
      </c>
      <c r="I883" s="2">
        <f>_xlfn.XLOOKUP(Sales78[[#This Row],[Customer_ID]],Customer[Customer_ID],Customer[Age])</f>
        <v>53</v>
      </c>
      <c r="J883" s="2" t="str">
        <f>_xlfn.XLOOKUP(Sales78[[#This Row],[Customer_ID]],Customer[Customer_ID],Customer[Age Range])</f>
        <v>[44-56]</v>
      </c>
      <c r="K883" s="2" t="str">
        <f>_xlfn.XLOOKUP(Sales78[[#This Row],[Customer_ID]],Customer[Customer_ID],Customer[Gender])</f>
        <v>Male</v>
      </c>
      <c r="L883" s="26" t="str">
        <f>_xlfn.XLOOKUP(Sales78[[#This Row],[Customer_ID]],Feedback[Customer_ID],Feedback[Feedback_ID])</f>
        <v>F1095</v>
      </c>
      <c r="M883" s="26" t="str">
        <f>_xlfn.XLOOKUP(Sales78[[#This Row],[Customer_ID]],Feedback[Customer_ID],Feedback[Sentiment])</f>
        <v>Neutral</v>
      </c>
      <c r="N883" s="26" t="str">
        <f>_xlfn.XLOOKUP(Sales78[[#This Row],[Customer_ID]],Feedback[Customer_ID],Feedback[Comment])</f>
        <v>Could be better</v>
      </c>
      <c r="O883" s="26"/>
    </row>
    <row r="884" spans="1:15" x14ac:dyDescent="0.3">
      <c r="A884" s="4" t="s">
        <v>889</v>
      </c>
      <c r="B884" s="2" t="s">
        <v>1382</v>
      </c>
      <c r="C884" s="2" t="s">
        <v>1011</v>
      </c>
      <c r="D884" s="2">
        <v>3</v>
      </c>
      <c r="E884" s="2">
        <v>2.5499999999999998</v>
      </c>
      <c r="F884" s="2" t="s">
        <v>1015</v>
      </c>
      <c r="G884" s="3">
        <v>46174</v>
      </c>
      <c r="H884" s="5">
        <v>7.6499999999999986</v>
      </c>
      <c r="I884" s="2">
        <f>_xlfn.XLOOKUP(Sales78[[#This Row],[Customer_ID]],Customer[Customer_ID],Customer[Age])</f>
        <v>33</v>
      </c>
      <c r="J884" s="2" t="str">
        <f>_xlfn.XLOOKUP(Sales78[[#This Row],[Customer_ID]],Customer[Customer_ID],Customer[Age Range])</f>
        <v>[31-43]</v>
      </c>
      <c r="K884" s="2" t="str">
        <f>_xlfn.XLOOKUP(Sales78[[#This Row],[Customer_ID]],Customer[Customer_ID],Customer[Gender])</f>
        <v>Female</v>
      </c>
      <c r="L884" s="26" t="str">
        <f>_xlfn.XLOOKUP(Sales78[[#This Row],[Customer_ID]],Feedback[Customer_ID],Feedback[Feedback_ID])</f>
        <v>F1199</v>
      </c>
      <c r="M884" s="26" t="str">
        <f>_xlfn.XLOOKUP(Sales78[[#This Row],[Customer_ID]],Feedback[Customer_ID],Feedback[Sentiment])</f>
        <v>Positive</v>
      </c>
      <c r="N884" s="26" t="str">
        <f>_xlfn.XLOOKUP(Sales78[[#This Row],[Customer_ID]],Feedback[Customer_ID],Feedback[Comment])</f>
        <v>Great product!</v>
      </c>
      <c r="O884" s="26"/>
    </row>
    <row r="885" spans="1:15" x14ac:dyDescent="0.3">
      <c r="A885" s="4" t="s">
        <v>890</v>
      </c>
      <c r="B885" s="2" t="s">
        <v>1447</v>
      </c>
      <c r="C885" s="2" t="s">
        <v>1009</v>
      </c>
      <c r="D885" s="2">
        <v>5</v>
      </c>
      <c r="E885" s="2">
        <v>4.93</v>
      </c>
      <c r="F885" s="2" t="s">
        <v>1016</v>
      </c>
      <c r="G885" s="3">
        <v>46175</v>
      </c>
      <c r="H885" s="5">
        <v>24.65</v>
      </c>
      <c r="I885" s="2">
        <f>_xlfn.XLOOKUP(Sales78[[#This Row],[Customer_ID]],Customer[Customer_ID],Customer[Age])</f>
        <v>36</v>
      </c>
      <c r="J885" s="2" t="str">
        <f>_xlfn.XLOOKUP(Sales78[[#This Row],[Customer_ID]],Customer[Customer_ID],Customer[Age Range])</f>
        <v>[31-43]</v>
      </c>
      <c r="K885" s="2" t="str">
        <f>_xlfn.XLOOKUP(Sales78[[#This Row],[Customer_ID]],Customer[Customer_ID],Customer[Gender])</f>
        <v>Male</v>
      </c>
      <c r="L885" s="26" t="e">
        <f>_xlfn.XLOOKUP(Sales78[[#This Row],[Customer_ID]],Feedback[Customer_ID],Feedback[Feedback_ID])</f>
        <v>#N/A</v>
      </c>
      <c r="M885" s="26" t="e">
        <f>_xlfn.XLOOKUP(Sales78[[#This Row],[Customer_ID]],Feedback[Customer_ID],Feedback[Sentiment])</f>
        <v>#N/A</v>
      </c>
      <c r="N885" s="26" t="e">
        <f>_xlfn.XLOOKUP(Sales78[[#This Row],[Customer_ID]],Feedback[Customer_ID],Feedback[Comment])</f>
        <v>#N/A</v>
      </c>
      <c r="O885" s="26"/>
    </row>
    <row r="886" spans="1:15" x14ac:dyDescent="0.3">
      <c r="A886" s="4" t="s">
        <v>891</v>
      </c>
      <c r="B886" s="2" t="s">
        <v>1790</v>
      </c>
      <c r="C886" s="2" t="s">
        <v>1008</v>
      </c>
      <c r="D886" s="2">
        <v>3</v>
      </c>
      <c r="E886" s="2">
        <v>2.89</v>
      </c>
      <c r="F886" s="2" t="s">
        <v>1016</v>
      </c>
      <c r="G886" s="3">
        <v>46176</v>
      </c>
      <c r="H886" s="5">
        <v>8.67</v>
      </c>
      <c r="I886" s="2">
        <f>_xlfn.XLOOKUP(Sales78[[#This Row],[Customer_ID]],Customer[Customer_ID],Customer[Age])</f>
        <v>35</v>
      </c>
      <c r="J886" s="2" t="str">
        <f>_xlfn.XLOOKUP(Sales78[[#This Row],[Customer_ID]],Customer[Customer_ID],Customer[Age Range])</f>
        <v>[31-43]</v>
      </c>
      <c r="K886" s="2" t="str">
        <f>_xlfn.XLOOKUP(Sales78[[#This Row],[Customer_ID]],Customer[Customer_ID],Customer[Gender])</f>
        <v>Female</v>
      </c>
      <c r="L886" s="26" t="str">
        <f>_xlfn.XLOOKUP(Sales78[[#This Row],[Customer_ID]],Feedback[Customer_ID],Feedback[Feedback_ID])</f>
        <v>F1129</v>
      </c>
      <c r="M886" s="26" t="str">
        <f>_xlfn.XLOOKUP(Sales78[[#This Row],[Customer_ID]],Feedback[Customer_ID],Feedback[Sentiment])</f>
        <v>Neutral</v>
      </c>
      <c r="N886" s="26" t="str">
        <f>_xlfn.XLOOKUP(Sales78[[#This Row],[Customer_ID]],Feedback[Customer_ID],Feedback[Comment])</f>
        <v>Great product!</v>
      </c>
      <c r="O886" s="26"/>
    </row>
    <row r="887" spans="1:15" x14ac:dyDescent="0.3">
      <c r="A887" s="4" t="s">
        <v>892</v>
      </c>
      <c r="B887" s="2" t="s">
        <v>1597</v>
      </c>
      <c r="C887" s="2" t="s">
        <v>1010</v>
      </c>
      <c r="D887" s="2">
        <v>1</v>
      </c>
      <c r="E887" s="2">
        <v>4.08</v>
      </c>
      <c r="F887" s="2" t="s">
        <v>1014</v>
      </c>
      <c r="G887" s="3">
        <v>46177</v>
      </c>
      <c r="H887" s="5">
        <v>4.08</v>
      </c>
      <c r="I887" s="2">
        <f>_xlfn.XLOOKUP(Sales78[[#This Row],[Customer_ID]],Customer[Customer_ID],Customer[Age])</f>
        <v>62</v>
      </c>
      <c r="J887" s="2" t="str">
        <f>_xlfn.XLOOKUP(Sales78[[#This Row],[Customer_ID]],Customer[Customer_ID],Customer[Age Range])</f>
        <v>[57 Above]</v>
      </c>
      <c r="K887" s="2" t="str">
        <f>_xlfn.XLOOKUP(Sales78[[#This Row],[Customer_ID]],Customer[Customer_ID],Customer[Gender])</f>
        <v>Male</v>
      </c>
      <c r="L887" s="26" t="str">
        <f>_xlfn.XLOOKUP(Sales78[[#This Row],[Customer_ID]],Feedback[Customer_ID],Feedback[Feedback_ID])</f>
        <v>F1235</v>
      </c>
      <c r="M887" s="26" t="str">
        <f>_xlfn.XLOOKUP(Sales78[[#This Row],[Customer_ID]],Feedback[Customer_ID],Feedback[Sentiment])</f>
        <v>Neutral</v>
      </c>
      <c r="N887" s="26" t="str">
        <f>_xlfn.XLOOKUP(Sales78[[#This Row],[Customer_ID]],Feedback[Customer_ID],Feedback[Comment])</f>
        <v>Could be better</v>
      </c>
      <c r="O887" s="26"/>
    </row>
    <row r="888" spans="1:15" x14ac:dyDescent="0.3">
      <c r="A888" s="4" t="s">
        <v>893</v>
      </c>
      <c r="B888" s="2" t="s">
        <v>1281</v>
      </c>
      <c r="C888" s="2" t="s">
        <v>1007</v>
      </c>
      <c r="D888" s="2">
        <v>5</v>
      </c>
      <c r="E888" s="2">
        <v>2.58</v>
      </c>
      <c r="F888" s="2" t="s">
        <v>1013</v>
      </c>
      <c r="G888" s="3">
        <v>46178</v>
      </c>
      <c r="H888" s="5">
        <v>12.9</v>
      </c>
      <c r="I888" s="2">
        <f>_xlfn.XLOOKUP(Sales78[[#This Row],[Customer_ID]],Customer[Customer_ID],Customer[Age])</f>
        <v>52</v>
      </c>
      <c r="J888" s="2" t="str">
        <f>_xlfn.XLOOKUP(Sales78[[#This Row],[Customer_ID]],Customer[Customer_ID],Customer[Age Range])</f>
        <v>[44-56]</v>
      </c>
      <c r="K888" s="2" t="str">
        <f>_xlfn.XLOOKUP(Sales78[[#This Row],[Customer_ID]],Customer[Customer_ID],Customer[Gender])</f>
        <v>Female</v>
      </c>
      <c r="L888" s="26" t="str">
        <f>_xlfn.XLOOKUP(Sales78[[#This Row],[Customer_ID]],Feedback[Customer_ID],Feedback[Feedback_ID])</f>
        <v>F1550</v>
      </c>
      <c r="M888" s="26" t="str">
        <f>_xlfn.XLOOKUP(Sales78[[#This Row],[Customer_ID]],Feedback[Customer_ID],Feedback[Sentiment])</f>
        <v>Positive</v>
      </c>
      <c r="N888" s="26" t="str">
        <f>_xlfn.XLOOKUP(Sales78[[#This Row],[Customer_ID]],Feedback[Customer_ID],Feedback[Comment])</f>
        <v>Could be better</v>
      </c>
      <c r="O888" s="26"/>
    </row>
    <row r="889" spans="1:15" x14ac:dyDescent="0.3">
      <c r="A889" s="4" t="s">
        <v>894</v>
      </c>
      <c r="B889" s="2" t="s">
        <v>1778</v>
      </c>
      <c r="C889" s="2" t="s">
        <v>1007</v>
      </c>
      <c r="D889" s="2">
        <v>3</v>
      </c>
      <c r="E889" s="2">
        <v>3.23</v>
      </c>
      <c r="F889" s="2" t="s">
        <v>1016</v>
      </c>
      <c r="G889" s="3">
        <v>46179</v>
      </c>
      <c r="H889" s="5">
        <v>9.69</v>
      </c>
      <c r="I889" s="2">
        <f>_xlfn.XLOOKUP(Sales78[[#This Row],[Customer_ID]],Customer[Customer_ID],Customer[Age])</f>
        <v>26</v>
      </c>
      <c r="J889" s="2" t="str">
        <f>_xlfn.XLOOKUP(Sales78[[#This Row],[Customer_ID]],Customer[Customer_ID],Customer[Age Range])</f>
        <v>[18-30]</v>
      </c>
      <c r="K889" s="2" t="str">
        <f>_xlfn.XLOOKUP(Sales78[[#This Row],[Customer_ID]],Customer[Customer_ID],Customer[Gender])</f>
        <v>Male</v>
      </c>
      <c r="L889" s="26" t="e">
        <f>_xlfn.XLOOKUP(Sales78[[#This Row],[Customer_ID]],Feedback[Customer_ID],Feedback[Feedback_ID])</f>
        <v>#N/A</v>
      </c>
      <c r="M889" s="26" t="e">
        <f>_xlfn.XLOOKUP(Sales78[[#This Row],[Customer_ID]],Feedback[Customer_ID],Feedback[Sentiment])</f>
        <v>#N/A</v>
      </c>
      <c r="N889" s="26" t="e">
        <f>_xlfn.XLOOKUP(Sales78[[#This Row],[Customer_ID]],Feedback[Customer_ID],Feedback[Comment])</f>
        <v>#N/A</v>
      </c>
      <c r="O889" s="26"/>
    </row>
    <row r="890" spans="1:15" x14ac:dyDescent="0.3">
      <c r="A890" s="4" t="s">
        <v>895</v>
      </c>
      <c r="B890" s="2" t="s">
        <v>1424</v>
      </c>
      <c r="C890" s="2" t="s">
        <v>1007</v>
      </c>
      <c r="D890" s="2">
        <v>5</v>
      </c>
      <c r="E890" s="2">
        <v>4.38</v>
      </c>
      <c r="F890" s="2" t="s">
        <v>1015</v>
      </c>
      <c r="G890" s="3">
        <v>46180</v>
      </c>
      <c r="H890" s="5">
        <v>21.9</v>
      </c>
      <c r="I890" s="2">
        <f>_xlfn.XLOOKUP(Sales78[[#This Row],[Customer_ID]],Customer[Customer_ID],Customer[Age])</f>
        <v>36</v>
      </c>
      <c r="J890" s="2" t="str">
        <f>_xlfn.XLOOKUP(Sales78[[#This Row],[Customer_ID]],Customer[Customer_ID],Customer[Age Range])</f>
        <v>[31-43]</v>
      </c>
      <c r="K890" s="2" t="str">
        <f>_xlfn.XLOOKUP(Sales78[[#This Row],[Customer_ID]],Customer[Customer_ID],Customer[Gender])</f>
        <v>Female</v>
      </c>
      <c r="L890" s="26" t="e">
        <f>_xlfn.XLOOKUP(Sales78[[#This Row],[Customer_ID]],Feedback[Customer_ID],Feedback[Feedback_ID])</f>
        <v>#N/A</v>
      </c>
      <c r="M890" s="26" t="e">
        <f>_xlfn.XLOOKUP(Sales78[[#This Row],[Customer_ID]],Feedback[Customer_ID],Feedback[Sentiment])</f>
        <v>#N/A</v>
      </c>
      <c r="N890" s="26" t="e">
        <f>_xlfn.XLOOKUP(Sales78[[#This Row],[Customer_ID]],Feedback[Customer_ID],Feedback[Comment])</f>
        <v>#N/A</v>
      </c>
      <c r="O890" s="26"/>
    </row>
    <row r="891" spans="1:15" x14ac:dyDescent="0.3">
      <c r="A891" s="4" t="s">
        <v>896</v>
      </c>
      <c r="B891" s="2" t="s">
        <v>1969</v>
      </c>
      <c r="C891" s="2" t="s">
        <v>1008</v>
      </c>
      <c r="D891" s="2">
        <v>5</v>
      </c>
      <c r="E891" s="2">
        <v>3.21</v>
      </c>
      <c r="F891" s="2" t="s">
        <v>1015</v>
      </c>
      <c r="G891" s="3">
        <v>46181</v>
      </c>
      <c r="H891" s="5">
        <v>16.05</v>
      </c>
      <c r="I891" s="2">
        <f>_xlfn.XLOOKUP(Sales78[[#This Row],[Customer_ID]],Customer[Customer_ID],Customer[Age])</f>
        <v>55</v>
      </c>
      <c r="J891" s="2" t="str">
        <f>_xlfn.XLOOKUP(Sales78[[#This Row],[Customer_ID]],Customer[Customer_ID],Customer[Age Range])</f>
        <v>[44-56]</v>
      </c>
      <c r="K891" s="2" t="str">
        <f>_xlfn.XLOOKUP(Sales78[[#This Row],[Customer_ID]],Customer[Customer_ID],Customer[Gender])</f>
        <v>Female</v>
      </c>
      <c r="L891" s="26" t="str">
        <f>_xlfn.XLOOKUP(Sales78[[#This Row],[Customer_ID]],Feedback[Customer_ID],Feedback[Feedback_ID])</f>
        <v>F1497</v>
      </c>
      <c r="M891" s="26" t="str">
        <f>_xlfn.XLOOKUP(Sales78[[#This Row],[Customer_ID]],Feedback[Customer_ID],Feedback[Sentiment])</f>
        <v>Positive</v>
      </c>
      <c r="N891" s="26" t="str">
        <f>_xlfn.XLOOKUP(Sales78[[#This Row],[Customer_ID]],Feedback[Customer_ID],Feedback[Comment])</f>
        <v>Great product!</v>
      </c>
      <c r="O891" s="26"/>
    </row>
    <row r="892" spans="1:15" x14ac:dyDescent="0.3">
      <c r="A892" s="4" t="s">
        <v>897</v>
      </c>
      <c r="B892" s="2" t="s">
        <v>1290</v>
      </c>
      <c r="C892" s="2" t="s">
        <v>1011</v>
      </c>
      <c r="D892" s="2">
        <v>4</v>
      </c>
      <c r="E892" s="2">
        <v>4.33</v>
      </c>
      <c r="F892" s="2" t="s">
        <v>1014</v>
      </c>
      <c r="G892" s="3">
        <v>46182</v>
      </c>
      <c r="H892" s="5">
        <v>17.32</v>
      </c>
      <c r="I892" s="2">
        <f>_xlfn.XLOOKUP(Sales78[[#This Row],[Customer_ID]],Customer[Customer_ID],Customer[Age])</f>
        <v>30</v>
      </c>
      <c r="J892" s="2" t="str">
        <f>_xlfn.XLOOKUP(Sales78[[#This Row],[Customer_ID]],Customer[Customer_ID],Customer[Age Range])</f>
        <v>[18-30]</v>
      </c>
      <c r="K892" s="2" t="str">
        <f>_xlfn.XLOOKUP(Sales78[[#This Row],[Customer_ID]],Customer[Customer_ID],Customer[Gender])</f>
        <v>Female</v>
      </c>
      <c r="L892" s="26" t="e">
        <f>_xlfn.XLOOKUP(Sales78[[#This Row],[Customer_ID]],Feedback[Customer_ID],Feedback[Feedback_ID])</f>
        <v>#N/A</v>
      </c>
      <c r="M892" s="26" t="e">
        <f>_xlfn.XLOOKUP(Sales78[[#This Row],[Customer_ID]],Feedback[Customer_ID],Feedback[Sentiment])</f>
        <v>#N/A</v>
      </c>
      <c r="N892" s="26" t="e">
        <f>_xlfn.XLOOKUP(Sales78[[#This Row],[Customer_ID]],Feedback[Customer_ID],Feedback[Comment])</f>
        <v>#N/A</v>
      </c>
      <c r="O892" s="26"/>
    </row>
    <row r="893" spans="1:15" x14ac:dyDescent="0.3">
      <c r="A893" s="4" t="s">
        <v>898</v>
      </c>
      <c r="B893" s="2" t="s">
        <v>1491</v>
      </c>
      <c r="C893" s="2" t="s">
        <v>1008</v>
      </c>
      <c r="D893" s="2">
        <v>4</v>
      </c>
      <c r="E893" s="2">
        <v>3.41</v>
      </c>
      <c r="F893" s="2" t="s">
        <v>1016</v>
      </c>
      <c r="G893" s="3">
        <v>46183</v>
      </c>
      <c r="H893" s="5">
        <v>13.64</v>
      </c>
      <c r="I893" s="2">
        <f>_xlfn.XLOOKUP(Sales78[[#This Row],[Customer_ID]],Customer[Customer_ID],Customer[Age])</f>
        <v>37</v>
      </c>
      <c r="J893" s="2" t="str">
        <f>_xlfn.XLOOKUP(Sales78[[#This Row],[Customer_ID]],Customer[Customer_ID],Customer[Age Range])</f>
        <v>[31-43]</v>
      </c>
      <c r="K893" s="2" t="str">
        <f>_xlfn.XLOOKUP(Sales78[[#This Row],[Customer_ID]],Customer[Customer_ID],Customer[Gender])</f>
        <v>Female</v>
      </c>
      <c r="L893" s="26" t="str">
        <f>_xlfn.XLOOKUP(Sales78[[#This Row],[Customer_ID]],Feedback[Customer_ID],Feedback[Feedback_ID])</f>
        <v>F1237</v>
      </c>
      <c r="M893" s="26" t="str">
        <f>_xlfn.XLOOKUP(Sales78[[#This Row],[Customer_ID]],Feedback[Customer_ID],Feedback[Sentiment])</f>
        <v>Neutral</v>
      </c>
      <c r="N893" s="26" t="str">
        <f>_xlfn.XLOOKUP(Sales78[[#This Row],[Customer_ID]],Feedback[Customer_ID],Feedback[Comment])</f>
        <v>Great product!</v>
      </c>
      <c r="O893" s="26"/>
    </row>
    <row r="894" spans="1:15" x14ac:dyDescent="0.3">
      <c r="A894" s="4" t="s">
        <v>899</v>
      </c>
      <c r="B894" s="2" t="s">
        <v>1405</v>
      </c>
      <c r="C894" s="2" t="s">
        <v>1007</v>
      </c>
      <c r="D894" s="2">
        <v>1</v>
      </c>
      <c r="E894" s="2">
        <v>4.1900000000000004</v>
      </c>
      <c r="F894" s="2" t="s">
        <v>1015</v>
      </c>
      <c r="G894" s="3">
        <v>46184</v>
      </c>
      <c r="H894" s="5">
        <v>4.1900000000000004</v>
      </c>
      <c r="I894" s="2">
        <f>_xlfn.XLOOKUP(Sales78[[#This Row],[Customer_ID]],Customer[Customer_ID],Customer[Age])</f>
        <v>37</v>
      </c>
      <c r="J894" s="2" t="str">
        <f>_xlfn.XLOOKUP(Sales78[[#This Row],[Customer_ID]],Customer[Customer_ID],Customer[Age Range])</f>
        <v>[31-43]</v>
      </c>
      <c r="K894" s="2" t="str">
        <f>_xlfn.XLOOKUP(Sales78[[#This Row],[Customer_ID]],Customer[Customer_ID],Customer[Gender])</f>
        <v>Male</v>
      </c>
      <c r="L894" s="26" t="str">
        <f>_xlfn.XLOOKUP(Sales78[[#This Row],[Customer_ID]],Feedback[Customer_ID],Feedback[Feedback_ID])</f>
        <v>F1665</v>
      </c>
      <c r="M894" s="26" t="str">
        <f>_xlfn.XLOOKUP(Sales78[[#This Row],[Customer_ID]],Feedback[Customer_ID],Feedback[Sentiment])</f>
        <v>Positive</v>
      </c>
      <c r="N894" s="26" t="str">
        <f>_xlfn.XLOOKUP(Sales78[[#This Row],[Customer_ID]],Feedback[Customer_ID],Feedback[Comment])</f>
        <v>Could be better</v>
      </c>
      <c r="O894" s="26"/>
    </row>
    <row r="895" spans="1:15" x14ac:dyDescent="0.3">
      <c r="A895" s="4" t="s">
        <v>900</v>
      </c>
      <c r="B895" s="2" t="s">
        <v>1592</v>
      </c>
      <c r="C895" s="2" t="s">
        <v>1011</v>
      </c>
      <c r="D895" s="2">
        <v>3</v>
      </c>
      <c r="E895" s="2">
        <v>5.05</v>
      </c>
      <c r="F895" s="2" t="s">
        <v>1015</v>
      </c>
      <c r="G895" s="3">
        <v>46185</v>
      </c>
      <c r="H895" s="5">
        <v>15.15</v>
      </c>
      <c r="I895" s="2">
        <f>_xlfn.XLOOKUP(Sales78[[#This Row],[Customer_ID]],Customer[Customer_ID],Customer[Age])</f>
        <v>37</v>
      </c>
      <c r="J895" s="2" t="str">
        <f>_xlfn.XLOOKUP(Sales78[[#This Row],[Customer_ID]],Customer[Customer_ID],Customer[Age Range])</f>
        <v>[31-43]</v>
      </c>
      <c r="K895" s="2" t="str">
        <f>_xlfn.XLOOKUP(Sales78[[#This Row],[Customer_ID]],Customer[Customer_ID],Customer[Gender])</f>
        <v>Female</v>
      </c>
      <c r="L895" s="26" t="e">
        <f>_xlfn.XLOOKUP(Sales78[[#This Row],[Customer_ID]],Feedback[Customer_ID],Feedback[Feedback_ID])</f>
        <v>#N/A</v>
      </c>
      <c r="M895" s="26" t="e">
        <f>_xlfn.XLOOKUP(Sales78[[#This Row],[Customer_ID]],Feedback[Customer_ID],Feedback[Sentiment])</f>
        <v>#N/A</v>
      </c>
      <c r="N895" s="26" t="e">
        <f>_xlfn.XLOOKUP(Sales78[[#This Row],[Customer_ID]],Feedback[Customer_ID],Feedback[Comment])</f>
        <v>#N/A</v>
      </c>
      <c r="O895" s="26"/>
    </row>
    <row r="896" spans="1:15" x14ac:dyDescent="0.3">
      <c r="A896" s="4" t="s">
        <v>901</v>
      </c>
      <c r="B896" s="2" t="s">
        <v>1314</v>
      </c>
      <c r="C896" s="2" t="s">
        <v>1010</v>
      </c>
      <c r="D896" s="2">
        <v>2</v>
      </c>
      <c r="E896" s="2">
        <v>2.99</v>
      </c>
      <c r="F896" s="2" t="s">
        <v>1013</v>
      </c>
      <c r="G896" s="3">
        <v>46186</v>
      </c>
      <c r="H896" s="5">
        <v>5.98</v>
      </c>
      <c r="I896" s="2">
        <f>_xlfn.XLOOKUP(Sales78[[#This Row],[Customer_ID]],Customer[Customer_ID],Customer[Age])</f>
        <v>46</v>
      </c>
      <c r="J896" s="2" t="str">
        <f>_xlfn.XLOOKUP(Sales78[[#This Row],[Customer_ID]],Customer[Customer_ID],Customer[Age Range])</f>
        <v>[44-56]</v>
      </c>
      <c r="K896" s="2" t="str">
        <f>_xlfn.XLOOKUP(Sales78[[#This Row],[Customer_ID]],Customer[Customer_ID],Customer[Gender])</f>
        <v>Female</v>
      </c>
      <c r="L896" s="26" t="str">
        <f>_xlfn.XLOOKUP(Sales78[[#This Row],[Customer_ID]],Feedback[Customer_ID],Feedback[Feedback_ID])</f>
        <v>F1888</v>
      </c>
      <c r="M896" s="26" t="str">
        <f>_xlfn.XLOOKUP(Sales78[[#This Row],[Customer_ID]],Feedback[Customer_ID],Feedback[Sentiment])</f>
        <v>Neutral</v>
      </c>
      <c r="N896" s="26" t="str">
        <f>_xlfn.XLOOKUP(Sales78[[#This Row],[Customer_ID]],Feedback[Customer_ID],Feedback[Comment])</f>
        <v>Great product!</v>
      </c>
      <c r="O896" s="26"/>
    </row>
    <row r="897" spans="1:15" x14ac:dyDescent="0.3">
      <c r="A897" s="4" t="s">
        <v>902</v>
      </c>
      <c r="B897" s="2" t="s">
        <v>1757</v>
      </c>
      <c r="C897" s="2" t="s">
        <v>1007</v>
      </c>
      <c r="D897" s="2">
        <v>3</v>
      </c>
      <c r="E897" s="2">
        <v>4.95</v>
      </c>
      <c r="F897" s="2" t="s">
        <v>1016</v>
      </c>
      <c r="G897" s="3">
        <v>46187</v>
      </c>
      <c r="H897" s="5">
        <v>14.85</v>
      </c>
      <c r="I897" s="2">
        <f>_xlfn.XLOOKUP(Sales78[[#This Row],[Customer_ID]],Customer[Customer_ID],Customer[Age])</f>
        <v>19</v>
      </c>
      <c r="J897" s="2" t="str">
        <f>_xlfn.XLOOKUP(Sales78[[#This Row],[Customer_ID]],Customer[Customer_ID],Customer[Age Range])</f>
        <v>[18-30]</v>
      </c>
      <c r="K897" s="2" t="str">
        <f>_xlfn.XLOOKUP(Sales78[[#This Row],[Customer_ID]],Customer[Customer_ID],Customer[Gender])</f>
        <v>Female</v>
      </c>
      <c r="L897" s="26" t="e">
        <f>_xlfn.XLOOKUP(Sales78[[#This Row],[Customer_ID]],Feedback[Customer_ID],Feedback[Feedback_ID])</f>
        <v>#N/A</v>
      </c>
      <c r="M897" s="26" t="e">
        <f>_xlfn.XLOOKUP(Sales78[[#This Row],[Customer_ID]],Feedback[Customer_ID],Feedback[Sentiment])</f>
        <v>#N/A</v>
      </c>
      <c r="N897" s="26" t="e">
        <f>_xlfn.XLOOKUP(Sales78[[#This Row],[Customer_ID]],Feedback[Customer_ID],Feedback[Comment])</f>
        <v>#N/A</v>
      </c>
      <c r="O897" s="26"/>
    </row>
    <row r="898" spans="1:15" x14ac:dyDescent="0.3">
      <c r="A898" s="4" t="s">
        <v>903</v>
      </c>
      <c r="B898" s="2" t="s">
        <v>1210</v>
      </c>
      <c r="C898" s="2" t="s">
        <v>1009</v>
      </c>
      <c r="D898" s="2">
        <v>5</v>
      </c>
      <c r="E898" s="2">
        <v>2.56</v>
      </c>
      <c r="F898" s="2" t="s">
        <v>1013</v>
      </c>
      <c r="G898" s="3">
        <v>46188</v>
      </c>
      <c r="H898" s="5">
        <v>12.8</v>
      </c>
      <c r="I898" s="2">
        <f>_xlfn.XLOOKUP(Sales78[[#This Row],[Customer_ID]],Customer[Customer_ID],Customer[Age])</f>
        <v>52</v>
      </c>
      <c r="J898" s="2" t="str">
        <f>_xlfn.XLOOKUP(Sales78[[#This Row],[Customer_ID]],Customer[Customer_ID],Customer[Age Range])</f>
        <v>[44-56]</v>
      </c>
      <c r="K898" s="2" t="str">
        <f>_xlfn.XLOOKUP(Sales78[[#This Row],[Customer_ID]],Customer[Customer_ID],Customer[Gender])</f>
        <v>Male</v>
      </c>
      <c r="L898" s="26" t="e">
        <f>_xlfn.XLOOKUP(Sales78[[#This Row],[Customer_ID]],Feedback[Customer_ID],Feedback[Feedback_ID])</f>
        <v>#N/A</v>
      </c>
      <c r="M898" s="26" t="e">
        <f>_xlfn.XLOOKUP(Sales78[[#This Row],[Customer_ID]],Feedback[Customer_ID],Feedback[Sentiment])</f>
        <v>#N/A</v>
      </c>
      <c r="N898" s="26" t="e">
        <f>_xlfn.XLOOKUP(Sales78[[#This Row],[Customer_ID]],Feedback[Customer_ID],Feedback[Comment])</f>
        <v>#N/A</v>
      </c>
      <c r="O898" s="26"/>
    </row>
    <row r="899" spans="1:15" x14ac:dyDescent="0.3">
      <c r="A899" s="4" t="s">
        <v>904</v>
      </c>
      <c r="B899" s="2" t="s">
        <v>1052</v>
      </c>
      <c r="C899" s="2" t="s">
        <v>1011</v>
      </c>
      <c r="D899" s="2">
        <v>1</v>
      </c>
      <c r="E899" s="2">
        <v>4.54</v>
      </c>
      <c r="F899" s="2" t="s">
        <v>1013</v>
      </c>
      <c r="G899" s="3">
        <v>46189</v>
      </c>
      <c r="H899" s="5">
        <v>4.54</v>
      </c>
      <c r="I899" s="2">
        <f>_xlfn.XLOOKUP(Sales78[[#This Row],[Customer_ID]],Customer[Customer_ID],Customer[Age])</f>
        <v>32</v>
      </c>
      <c r="J899" s="2" t="str">
        <f>_xlfn.XLOOKUP(Sales78[[#This Row],[Customer_ID]],Customer[Customer_ID],Customer[Age Range])</f>
        <v>[31-43]</v>
      </c>
      <c r="K899" s="2" t="str">
        <f>_xlfn.XLOOKUP(Sales78[[#This Row],[Customer_ID]],Customer[Customer_ID],Customer[Gender])</f>
        <v>Female</v>
      </c>
      <c r="L899" s="26" t="str">
        <f>_xlfn.XLOOKUP(Sales78[[#This Row],[Customer_ID]],Feedback[Customer_ID],Feedback[Feedback_ID])</f>
        <v>F1769</v>
      </c>
      <c r="M899" s="26" t="str">
        <f>_xlfn.XLOOKUP(Sales78[[#This Row],[Customer_ID]],Feedback[Customer_ID],Feedback[Sentiment])</f>
        <v>Negative</v>
      </c>
      <c r="N899" s="26" t="str">
        <f>_xlfn.XLOOKUP(Sales78[[#This Row],[Customer_ID]],Feedback[Customer_ID],Feedback[Comment])</f>
        <v>Could be better</v>
      </c>
      <c r="O899" s="26"/>
    </row>
    <row r="900" spans="1:15" x14ac:dyDescent="0.3">
      <c r="A900" s="4" t="s">
        <v>905</v>
      </c>
      <c r="B900" s="2" t="s">
        <v>1502</v>
      </c>
      <c r="C900" s="2" t="s">
        <v>1008</v>
      </c>
      <c r="D900" s="2">
        <v>1</v>
      </c>
      <c r="E900" s="2">
        <v>4.82</v>
      </c>
      <c r="F900" s="2" t="s">
        <v>1016</v>
      </c>
      <c r="G900" s="3">
        <v>46190</v>
      </c>
      <c r="H900" s="5">
        <v>4.82</v>
      </c>
      <c r="I900" s="2">
        <f>_xlfn.XLOOKUP(Sales78[[#This Row],[Customer_ID]],Customer[Customer_ID],Customer[Age])</f>
        <v>44</v>
      </c>
      <c r="J900" s="2" t="str">
        <f>_xlfn.XLOOKUP(Sales78[[#This Row],[Customer_ID]],Customer[Customer_ID],Customer[Age Range])</f>
        <v>[44-56]</v>
      </c>
      <c r="K900" s="2" t="str">
        <f>_xlfn.XLOOKUP(Sales78[[#This Row],[Customer_ID]],Customer[Customer_ID],Customer[Gender])</f>
        <v>Female</v>
      </c>
      <c r="L900" s="26" t="e">
        <f>_xlfn.XLOOKUP(Sales78[[#This Row],[Customer_ID]],Feedback[Customer_ID],Feedback[Feedback_ID])</f>
        <v>#N/A</v>
      </c>
      <c r="M900" s="26" t="e">
        <f>_xlfn.XLOOKUP(Sales78[[#This Row],[Customer_ID]],Feedback[Customer_ID],Feedback[Sentiment])</f>
        <v>#N/A</v>
      </c>
      <c r="N900" s="26" t="e">
        <f>_xlfn.XLOOKUP(Sales78[[#This Row],[Customer_ID]],Feedback[Customer_ID],Feedback[Comment])</f>
        <v>#N/A</v>
      </c>
      <c r="O900" s="26"/>
    </row>
    <row r="901" spans="1:15" x14ac:dyDescent="0.3">
      <c r="A901" s="4" t="s">
        <v>906</v>
      </c>
      <c r="B901" s="2" t="s">
        <v>1466</v>
      </c>
      <c r="C901" s="2" t="s">
        <v>1008</v>
      </c>
      <c r="D901" s="2">
        <v>2</v>
      </c>
      <c r="E901" s="2">
        <v>2.65</v>
      </c>
      <c r="F901" s="2" t="s">
        <v>1013</v>
      </c>
      <c r="G901" s="3">
        <v>46191</v>
      </c>
      <c r="H901" s="5">
        <v>5.3</v>
      </c>
      <c r="I901" s="2">
        <f>_xlfn.XLOOKUP(Sales78[[#This Row],[Customer_ID]],Customer[Customer_ID],Customer[Age])</f>
        <v>39</v>
      </c>
      <c r="J901" s="2" t="str">
        <f>_xlfn.XLOOKUP(Sales78[[#This Row],[Customer_ID]],Customer[Customer_ID],Customer[Age Range])</f>
        <v>[31-43]</v>
      </c>
      <c r="K901" s="2" t="str">
        <f>_xlfn.XLOOKUP(Sales78[[#This Row],[Customer_ID]],Customer[Customer_ID],Customer[Gender])</f>
        <v>Female</v>
      </c>
      <c r="L901" s="26" t="str">
        <f>_xlfn.XLOOKUP(Sales78[[#This Row],[Customer_ID]],Feedback[Customer_ID],Feedback[Feedback_ID])</f>
        <v>F1921</v>
      </c>
      <c r="M901" s="26" t="str">
        <f>_xlfn.XLOOKUP(Sales78[[#This Row],[Customer_ID]],Feedback[Customer_ID],Feedback[Sentiment])</f>
        <v>Neutral</v>
      </c>
      <c r="N901" s="26" t="str">
        <f>_xlfn.XLOOKUP(Sales78[[#This Row],[Customer_ID]],Feedback[Customer_ID],Feedback[Comment])</f>
        <v>Could be better</v>
      </c>
      <c r="O901" s="26"/>
    </row>
    <row r="902" spans="1:15" x14ac:dyDescent="0.3">
      <c r="A902" s="4" t="s">
        <v>907</v>
      </c>
      <c r="B902" s="2" t="s">
        <v>1338</v>
      </c>
      <c r="C902" s="2" t="s">
        <v>1009</v>
      </c>
      <c r="D902" s="2">
        <v>5</v>
      </c>
      <c r="E902" s="2">
        <v>3.1</v>
      </c>
      <c r="F902" s="2" t="s">
        <v>1016</v>
      </c>
      <c r="G902" s="3">
        <v>46192</v>
      </c>
      <c r="H902" s="5">
        <v>15.5</v>
      </c>
      <c r="I902" s="2">
        <f>_xlfn.XLOOKUP(Sales78[[#This Row],[Customer_ID]],Customer[Customer_ID],Customer[Age])</f>
        <v>28</v>
      </c>
      <c r="J902" s="2" t="str">
        <f>_xlfn.XLOOKUP(Sales78[[#This Row],[Customer_ID]],Customer[Customer_ID],Customer[Age Range])</f>
        <v>[18-30]</v>
      </c>
      <c r="K902" s="2" t="str">
        <f>_xlfn.XLOOKUP(Sales78[[#This Row],[Customer_ID]],Customer[Customer_ID],Customer[Gender])</f>
        <v>Female</v>
      </c>
      <c r="L902" s="26" t="str">
        <f>_xlfn.XLOOKUP(Sales78[[#This Row],[Customer_ID]],Feedback[Customer_ID],Feedback[Feedback_ID])</f>
        <v>F1151</v>
      </c>
      <c r="M902" s="26" t="str">
        <f>_xlfn.XLOOKUP(Sales78[[#This Row],[Customer_ID]],Feedback[Customer_ID],Feedback[Sentiment])</f>
        <v>Neutral</v>
      </c>
      <c r="N902" s="26" t="str">
        <f>_xlfn.XLOOKUP(Sales78[[#This Row],[Customer_ID]],Feedback[Customer_ID],Feedback[Comment])</f>
        <v>Could be better</v>
      </c>
      <c r="O902" s="26"/>
    </row>
    <row r="903" spans="1:15" x14ac:dyDescent="0.3">
      <c r="A903" s="4" t="s">
        <v>908</v>
      </c>
      <c r="B903" s="2" t="s">
        <v>1946</v>
      </c>
      <c r="C903" s="2" t="s">
        <v>1012</v>
      </c>
      <c r="D903" s="2">
        <v>5</v>
      </c>
      <c r="E903" s="2">
        <v>3.49</v>
      </c>
      <c r="F903" s="2" t="s">
        <v>1016</v>
      </c>
      <c r="G903" s="3">
        <v>46193</v>
      </c>
      <c r="H903" s="5">
        <v>17.45</v>
      </c>
      <c r="I903" s="2">
        <f>_xlfn.XLOOKUP(Sales78[[#This Row],[Customer_ID]],Customer[Customer_ID],Customer[Age])</f>
        <v>39</v>
      </c>
      <c r="J903" s="2" t="str">
        <f>_xlfn.XLOOKUP(Sales78[[#This Row],[Customer_ID]],Customer[Customer_ID],Customer[Age Range])</f>
        <v>[31-43]</v>
      </c>
      <c r="K903" s="2" t="str">
        <f>_xlfn.XLOOKUP(Sales78[[#This Row],[Customer_ID]],Customer[Customer_ID],Customer[Gender])</f>
        <v>Female</v>
      </c>
      <c r="L903" s="26" t="str">
        <f>_xlfn.XLOOKUP(Sales78[[#This Row],[Customer_ID]],Feedback[Customer_ID],Feedback[Feedback_ID])</f>
        <v>F1068</v>
      </c>
      <c r="M903" s="26" t="str">
        <f>_xlfn.XLOOKUP(Sales78[[#This Row],[Customer_ID]],Feedback[Customer_ID],Feedback[Sentiment])</f>
        <v>Negative</v>
      </c>
      <c r="N903" s="26" t="str">
        <f>_xlfn.XLOOKUP(Sales78[[#This Row],[Customer_ID]],Feedback[Customer_ID],Feedback[Comment])</f>
        <v>Could be better</v>
      </c>
      <c r="O903" s="26"/>
    </row>
    <row r="904" spans="1:15" x14ac:dyDescent="0.3">
      <c r="A904" s="4" t="s">
        <v>909</v>
      </c>
      <c r="B904" s="2" t="s">
        <v>1724</v>
      </c>
      <c r="C904" s="2" t="s">
        <v>1008</v>
      </c>
      <c r="D904" s="2">
        <v>1</v>
      </c>
      <c r="E904" s="2">
        <v>5.26</v>
      </c>
      <c r="F904" s="2" t="s">
        <v>1016</v>
      </c>
      <c r="G904" s="3">
        <v>46194</v>
      </c>
      <c r="H904" s="5">
        <v>5.26</v>
      </c>
      <c r="I904" s="2">
        <f>_xlfn.XLOOKUP(Sales78[[#This Row],[Customer_ID]],Customer[Customer_ID],Customer[Age])</f>
        <v>22</v>
      </c>
      <c r="J904" s="2" t="str">
        <f>_xlfn.XLOOKUP(Sales78[[#This Row],[Customer_ID]],Customer[Customer_ID],Customer[Age Range])</f>
        <v>[18-30]</v>
      </c>
      <c r="K904" s="2" t="str">
        <f>_xlfn.XLOOKUP(Sales78[[#This Row],[Customer_ID]],Customer[Customer_ID],Customer[Gender])</f>
        <v>Male</v>
      </c>
      <c r="L904" s="26" t="str">
        <f>_xlfn.XLOOKUP(Sales78[[#This Row],[Customer_ID]],Feedback[Customer_ID],Feedback[Feedback_ID])</f>
        <v>F1998</v>
      </c>
      <c r="M904" s="26" t="str">
        <f>_xlfn.XLOOKUP(Sales78[[#This Row],[Customer_ID]],Feedback[Customer_ID],Feedback[Sentiment])</f>
        <v>Neutral</v>
      </c>
      <c r="N904" s="26" t="str">
        <f>_xlfn.XLOOKUP(Sales78[[#This Row],[Customer_ID]],Feedback[Customer_ID],Feedback[Comment])</f>
        <v>Could be better</v>
      </c>
      <c r="O904" s="26"/>
    </row>
    <row r="905" spans="1:15" x14ac:dyDescent="0.3">
      <c r="A905" s="4" t="s">
        <v>910</v>
      </c>
      <c r="B905" s="2" t="s">
        <v>1353</v>
      </c>
      <c r="C905" s="2" t="s">
        <v>1009</v>
      </c>
      <c r="D905" s="2">
        <v>1</v>
      </c>
      <c r="E905" s="2">
        <v>4.66</v>
      </c>
      <c r="F905" s="2" t="s">
        <v>1013</v>
      </c>
      <c r="G905" s="3">
        <v>46195</v>
      </c>
      <c r="H905" s="5">
        <v>4.66</v>
      </c>
      <c r="I905" s="2">
        <f>_xlfn.XLOOKUP(Sales78[[#This Row],[Customer_ID]],Customer[Customer_ID],Customer[Age])</f>
        <v>30</v>
      </c>
      <c r="J905" s="2" t="str">
        <f>_xlfn.XLOOKUP(Sales78[[#This Row],[Customer_ID]],Customer[Customer_ID],Customer[Age Range])</f>
        <v>[18-30]</v>
      </c>
      <c r="K905" s="2" t="str">
        <f>_xlfn.XLOOKUP(Sales78[[#This Row],[Customer_ID]],Customer[Customer_ID],Customer[Gender])</f>
        <v>Male</v>
      </c>
      <c r="L905" s="26" t="str">
        <f>_xlfn.XLOOKUP(Sales78[[#This Row],[Customer_ID]],Feedback[Customer_ID],Feedback[Feedback_ID])</f>
        <v>F1374</v>
      </c>
      <c r="M905" s="26" t="str">
        <f>_xlfn.XLOOKUP(Sales78[[#This Row],[Customer_ID]],Feedback[Customer_ID],Feedback[Sentiment])</f>
        <v>Negative</v>
      </c>
      <c r="N905" s="26" t="str">
        <f>_xlfn.XLOOKUP(Sales78[[#This Row],[Customer_ID]],Feedback[Customer_ID],Feedback[Comment])</f>
        <v>Could be better</v>
      </c>
      <c r="O905" s="26"/>
    </row>
    <row r="906" spans="1:15" x14ac:dyDescent="0.3">
      <c r="A906" s="4" t="s">
        <v>911</v>
      </c>
      <c r="B906" s="2" t="s">
        <v>1708</v>
      </c>
      <c r="C906" s="2" t="s">
        <v>1007</v>
      </c>
      <c r="D906" s="2">
        <v>2</v>
      </c>
      <c r="E906" s="2">
        <v>2.69</v>
      </c>
      <c r="F906" s="2" t="s">
        <v>1016</v>
      </c>
      <c r="G906" s="3">
        <v>46196</v>
      </c>
      <c r="H906" s="5">
        <v>5.38</v>
      </c>
      <c r="I906" s="2">
        <f>_xlfn.XLOOKUP(Sales78[[#This Row],[Customer_ID]],Customer[Customer_ID],Customer[Age])</f>
        <v>63</v>
      </c>
      <c r="J906" s="2" t="str">
        <f>_xlfn.XLOOKUP(Sales78[[#This Row],[Customer_ID]],Customer[Customer_ID],Customer[Age Range])</f>
        <v>[57 Above]</v>
      </c>
      <c r="K906" s="2" t="str">
        <f>_xlfn.XLOOKUP(Sales78[[#This Row],[Customer_ID]],Customer[Customer_ID],Customer[Gender])</f>
        <v>Male</v>
      </c>
      <c r="L906" s="26" t="str">
        <f>_xlfn.XLOOKUP(Sales78[[#This Row],[Customer_ID]],Feedback[Customer_ID],Feedback[Feedback_ID])</f>
        <v>F1188</v>
      </c>
      <c r="M906" s="26" t="str">
        <f>_xlfn.XLOOKUP(Sales78[[#This Row],[Customer_ID]],Feedback[Customer_ID],Feedback[Sentiment])</f>
        <v>Negative</v>
      </c>
      <c r="N906" s="26" t="str">
        <f>_xlfn.XLOOKUP(Sales78[[#This Row],[Customer_ID]],Feedback[Customer_ID],Feedback[Comment])</f>
        <v>Could be better</v>
      </c>
      <c r="O906" s="26"/>
    </row>
    <row r="907" spans="1:15" x14ac:dyDescent="0.3">
      <c r="A907" s="4" t="s">
        <v>912</v>
      </c>
      <c r="B907" s="2" t="s">
        <v>1816</v>
      </c>
      <c r="C907" s="2" t="s">
        <v>1007</v>
      </c>
      <c r="D907" s="2">
        <v>2</v>
      </c>
      <c r="E907" s="2">
        <v>4.79</v>
      </c>
      <c r="F907" s="2" t="s">
        <v>1016</v>
      </c>
      <c r="G907" s="3">
        <v>46197</v>
      </c>
      <c r="H907" s="5">
        <v>9.58</v>
      </c>
      <c r="I907" s="2">
        <f>_xlfn.XLOOKUP(Sales78[[#This Row],[Customer_ID]],Customer[Customer_ID],Customer[Age])</f>
        <v>54</v>
      </c>
      <c r="J907" s="2" t="str">
        <f>_xlfn.XLOOKUP(Sales78[[#This Row],[Customer_ID]],Customer[Customer_ID],Customer[Age Range])</f>
        <v>[44-56]</v>
      </c>
      <c r="K907" s="2" t="str">
        <f>_xlfn.XLOOKUP(Sales78[[#This Row],[Customer_ID]],Customer[Customer_ID],Customer[Gender])</f>
        <v>Female</v>
      </c>
      <c r="L907" s="26" t="e">
        <f>_xlfn.XLOOKUP(Sales78[[#This Row],[Customer_ID]],Feedback[Customer_ID],Feedback[Feedback_ID])</f>
        <v>#N/A</v>
      </c>
      <c r="M907" s="26" t="e">
        <f>_xlfn.XLOOKUP(Sales78[[#This Row],[Customer_ID]],Feedback[Customer_ID],Feedback[Sentiment])</f>
        <v>#N/A</v>
      </c>
      <c r="N907" s="26" t="e">
        <f>_xlfn.XLOOKUP(Sales78[[#This Row],[Customer_ID]],Feedback[Customer_ID],Feedback[Comment])</f>
        <v>#N/A</v>
      </c>
      <c r="O907" s="26"/>
    </row>
    <row r="908" spans="1:15" x14ac:dyDescent="0.3">
      <c r="A908" s="4" t="s">
        <v>913</v>
      </c>
      <c r="B908" s="2" t="s">
        <v>1182</v>
      </c>
      <c r="C908" s="2" t="s">
        <v>1008</v>
      </c>
      <c r="D908" s="2">
        <v>4</v>
      </c>
      <c r="E908" s="2">
        <v>2.5299999999999998</v>
      </c>
      <c r="F908" s="2" t="s">
        <v>1015</v>
      </c>
      <c r="G908" s="3">
        <v>46198</v>
      </c>
      <c r="H908" s="5">
        <v>10.119999999999999</v>
      </c>
      <c r="I908" s="2">
        <f>_xlfn.XLOOKUP(Sales78[[#This Row],[Customer_ID]],Customer[Customer_ID],Customer[Age])</f>
        <v>25</v>
      </c>
      <c r="J908" s="2" t="str">
        <f>_xlfn.XLOOKUP(Sales78[[#This Row],[Customer_ID]],Customer[Customer_ID],Customer[Age Range])</f>
        <v>[18-30]</v>
      </c>
      <c r="K908" s="2" t="str">
        <f>_xlfn.XLOOKUP(Sales78[[#This Row],[Customer_ID]],Customer[Customer_ID],Customer[Gender])</f>
        <v>Male</v>
      </c>
      <c r="L908" s="26" t="e">
        <f>_xlfn.XLOOKUP(Sales78[[#This Row],[Customer_ID]],Feedback[Customer_ID],Feedback[Feedback_ID])</f>
        <v>#N/A</v>
      </c>
      <c r="M908" s="26" t="e">
        <f>_xlfn.XLOOKUP(Sales78[[#This Row],[Customer_ID]],Feedback[Customer_ID],Feedback[Sentiment])</f>
        <v>#N/A</v>
      </c>
      <c r="N908" s="26" t="e">
        <f>_xlfn.XLOOKUP(Sales78[[#This Row],[Customer_ID]],Feedback[Customer_ID],Feedback[Comment])</f>
        <v>#N/A</v>
      </c>
      <c r="O908" s="26"/>
    </row>
    <row r="909" spans="1:15" x14ac:dyDescent="0.3">
      <c r="A909" s="4" t="s">
        <v>914</v>
      </c>
      <c r="B909" s="2" t="s">
        <v>1040</v>
      </c>
      <c r="C909" s="2" t="s">
        <v>1011</v>
      </c>
      <c r="D909" s="2">
        <v>1</v>
      </c>
      <c r="E909" s="2">
        <v>3.86</v>
      </c>
      <c r="F909" s="2" t="s">
        <v>1013</v>
      </c>
      <c r="G909" s="3">
        <v>46199</v>
      </c>
      <c r="H909" s="5">
        <v>3.86</v>
      </c>
      <c r="I909" s="2">
        <f>_xlfn.XLOOKUP(Sales78[[#This Row],[Customer_ID]],Customer[Customer_ID],Customer[Age])</f>
        <v>31</v>
      </c>
      <c r="J909" s="2" t="str">
        <f>_xlfn.XLOOKUP(Sales78[[#This Row],[Customer_ID]],Customer[Customer_ID],Customer[Age Range])</f>
        <v>[31-43]</v>
      </c>
      <c r="K909" s="2" t="str">
        <f>_xlfn.XLOOKUP(Sales78[[#This Row],[Customer_ID]],Customer[Customer_ID],Customer[Gender])</f>
        <v>Male</v>
      </c>
      <c r="L909" s="26" t="e">
        <f>_xlfn.XLOOKUP(Sales78[[#This Row],[Customer_ID]],Feedback[Customer_ID],Feedback[Feedback_ID])</f>
        <v>#N/A</v>
      </c>
      <c r="M909" s="26" t="e">
        <f>_xlfn.XLOOKUP(Sales78[[#This Row],[Customer_ID]],Feedback[Customer_ID],Feedback[Sentiment])</f>
        <v>#N/A</v>
      </c>
      <c r="N909" s="26" t="e">
        <f>_xlfn.XLOOKUP(Sales78[[#This Row],[Customer_ID]],Feedback[Customer_ID],Feedback[Comment])</f>
        <v>#N/A</v>
      </c>
      <c r="O909" s="26"/>
    </row>
    <row r="910" spans="1:15" x14ac:dyDescent="0.3">
      <c r="A910" s="4" t="s">
        <v>915</v>
      </c>
      <c r="B910" s="2" t="s">
        <v>1684</v>
      </c>
      <c r="C910" s="2" t="s">
        <v>1012</v>
      </c>
      <c r="D910" s="2">
        <v>2</v>
      </c>
      <c r="E910" s="2">
        <v>3.45</v>
      </c>
      <c r="F910" s="2" t="s">
        <v>1013</v>
      </c>
      <c r="G910" s="3">
        <v>46200</v>
      </c>
      <c r="H910" s="5">
        <v>6.9</v>
      </c>
      <c r="I910" s="2">
        <f>_xlfn.XLOOKUP(Sales78[[#This Row],[Customer_ID]],Customer[Customer_ID],Customer[Age])</f>
        <v>56</v>
      </c>
      <c r="J910" s="2" t="str">
        <f>_xlfn.XLOOKUP(Sales78[[#This Row],[Customer_ID]],Customer[Customer_ID],Customer[Age Range])</f>
        <v>[44-56]</v>
      </c>
      <c r="K910" s="2" t="str">
        <f>_xlfn.XLOOKUP(Sales78[[#This Row],[Customer_ID]],Customer[Customer_ID],Customer[Gender])</f>
        <v>Female</v>
      </c>
      <c r="L910" s="26" t="str">
        <f>_xlfn.XLOOKUP(Sales78[[#This Row],[Customer_ID]],Feedback[Customer_ID],Feedback[Feedback_ID])</f>
        <v>F1065</v>
      </c>
      <c r="M910" s="26" t="str">
        <f>_xlfn.XLOOKUP(Sales78[[#This Row],[Customer_ID]],Feedback[Customer_ID],Feedback[Sentiment])</f>
        <v>Negative</v>
      </c>
      <c r="N910" s="26" t="str">
        <f>_xlfn.XLOOKUP(Sales78[[#This Row],[Customer_ID]],Feedback[Customer_ID],Feedback[Comment])</f>
        <v>Could be better</v>
      </c>
      <c r="O910" s="26"/>
    </row>
    <row r="911" spans="1:15" x14ac:dyDescent="0.3">
      <c r="A911" s="4" t="s">
        <v>916</v>
      </c>
      <c r="B911" s="2" t="s">
        <v>1262</v>
      </c>
      <c r="C911" s="2" t="s">
        <v>1008</v>
      </c>
      <c r="D911" s="2">
        <v>5</v>
      </c>
      <c r="E911" s="2">
        <v>5.48</v>
      </c>
      <c r="F911" s="2" t="s">
        <v>1016</v>
      </c>
      <c r="G911" s="3">
        <v>46201</v>
      </c>
      <c r="H911" s="5">
        <v>27.4</v>
      </c>
      <c r="I911" s="2">
        <f>_xlfn.XLOOKUP(Sales78[[#This Row],[Customer_ID]],Customer[Customer_ID],Customer[Age])</f>
        <v>32</v>
      </c>
      <c r="J911" s="2" t="str">
        <f>_xlfn.XLOOKUP(Sales78[[#This Row],[Customer_ID]],Customer[Customer_ID],Customer[Age Range])</f>
        <v>[31-43]</v>
      </c>
      <c r="K911" s="2" t="str">
        <f>_xlfn.XLOOKUP(Sales78[[#This Row],[Customer_ID]],Customer[Customer_ID],Customer[Gender])</f>
        <v>Male</v>
      </c>
      <c r="L911" s="26" t="str">
        <f>_xlfn.XLOOKUP(Sales78[[#This Row],[Customer_ID]],Feedback[Customer_ID],Feedback[Feedback_ID])</f>
        <v>F1885</v>
      </c>
      <c r="M911" s="26" t="str">
        <f>_xlfn.XLOOKUP(Sales78[[#This Row],[Customer_ID]],Feedback[Customer_ID],Feedback[Sentiment])</f>
        <v>Negative</v>
      </c>
      <c r="N911" s="26" t="str">
        <f>_xlfn.XLOOKUP(Sales78[[#This Row],[Customer_ID]],Feedback[Customer_ID],Feedback[Comment])</f>
        <v>Could be better</v>
      </c>
      <c r="O911" s="26"/>
    </row>
    <row r="912" spans="1:15" x14ac:dyDescent="0.3">
      <c r="A912" s="4" t="s">
        <v>917</v>
      </c>
      <c r="B912" s="2" t="s">
        <v>1629</v>
      </c>
      <c r="C912" s="2" t="s">
        <v>1007</v>
      </c>
      <c r="D912" s="2">
        <v>4</v>
      </c>
      <c r="E912" s="2">
        <v>4.8099999999999996</v>
      </c>
      <c r="F912" s="2" t="s">
        <v>1015</v>
      </c>
      <c r="G912" s="3">
        <v>46202</v>
      </c>
      <c r="H912" s="5">
        <v>19.239999999999998</v>
      </c>
      <c r="I912" s="2">
        <f>_xlfn.XLOOKUP(Sales78[[#This Row],[Customer_ID]],Customer[Customer_ID],Customer[Age])</f>
        <v>65</v>
      </c>
      <c r="J912" s="2" t="str">
        <f>_xlfn.XLOOKUP(Sales78[[#This Row],[Customer_ID]],Customer[Customer_ID],Customer[Age Range])</f>
        <v>[57 Above]</v>
      </c>
      <c r="K912" s="2" t="str">
        <f>_xlfn.XLOOKUP(Sales78[[#This Row],[Customer_ID]],Customer[Customer_ID],Customer[Gender])</f>
        <v>Female</v>
      </c>
      <c r="L912" s="26" t="str">
        <f>_xlfn.XLOOKUP(Sales78[[#This Row],[Customer_ID]],Feedback[Customer_ID],Feedback[Feedback_ID])</f>
        <v>F1458</v>
      </c>
      <c r="M912" s="26" t="str">
        <f>_xlfn.XLOOKUP(Sales78[[#This Row],[Customer_ID]],Feedback[Customer_ID],Feedback[Sentiment])</f>
        <v>Negative</v>
      </c>
      <c r="N912" s="26" t="str">
        <f>_xlfn.XLOOKUP(Sales78[[#This Row],[Customer_ID]],Feedback[Customer_ID],Feedback[Comment])</f>
        <v>Could be better</v>
      </c>
      <c r="O912" s="26"/>
    </row>
    <row r="913" spans="1:15" x14ac:dyDescent="0.3">
      <c r="A913" s="4" t="s">
        <v>918</v>
      </c>
      <c r="B913" s="2" t="s">
        <v>2012</v>
      </c>
      <c r="C913" s="2" t="s">
        <v>1011</v>
      </c>
      <c r="D913" s="2">
        <v>1</v>
      </c>
      <c r="E913" s="2">
        <v>5.52</v>
      </c>
      <c r="F913" s="2" t="s">
        <v>1015</v>
      </c>
      <c r="G913" s="3">
        <v>46203</v>
      </c>
      <c r="H913" s="5">
        <v>5.52</v>
      </c>
      <c r="I913" s="2">
        <f>_xlfn.XLOOKUP(Sales78[[#This Row],[Customer_ID]],Customer[Customer_ID],Customer[Age])</f>
        <v>61</v>
      </c>
      <c r="J913" s="2" t="str">
        <f>_xlfn.XLOOKUP(Sales78[[#This Row],[Customer_ID]],Customer[Customer_ID],Customer[Age Range])</f>
        <v>[57 Above]</v>
      </c>
      <c r="K913" s="2" t="str">
        <f>_xlfn.XLOOKUP(Sales78[[#This Row],[Customer_ID]],Customer[Customer_ID],Customer[Gender])</f>
        <v>Male</v>
      </c>
      <c r="L913" s="26" t="e">
        <f>_xlfn.XLOOKUP(Sales78[[#This Row],[Customer_ID]],Feedback[Customer_ID],Feedback[Feedback_ID])</f>
        <v>#N/A</v>
      </c>
      <c r="M913" s="26" t="e">
        <f>_xlfn.XLOOKUP(Sales78[[#This Row],[Customer_ID]],Feedback[Customer_ID],Feedback[Sentiment])</f>
        <v>#N/A</v>
      </c>
      <c r="N913" s="26" t="e">
        <f>_xlfn.XLOOKUP(Sales78[[#This Row],[Customer_ID]],Feedback[Customer_ID],Feedback[Comment])</f>
        <v>#N/A</v>
      </c>
      <c r="O913" s="26"/>
    </row>
    <row r="914" spans="1:15" x14ac:dyDescent="0.3">
      <c r="A914" s="4" t="s">
        <v>919</v>
      </c>
      <c r="B914" s="2" t="s">
        <v>1634</v>
      </c>
      <c r="C914" s="2" t="s">
        <v>1009</v>
      </c>
      <c r="D914" s="2">
        <v>2</v>
      </c>
      <c r="E914" s="2">
        <v>2.57</v>
      </c>
      <c r="F914" s="2" t="s">
        <v>1014</v>
      </c>
      <c r="G914" s="3">
        <v>46204</v>
      </c>
      <c r="H914" s="5">
        <v>5.14</v>
      </c>
      <c r="I914" s="2">
        <f>_xlfn.XLOOKUP(Sales78[[#This Row],[Customer_ID]],Customer[Customer_ID],Customer[Age])</f>
        <v>50</v>
      </c>
      <c r="J914" s="2" t="str">
        <f>_xlfn.XLOOKUP(Sales78[[#This Row],[Customer_ID]],Customer[Customer_ID],Customer[Age Range])</f>
        <v>[44-56]</v>
      </c>
      <c r="K914" s="2" t="str">
        <f>_xlfn.XLOOKUP(Sales78[[#This Row],[Customer_ID]],Customer[Customer_ID],Customer[Gender])</f>
        <v>Male</v>
      </c>
      <c r="L914" s="26" t="str">
        <f>_xlfn.XLOOKUP(Sales78[[#This Row],[Customer_ID]],Feedback[Customer_ID],Feedback[Feedback_ID])</f>
        <v>F1901</v>
      </c>
      <c r="M914" s="26" t="str">
        <f>_xlfn.XLOOKUP(Sales78[[#This Row],[Customer_ID]],Feedback[Customer_ID],Feedback[Sentiment])</f>
        <v>Negative</v>
      </c>
      <c r="N914" s="26" t="str">
        <f>_xlfn.XLOOKUP(Sales78[[#This Row],[Customer_ID]],Feedback[Customer_ID],Feedback[Comment])</f>
        <v>Could be better</v>
      </c>
      <c r="O914" s="26"/>
    </row>
    <row r="915" spans="1:15" x14ac:dyDescent="0.3">
      <c r="A915" s="4" t="s">
        <v>920</v>
      </c>
      <c r="B915" s="2" t="s">
        <v>1429</v>
      </c>
      <c r="C915" s="2" t="s">
        <v>1007</v>
      </c>
      <c r="D915" s="2">
        <v>1</v>
      </c>
      <c r="E915" s="2">
        <v>5.54</v>
      </c>
      <c r="F915" s="2" t="s">
        <v>1014</v>
      </c>
      <c r="G915" s="3">
        <v>46205</v>
      </c>
      <c r="H915" s="5">
        <v>5.54</v>
      </c>
      <c r="I915" s="2">
        <f>_xlfn.XLOOKUP(Sales78[[#This Row],[Customer_ID]],Customer[Customer_ID],Customer[Age])</f>
        <v>37</v>
      </c>
      <c r="J915" s="2" t="str">
        <f>_xlfn.XLOOKUP(Sales78[[#This Row],[Customer_ID]],Customer[Customer_ID],Customer[Age Range])</f>
        <v>[31-43]</v>
      </c>
      <c r="K915" s="2" t="str">
        <f>_xlfn.XLOOKUP(Sales78[[#This Row],[Customer_ID]],Customer[Customer_ID],Customer[Gender])</f>
        <v>Female</v>
      </c>
      <c r="L915" s="26" t="e">
        <f>_xlfn.XLOOKUP(Sales78[[#This Row],[Customer_ID]],Feedback[Customer_ID],Feedback[Feedback_ID])</f>
        <v>#N/A</v>
      </c>
      <c r="M915" s="26" t="e">
        <f>_xlfn.XLOOKUP(Sales78[[#This Row],[Customer_ID]],Feedback[Customer_ID],Feedback[Sentiment])</f>
        <v>#N/A</v>
      </c>
      <c r="N915" s="26" t="e">
        <f>_xlfn.XLOOKUP(Sales78[[#This Row],[Customer_ID]],Feedback[Customer_ID],Feedback[Comment])</f>
        <v>#N/A</v>
      </c>
      <c r="O915" s="26"/>
    </row>
    <row r="916" spans="1:15" x14ac:dyDescent="0.3">
      <c r="A916" s="4" t="s">
        <v>921</v>
      </c>
      <c r="B916" s="2" t="s">
        <v>1624</v>
      </c>
      <c r="C916" s="2" t="s">
        <v>1009</v>
      </c>
      <c r="D916" s="2">
        <v>4</v>
      </c>
      <c r="E916" s="2">
        <v>4.7699999999999996</v>
      </c>
      <c r="F916" s="2" t="s">
        <v>1015</v>
      </c>
      <c r="G916" s="3">
        <v>46206</v>
      </c>
      <c r="H916" s="5">
        <v>19.079999999999998</v>
      </c>
      <c r="I916" s="2">
        <f>_xlfn.XLOOKUP(Sales78[[#This Row],[Customer_ID]],Customer[Customer_ID],Customer[Age])</f>
        <v>46</v>
      </c>
      <c r="J916" s="2" t="str">
        <f>_xlfn.XLOOKUP(Sales78[[#This Row],[Customer_ID]],Customer[Customer_ID],Customer[Age Range])</f>
        <v>[44-56]</v>
      </c>
      <c r="K916" s="2" t="str">
        <f>_xlfn.XLOOKUP(Sales78[[#This Row],[Customer_ID]],Customer[Customer_ID],Customer[Gender])</f>
        <v>Female</v>
      </c>
      <c r="L916" s="26" t="str">
        <f>_xlfn.XLOOKUP(Sales78[[#This Row],[Customer_ID]],Feedback[Customer_ID],Feedback[Feedback_ID])</f>
        <v>F1006</v>
      </c>
      <c r="M916" s="26" t="str">
        <f>_xlfn.XLOOKUP(Sales78[[#This Row],[Customer_ID]],Feedback[Customer_ID],Feedback[Sentiment])</f>
        <v>Neutral</v>
      </c>
      <c r="N916" s="26" t="str">
        <f>_xlfn.XLOOKUP(Sales78[[#This Row],[Customer_ID]],Feedback[Customer_ID],Feedback[Comment])</f>
        <v>Could be better</v>
      </c>
      <c r="O916" s="26"/>
    </row>
    <row r="917" spans="1:15" x14ac:dyDescent="0.3">
      <c r="A917" s="4" t="s">
        <v>922</v>
      </c>
      <c r="B917" s="2" t="s">
        <v>1621</v>
      </c>
      <c r="C917" s="2" t="s">
        <v>1012</v>
      </c>
      <c r="D917" s="2">
        <v>3</v>
      </c>
      <c r="E917" s="2">
        <v>3.31</v>
      </c>
      <c r="F917" s="2" t="s">
        <v>1013</v>
      </c>
      <c r="G917" s="3">
        <v>46207</v>
      </c>
      <c r="H917" s="5">
        <v>9.93</v>
      </c>
      <c r="I917" s="2">
        <f>_xlfn.XLOOKUP(Sales78[[#This Row],[Customer_ID]],Customer[Customer_ID],Customer[Age])</f>
        <v>38</v>
      </c>
      <c r="J917" s="2" t="str">
        <f>_xlfn.XLOOKUP(Sales78[[#This Row],[Customer_ID]],Customer[Customer_ID],Customer[Age Range])</f>
        <v>[31-43]</v>
      </c>
      <c r="K917" s="2" t="str">
        <f>_xlfn.XLOOKUP(Sales78[[#This Row],[Customer_ID]],Customer[Customer_ID],Customer[Gender])</f>
        <v>Male</v>
      </c>
      <c r="L917" s="26" t="e">
        <f>_xlfn.XLOOKUP(Sales78[[#This Row],[Customer_ID]],Feedback[Customer_ID],Feedback[Feedback_ID])</f>
        <v>#N/A</v>
      </c>
      <c r="M917" s="26" t="e">
        <f>_xlfn.XLOOKUP(Sales78[[#This Row],[Customer_ID]],Feedback[Customer_ID],Feedback[Sentiment])</f>
        <v>#N/A</v>
      </c>
      <c r="N917" s="26" t="e">
        <f>_xlfn.XLOOKUP(Sales78[[#This Row],[Customer_ID]],Feedback[Customer_ID],Feedback[Comment])</f>
        <v>#N/A</v>
      </c>
      <c r="O917" s="26"/>
    </row>
    <row r="918" spans="1:15" x14ac:dyDescent="0.3">
      <c r="A918" s="4" t="s">
        <v>923</v>
      </c>
      <c r="B918" s="2" t="s">
        <v>1887</v>
      </c>
      <c r="C918" s="2" t="s">
        <v>1012</v>
      </c>
      <c r="D918" s="2">
        <v>1</v>
      </c>
      <c r="E918" s="2">
        <v>3.83</v>
      </c>
      <c r="F918" s="2" t="s">
        <v>1013</v>
      </c>
      <c r="G918" s="3">
        <v>46208</v>
      </c>
      <c r="H918" s="5">
        <v>3.83</v>
      </c>
      <c r="I918" s="2">
        <f>_xlfn.XLOOKUP(Sales78[[#This Row],[Customer_ID]],Customer[Customer_ID],Customer[Age])</f>
        <v>33</v>
      </c>
      <c r="J918" s="2" t="str">
        <f>_xlfn.XLOOKUP(Sales78[[#This Row],[Customer_ID]],Customer[Customer_ID],Customer[Age Range])</f>
        <v>[31-43]</v>
      </c>
      <c r="K918" s="2" t="str">
        <f>_xlfn.XLOOKUP(Sales78[[#This Row],[Customer_ID]],Customer[Customer_ID],Customer[Gender])</f>
        <v>Female</v>
      </c>
      <c r="L918" s="26" t="e">
        <f>_xlfn.XLOOKUP(Sales78[[#This Row],[Customer_ID]],Feedback[Customer_ID],Feedback[Feedback_ID])</f>
        <v>#N/A</v>
      </c>
      <c r="M918" s="26" t="e">
        <f>_xlfn.XLOOKUP(Sales78[[#This Row],[Customer_ID]],Feedback[Customer_ID],Feedback[Sentiment])</f>
        <v>#N/A</v>
      </c>
      <c r="N918" s="26" t="e">
        <f>_xlfn.XLOOKUP(Sales78[[#This Row],[Customer_ID]],Feedback[Customer_ID],Feedback[Comment])</f>
        <v>#N/A</v>
      </c>
      <c r="O918" s="26"/>
    </row>
    <row r="919" spans="1:15" x14ac:dyDescent="0.3">
      <c r="A919" s="4" t="s">
        <v>924</v>
      </c>
      <c r="B919" s="2" t="s">
        <v>1422</v>
      </c>
      <c r="C919" s="2" t="s">
        <v>1010</v>
      </c>
      <c r="D919" s="2">
        <v>1</v>
      </c>
      <c r="E919" s="2">
        <v>5.92</v>
      </c>
      <c r="F919" s="2" t="s">
        <v>1016</v>
      </c>
      <c r="G919" s="3">
        <v>46209</v>
      </c>
      <c r="H919" s="5">
        <v>5.92</v>
      </c>
      <c r="I919" s="2">
        <f>_xlfn.XLOOKUP(Sales78[[#This Row],[Customer_ID]],Customer[Customer_ID],Customer[Age])</f>
        <v>33</v>
      </c>
      <c r="J919" s="2" t="str">
        <f>_xlfn.XLOOKUP(Sales78[[#This Row],[Customer_ID]],Customer[Customer_ID],Customer[Age Range])</f>
        <v>[31-43]</v>
      </c>
      <c r="K919" s="2" t="str">
        <f>_xlfn.XLOOKUP(Sales78[[#This Row],[Customer_ID]],Customer[Customer_ID],Customer[Gender])</f>
        <v>Male</v>
      </c>
      <c r="L919" s="26" t="str">
        <f>_xlfn.XLOOKUP(Sales78[[#This Row],[Customer_ID]],Feedback[Customer_ID],Feedback[Feedback_ID])</f>
        <v>F1383</v>
      </c>
      <c r="M919" s="26" t="str">
        <f>_xlfn.XLOOKUP(Sales78[[#This Row],[Customer_ID]],Feedback[Customer_ID],Feedback[Sentiment])</f>
        <v>Negative</v>
      </c>
      <c r="N919" s="26" t="str">
        <f>_xlfn.XLOOKUP(Sales78[[#This Row],[Customer_ID]],Feedback[Customer_ID],Feedback[Comment])</f>
        <v>Great product!</v>
      </c>
      <c r="O919" s="26"/>
    </row>
    <row r="920" spans="1:15" x14ac:dyDescent="0.3">
      <c r="A920" s="4" t="s">
        <v>925</v>
      </c>
      <c r="B920" s="2" t="s">
        <v>1090</v>
      </c>
      <c r="C920" s="2" t="s">
        <v>1011</v>
      </c>
      <c r="D920" s="2">
        <v>1</v>
      </c>
      <c r="E920" s="2">
        <v>2.85</v>
      </c>
      <c r="F920" s="2" t="s">
        <v>1014</v>
      </c>
      <c r="G920" s="3">
        <v>46210</v>
      </c>
      <c r="H920" s="5">
        <v>2.85</v>
      </c>
      <c r="I920" s="2">
        <f>_xlfn.XLOOKUP(Sales78[[#This Row],[Customer_ID]],Customer[Customer_ID],Customer[Age])</f>
        <v>60</v>
      </c>
      <c r="J920" s="2" t="str">
        <f>_xlfn.XLOOKUP(Sales78[[#This Row],[Customer_ID]],Customer[Customer_ID],Customer[Age Range])</f>
        <v>[57 Above]</v>
      </c>
      <c r="K920" s="2" t="str">
        <f>_xlfn.XLOOKUP(Sales78[[#This Row],[Customer_ID]],Customer[Customer_ID],Customer[Gender])</f>
        <v>Female</v>
      </c>
      <c r="L920" s="26" t="str">
        <f>_xlfn.XLOOKUP(Sales78[[#This Row],[Customer_ID]],Feedback[Customer_ID],Feedback[Feedback_ID])</f>
        <v>F1781</v>
      </c>
      <c r="M920" s="26" t="str">
        <f>_xlfn.XLOOKUP(Sales78[[#This Row],[Customer_ID]],Feedback[Customer_ID],Feedback[Sentiment])</f>
        <v>Neutral</v>
      </c>
      <c r="N920" s="26" t="str">
        <f>_xlfn.XLOOKUP(Sales78[[#This Row],[Customer_ID]],Feedback[Customer_ID],Feedback[Comment])</f>
        <v>Could be better</v>
      </c>
      <c r="O920" s="26"/>
    </row>
    <row r="921" spans="1:15" x14ac:dyDescent="0.3">
      <c r="A921" s="4" t="s">
        <v>926</v>
      </c>
      <c r="B921" s="2" t="s">
        <v>1237</v>
      </c>
      <c r="C921" s="2" t="s">
        <v>1007</v>
      </c>
      <c r="D921" s="2">
        <v>1</v>
      </c>
      <c r="E921" s="2">
        <v>3.6</v>
      </c>
      <c r="F921" s="2" t="s">
        <v>1015</v>
      </c>
      <c r="G921" s="3">
        <v>46211</v>
      </c>
      <c r="H921" s="5">
        <v>3.6</v>
      </c>
      <c r="I921" s="2">
        <f>_xlfn.XLOOKUP(Sales78[[#This Row],[Customer_ID]],Customer[Customer_ID],Customer[Age])</f>
        <v>51</v>
      </c>
      <c r="J921" s="2" t="str">
        <f>_xlfn.XLOOKUP(Sales78[[#This Row],[Customer_ID]],Customer[Customer_ID],Customer[Age Range])</f>
        <v>[44-56]</v>
      </c>
      <c r="K921" s="2" t="str">
        <f>_xlfn.XLOOKUP(Sales78[[#This Row],[Customer_ID]],Customer[Customer_ID],Customer[Gender])</f>
        <v>Female</v>
      </c>
      <c r="L921" s="26" t="str">
        <f>_xlfn.XLOOKUP(Sales78[[#This Row],[Customer_ID]],Feedback[Customer_ID],Feedback[Feedback_ID])</f>
        <v>F1251</v>
      </c>
      <c r="M921" s="26" t="str">
        <f>_xlfn.XLOOKUP(Sales78[[#This Row],[Customer_ID]],Feedback[Customer_ID],Feedback[Sentiment])</f>
        <v>Positive</v>
      </c>
      <c r="N921" s="26" t="str">
        <f>_xlfn.XLOOKUP(Sales78[[#This Row],[Customer_ID]],Feedback[Customer_ID],Feedback[Comment])</f>
        <v>Great product!</v>
      </c>
      <c r="O921" s="26"/>
    </row>
    <row r="922" spans="1:15" x14ac:dyDescent="0.3">
      <c r="A922" s="4" t="s">
        <v>927</v>
      </c>
      <c r="B922" s="2" t="s">
        <v>1907</v>
      </c>
      <c r="C922" s="2" t="s">
        <v>1009</v>
      </c>
      <c r="D922" s="2">
        <v>2</v>
      </c>
      <c r="E922" s="2">
        <v>5.53</v>
      </c>
      <c r="F922" s="2" t="s">
        <v>1016</v>
      </c>
      <c r="G922" s="3">
        <v>46212</v>
      </c>
      <c r="H922" s="5">
        <v>11.06</v>
      </c>
      <c r="I922" s="2">
        <f>_xlfn.XLOOKUP(Sales78[[#This Row],[Customer_ID]],Customer[Customer_ID],Customer[Age])</f>
        <v>35</v>
      </c>
      <c r="J922" s="2" t="str">
        <f>_xlfn.XLOOKUP(Sales78[[#This Row],[Customer_ID]],Customer[Customer_ID],Customer[Age Range])</f>
        <v>[31-43]</v>
      </c>
      <c r="K922" s="2" t="str">
        <f>_xlfn.XLOOKUP(Sales78[[#This Row],[Customer_ID]],Customer[Customer_ID],Customer[Gender])</f>
        <v>Male</v>
      </c>
      <c r="L922" s="26" t="str">
        <f>_xlfn.XLOOKUP(Sales78[[#This Row],[Customer_ID]],Feedback[Customer_ID],Feedback[Feedback_ID])</f>
        <v>F1468</v>
      </c>
      <c r="M922" s="26" t="str">
        <f>_xlfn.XLOOKUP(Sales78[[#This Row],[Customer_ID]],Feedback[Customer_ID],Feedback[Sentiment])</f>
        <v>Negative</v>
      </c>
      <c r="N922" s="26" t="str">
        <f>_xlfn.XLOOKUP(Sales78[[#This Row],[Customer_ID]],Feedback[Customer_ID],Feedback[Comment])</f>
        <v>Great product!</v>
      </c>
      <c r="O922" s="26"/>
    </row>
    <row r="923" spans="1:15" x14ac:dyDescent="0.3">
      <c r="A923" s="4" t="s">
        <v>928</v>
      </c>
      <c r="B923" s="2" t="s">
        <v>1098</v>
      </c>
      <c r="C923" s="2" t="s">
        <v>1009</v>
      </c>
      <c r="D923" s="2">
        <v>3</v>
      </c>
      <c r="E923" s="2">
        <v>4.3600000000000003</v>
      </c>
      <c r="F923" s="2" t="s">
        <v>1013</v>
      </c>
      <c r="G923" s="3">
        <v>46213</v>
      </c>
      <c r="H923" s="5">
        <v>13.08</v>
      </c>
      <c r="I923" s="2">
        <f>_xlfn.XLOOKUP(Sales78[[#This Row],[Customer_ID]],Customer[Customer_ID],Customer[Age])</f>
        <v>47</v>
      </c>
      <c r="J923" s="2" t="str">
        <f>_xlfn.XLOOKUP(Sales78[[#This Row],[Customer_ID]],Customer[Customer_ID],Customer[Age Range])</f>
        <v>[44-56]</v>
      </c>
      <c r="K923" s="2" t="str">
        <f>_xlfn.XLOOKUP(Sales78[[#This Row],[Customer_ID]],Customer[Customer_ID],Customer[Gender])</f>
        <v>Male</v>
      </c>
      <c r="L923" s="26" t="str">
        <f>_xlfn.XLOOKUP(Sales78[[#This Row],[Customer_ID]],Feedback[Customer_ID],Feedback[Feedback_ID])</f>
        <v>F1708</v>
      </c>
      <c r="M923" s="26" t="str">
        <f>_xlfn.XLOOKUP(Sales78[[#This Row],[Customer_ID]],Feedback[Customer_ID],Feedback[Sentiment])</f>
        <v>Neutral</v>
      </c>
      <c r="N923" s="26" t="str">
        <f>_xlfn.XLOOKUP(Sales78[[#This Row],[Customer_ID]],Feedback[Customer_ID],Feedback[Comment])</f>
        <v>Could be better</v>
      </c>
      <c r="O923" s="26"/>
    </row>
    <row r="924" spans="1:15" x14ac:dyDescent="0.3">
      <c r="A924" s="4" t="s">
        <v>929</v>
      </c>
      <c r="B924" s="2" t="s">
        <v>1089</v>
      </c>
      <c r="C924" s="2" t="s">
        <v>1009</v>
      </c>
      <c r="D924" s="2">
        <v>5</v>
      </c>
      <c r="E924" s="2">
        <v>3.15</v>
      </c>
      <c r="F924" s="2" t="s">
        <v>1016</v>
      </c>
      <c r="G924" s="3">
        <v>46214</v>
      </c>
      <c r="H924" s="5">
        <v>15.75</v>
      </c>
      <c r="I924" s="2">
        <f>_xlfn.XLOOKUP(Sales78[[#This Row],[Customer_ID]],Customer[Customer_ID],Customer[Age])</f>
        <v>20</v>
      </c>
      <c r="J924" s="2" t="str">
        <f>_xlfn.XLOOKUP(Sales78[[#This Row],[Customer_ID]],Customer[Customer_ID],Customer[Age Range])</f>
        <v>[18-30]</v>
      </c>
      <c r="K924" s="2" t="str">
        <f>_xlfn.XLOOKUP(Sales78[[#This Row],[Customer_ID]],Customer[Customer_ID],Customer[Gender])</f>
        <v>Female</v>
      </c>
      <c r="L924" s="26" t="str">
        <f>_xlfn.XLOOKUP(Sales78[[#This Row],[Customer_ID]],Feedback[Customer_ID],Feedback[Feedback_ID])</f>
        <v>F1165</v>
      </c>
      <c r="M924" s="26" t="str">
        <f>_xlfn.XLOOKUP(Sales78[[#This Row],[Customer_ID]],Feedback[Customer_ID],Feedback[Sentiment])</f>
        <v>Negative</v>
      </c>
      <c r="N924" s="26" t="str">
        <f>_xlfn.XLOOKUP(Sales78[[#This Row],[Customer_ID]],Feedback[Customer_ID],Feedback[Comment])</f>
        <v>Could be better</v>
      </c>
      <c r="O924" s="26"/>
    </row>
    <row r="925" spans="1:15" x14ac:dyDescent="0.3">
      <c r="A925" s="4" t="s">
        <v>930</v>
      </c>
      <c r="B925" s="2" t="s">
        <v>1557</v>
      </c>
      <c r="C925" s="2" t="s">
        <v>1008</v>
      </c>
      <c r="D925" s="2">
        <v>1</v>
      </c>
      <c r="E925" s="2">
        <v>4.25</v>
      </c>
      <c r="F925" s="2" t="s">
        <v>1016</v>
      </c>
      <c r="G925" s="3">
        <v>46215</v>
      </c>
      <c r="H925" s="5">
        <v>4.25</v>
      </c>
      <c r="I925" s="2">
        <f>_xlfn.XLOOKUP(Sales78[[#This Row],[Customer_ID]],Customer[Customer_ID],Customer[Age])</f>
        <v>40</v>
      </c>
      <c r="J925" s="2" t="str">
        <f>_xlfn.XLOOKUP(Sales78[[#This Row],[Customer_ID]],Customer[Customer_ID],Customer[Age Range])</f>
        <v>[31-43]</v>
      </c>
      <c r="K925" s="2" t="str">
        <f>_xlfn.XLOOKUP(Sales78[[#This Row],[Customer_ID]],Customer[Customer_ID],Customer[Gender])</f>
        <v>Male</v>
      </c>
      <c r="L925" s="26" t="e">
        <f>_xlfn.XLOOKUP(Sales78[[#This Row],[Customer_ID]],Feedback[Customer_ID],Feedback[Feedback_ID])</f>
        <v>#N/A</v>
      </c>
      <c r="M925" s="26" t="e">
        <f>_xlfn.XLOOKUP(Sales78[[#This Row],[Customer_ID]],Feedback[Customer_ID],Feedback[Sentiment])</f>
        <v>#N/A</v>
      </c>
      <c r="N925" s="26" t="e">
        <f>_xlfn.XLOOKUP(Sales78[[#This Row],[Customer_ID]],Feedback[Customer_ID],Feedback[Comment])</f>
        <v>#N/A</v>
      </c>
      <c r="O925" s="26"/>
    </row>
    <row r="926" spans="1:15" x14ac:dyDescent="0.3">
      <c r="A926" s="4" t="s">
        <v>931</v>
      </c>
      <c r="B926" s="2" t="s">
        <v>1410</v>
      </c>
      <c r="C926" s="2" t="s">
        <v>1008</v>
      </c>
      <c r="D926" s="2">
        <v>5</v>
      </c>
      <c r="E926" s="2">
        <v>4.0999999999999996</v>
      </c>
      <c r="F926" s="2" t="s">
        <v>1015</v>
      </c>
      <c r="G926" s="3">
        <v>46216</v>
      </c>
      <c r="H926" s="5">
        <v>20.5</v>
      </c>
      <c r="I926" s="2">
        <f>_xlfn.XLOOKUP(Sales78[[#This Row],[Customer_ID]],Customer[Customer_ID],Customer[Age])</f>
        <v>47</v>
      </c>
      <c r="J926" s="2" t="str">
        <f>_xlfn.XLOOKUP(Sales78[[#This Row],[Customer_ID]],Customer[Customer_ID],Customer[Age Range])</f>
        <v>[44-56]</v>
      </c>
      <c r="K926" s="2" t="str">
        <f>_xlfn.XLOOKUP(Sales78[[#This Row],[Customer_ID]],Customer[Customer_ID],Customer[Gender])</f>
        <v>Female</v>
      </c>
      <c r="L926" s="26" t="str">
        <f>_xlfn.XLOOKUP(Sales78[[#This Row],[Customer_ID]],Feedback[Customer_ID],Feedback[Feedback_ID])</f>
        <v>F1009</v>
      </c>
      <c r="M926" s="26" t="str">
        <f>_xlfn.XLOOKUP(Sales78[[#This Row],[Customer_ID]],Feedback[Customer_ID],Feedback[Sentiment])</f>
        <v>Neutral</v>
      </c>
      <c r="N926" s="26" t="str">
        <f>_xlfn.XLOOKUP(Sales78[[#This Row],[Customer_ID]],Feedback[Customer_ID],Feedback[Comment])</f>
        <v>Could be better</v>
      </c>
      <c r="O926" s="26"/>
    </row>
    <row r="927" spans="1:15" x14ac:dyDescent="0.3">
      <c r="A927" s="4" t="s">
        <v>932</v>
      </c>
      <c r="B927" s="2" t="s">
        <v>1684</v>
      </c>
      <c r="C927" s="2" t="s">
        <v>1012</v>
      </c>
      <c r="D927" s="2">
        <v>2</v>
      </c>
      <c r="E927" s="2">
        <v>5.74</v>
      </c>
      <c r="F927" s="2" t="s">
        <v>1016</v>
      </c>
      <c r="G927" s="3">
        <v>46217</v>
      </c>
      <c r="H927" s="5">
        <v>11.48</v>
      </c>
      <c r="I927" s="2">
        <f>_xlfn.XLOOKUP(Sales78[[#This Row],[Customer_ID]],Customer[Customer_ID],Customer[Age])</f>
        <v>56</v>
      </c>
      <c r="J927" s="2" t="str">
        <f>_xlfn.XLOOKUP(Sales78[[#This Row],[Customer_ID]],Customer[Customer_ID],Customer[Age Range])</f>
        <v>[44-56]</v>
      </c>
      <c r="K927" s="2" t="str">
        <f>_xlfn.XLOOKUP(Sales78[[#This Row],[Customer_ID]],Customer[Customer_ID],Customer[Gender])</f>
        <v>Female</v>
      </c>
      <c r="L927" s="26" t="str">
        <f>_xlfn.XLOOKUP(Sales78[[#This Row],[Customer_ID]],Feedback[Customer_ID],Feedback[Feedback_ID])</f>
        <v>F1065</v>
      </c>
      <c r="M927" s="26" t="str">
        <f>_xlfn.XLOOKUP(Sales78[[#This Row],[Customer_ID]],Feedback[Customer_ID],Feedback[Sentiment])</f>
        <v>Negative</v>
      </c>
      <c r="N927" s="26" t="str">
        <f>_xlfn.XLOOKUP(Sales78[[#This Row],[Customer_ID]],Feedback[Customer_ID],Feedback[Comment])</f>
        <v>Could be better</v>
      </c>
      <c r="O927" s="26"/>
    </row>
    <row r="928" spans="1:15" x14ac:dyDescent="0.3">
      <c r="A928" s="4" t="s">
        <v>933</v>
      </c>
      <c r="B928" s="2" t="s">
        <v>1556</v>
      </c>
      <c r="C928" s="2" t="s">
        <v>1010</v>
      </c>
      <c r="D928" s="2">
        <v>3</v>
      </c>
      <c r="E928" s="2">
        <v>2.58</v>
      </c>
      <c r="F928" s="2" t="s">
        <v>1015</v>
      </c>
      <c r="G928" s="3">
        <v>46218</v>
      </c>
      <c r="H928" s="5">
        <v>7.74</v>
      </c>
      <c r="I928" s="2">
        <f>_xlfn.XLOOKUP(Sales78[[#This Row],[Customer_ID]],Customer[Customer_ID],Customer[Age])</f>
        <v>45</v>
      </c>
      <c r="J928" s="2" t="str">
        <f>_xlfn.XLOOKUP(Sales78[[#This Row],[Customer_ID]],Customer[Customer_ID],Customer[Age Range])</f>
        <v>[44-56]</v>
      </c>
      <c r="K928" s="2" t="str">
        <f>_xlfn.XLOOKUP(Sales78[[#This Row],[Customer_ID]],Customer[Customer_ID],Customer[Gender])</f>
        <v>Female</v>
      </c>
      <c r="L928" s="26" t="str">
        <f>_xlfn.XLOOKUP(Sales78[[#This Row],[Customer_ID]],Feedback[Customer_ID],Feedback[Feedback_ID])</f>
        <v>F1722</v>
      </c>
      <c r="M928" s="26" t="str">
        <f>_xlfn.XLOOKUP(Sales78[[#This Row],[Customer_ID]],Feedback[Customer_ID],Feedback[Sentiment])</f>
        <v>Positive</v>
      </c>
      <c r="N928" s="26" t="str">
        <f>_xlfn.XLOOKUP(Sales78[[#This Row],[Customer_ID]],Feedback[Customer_ID],Feedback[Comment])</f>
        <v>Could be better</v>
      </c>
      <c r="O928" s="26"/>
    </row>
    <row r="929" spans="1:15" x14ac:dyDescent="0.3">
      <c r="A929" s="4" t="s">
        <v>934</v>
      </c>
      <c r="B929" s="2" t="s">
        <v>1914</v>
      </c>
      <c r="C929" s="2" t="s">
        <v>1012</v>
      </c>
      <c r="D929" s="2">
        <v>4</v>
      </c>
      <c r="E929" s="2">
        <v>3.37</v>
      </c>
      <c r="F929" s="2" t="s">
        <v>1014</v>
      </c>
      <c r="G929" s="3">
        <v>46219</v>
      </c>
      <c r="H929" s="5">
        <v>13.48</v>
      </c>
      <c r="I929" s="2">
        <f>_xlfn.XLOOKUP(Sales78[[#This Row],[Customer_ID]],Customer[Customer_ID],Customer[Age])</f>
        <v>30</v>
      </c>
      <c r="J929" s="2" t="str">
        <f>_xlfn.XLOOKUP(Sales78[[#This Row],[Customer_ID]],Customer[Customer_ID],Customer[Age Range])</f>
        <v>[18-30]</v>
      </c>
      <c r="K929" s="2" t="str">
        <f>_xlfn.XLOOKUP(Sales78[[#This Row],[Customer_ID]],Customer[Customer_ID],Customer[Gender])</f>
        <v>Male</v>
      </c>
      <c r="L929" s="26" t="str">
        <f>_xlfn.XLOOKUP(Sales78[[#This Row],[Customer_ID]],Feedback[Customer_ID],Feedback[Feedback_ID])</f>
        <v>F1977</v>
      </c>
      <c r="M929" s="26" t="str">
        <f>_xlfn.XLOOKUP(Sales78[[#This Row],[Customer_ID]],Feedback[Customer_ID],Feedback[Sentiment])</f>
        <v>Neutral</v>
      </c>
      <c r="N929" s="26" t="str">
        <f>_xlfn.XLOOKUP(Sales78[[#This Row],[Customer_ID]],Feedback[Customer_ID],Feedback[Comment])</f>
        <v>Great product!</v>
      </c>
      <c r="O929" s="26"/>
    </row>
    <row r="930" spans="1:15" x14ac:dyDescent="0.3">
      <c r="A930" s="4" t="s">
        <v>935</v>
      </c>
      <c r="B930" s="2" t="s">
        <v>1990</v>
      </c>
      <c r="C930" s="2" t="s">
        <v>1010</v>
      </c>
      <c r="D930" s="2">
        <v>4</v>
      </c>
      <c r="E930" s="2">
        <v>4.3499999999999996</v>
      </c>
      <c r="F930" s="2" t="s">
        <v>1016</v>
      </c>
      <c r="G930" s="3">
        <v>46220</v>
      </c>
      <c r="H930" s="5">
        <v>17.399999999999999</v>
      </c>
      <c r="I930" s="2">
        <f>_xlfn.XLOOKUP(Sales78[[#This Row],[Customer_ID]],Customer[Customer_ID],Customer[Age])</f>
        <v>26</v>
      </c>
      <c r="J930" s="2" t="str">
        <f>_xlfn.XLOOKUP(Sales78[[#This Row],[Customer_ID]],Customer[Customer_ID],Customer[Age Range])</f>
        <v>[18-30]</v>
      </c>
      <c r="K930" s="2" t="str">
        <f>_xlfn.XLOOKUP(Sales78[[#This Row],[Customer_ID]],Customer[Customer_ID],Customer[Gender])</f>
        <v>Male</v>
      </c>
      <c r="L930" s="26" t="str">
        <f>_xlfn.XLOOKUP(Sales78[[#This Row],[Customer_ID]],Feedback[Customer_ID],Feedback[Feedback_ID])</f>
        <v>F1259</v>
      </c>
      <c r="M930" s="26" t="str">
        <f>_xlfn.XLOOKUP(Sales78[[#This Row],[Customer_ID]],Feedback[Customer_ID],Feedback[Sentiment])</f>
        <v>Negative</v>
      </c>
      <c r="N930" s="26" t="str">
        <f>_xlfn.XLOOKUP(Sales78[[#This Row],[Customer_ID]],Feedback[Customer_ID],Feedback[Comment])</f>
        <v>Could be better</v>
      </c>
      <c r="O930" s="26"/>
    </row>
    <row r="931" spans="1:15" x14ac:dyDescent="0.3">
      <c r="A931" s="4" t="s">
        <v>936</v>
      </c>
      <c r="B931" s="2" t="s">
        <v>1893</v>
      </c>
      <c r="C931" s="2" t="s">
        <v>1012</v>
      </c>
      <c r="D931" s="2">
        <v>4</v>
      </c>
      <c r="E931" s="2">
        <v>3.67</v>
      </c>
      <c r="F931" s="2" t="s">
        <v>1013</v>
      </c>
      <c r="G931" s="3">
        <v>46221</v>
      </c>
      <c r="H931" s="5">
        <v>14.68</v>
      </c>
      <c r="I931" s="2">
        <f>_xlfn.XLOOKUP(Sales78[[#This Row],[Customer_ID]],Customer[Customer_ID],Customer[Age])</f>
        <v>54</v>
      </c>
      <c r="J931" s="2" t="str">
        <f>_xlfn.XLOOKUP(Sales78[[#This Row],[Customer_ID]],Customer[Customer_ID],Customer[Age Range])</f>
        <v>[44-56]</v>
      </c>
      <c r="K931" s="2" t="str">
        <f>_xlfn.XLOOKUP(Sales78[[#This Row],[Customer_ID]],Customer[Customer_ID],Customer[Gender])</f>
        <v>Male</v>
      </c>
      <c r="L931" s="26" t="str">
        <f>_xlfn.XLOOKUP(Sales78[[#This Row],[Customer_ID]],Feedback[Customer_ID],Feedback[Feedback_ID])</f>
        <v>F1274</v>
      </c>
      <c r="M931" s="26" t="str">
        <f>_xlfn.XLOOKUP(Sales78[[#This Row],[Customer_ID]],Feedback[Customer_ID],Feedback[Sentiment])</f>
        <v>Positive</v>
      </c>
      <c r="N931" s="26" t="str">
        <f>_xlfn.XLOOKUP(Sales78[[#This Row],[Customer_ID]],Feedback[Customer_ID],Feedback[Comment])</f>
        <v>Great product!</v>
      </c>
      <c r="O931" s="26"/>
    </row>
    <row r="932" spans="1:15" x14ac:dyDescent="0.3">
      <c r="A932" s="4" t="s">
        <v>937</v>
      </c>
      <c r="B932" s="2" t="s">
        <v>1082</v>
      </c>
      <c r="C932" s="2" t="s">
        <v>1009</v>
      </c>
      <c r="D932" s="2">
        <v>4</v>
      </c>
      <c r="E932" s="2">
        <v>3.88</v>
      </c>
      <c r="F932" s="2" t="s">
        <v>1013</v>
      </c>
      <c r="G932" s="3">
        <v>46222</v>
      </c>
      <c r="H932" s="5">
        <v>15.52</v>
      </c>
      <c r="I932" s="2">
        <f>_xlfn.XLOOKUP(Sales78[[#This Row],[Customer_ID]],Customer[Customer_ID],Customer[Age])</f>
        <v>58</v>
      </c>
      <c r="J932" s="2" t="str">
        <f>_xlfn.XLOOKUP(Sales78[[#This Row],[Customer_ID]],Customer[Customer_ID],Customer[Age Range])</f>
        <v>[57 Above]</v>
      </c>
      <c r="K932" s="2" t="str">
        <f>_xlfn.XLOOKUP(Sales78[[#This Row],[Customer_ID]],Customer[Customer_ID],Customer[Gender])</f>
        <v>Female</v>
      </c>
      <c r="L932" s="26" t="str">
        <f>_xlfn.XLOOKUP(Sales78[[#This Row],[Customer_ID]],Feedback[Customer_ID],Feedback[Feedback_ID])</f>
        <v>F1358</v>
      </c>
      <c r="M932" s="26" t="str">
        <f>_xlfn.XLOOKUP(Sales78[[#This Row],[Customer_ID]],Feedback[Customer_ID],Feedback[Sentiment])</f>
        <v>Negative</v>
      </c>
      <c r="N932" s="26" t="str">
        <f>_xlfn.XLOOKUP(Sales78[[#This Row],[Customer_ID]],Feedback[Customer_ID],Feedback[Comment])</f>
        <v>Could be better</v>
      </c>
      <c r="O932" s="26"/>
    </row>
    <row r="933" spans="1:15" x14ac:dyDescent="0.3">
      <c r="A933" s="4" t="s">
        <v>938</v>
      </c>
      <c r="B933" s="2" t="s">
        <v>1042</v>
      </c>
      <c r="C933" s="2" t="s">
        <v>1008</v>
      </c>
      <c r="D933" s="2">
        <v>4</v>
      </c>
      <c r="E933" s="2">
        <v>3.05</v>
      </c>
      <c r="F933" s="2" t="s">
        <v>1016</v>
      </c>
      <c r="G933" s="3">
        <v>46223</v>
      </c>
      <c r="H933" s="5">
        <v>12.2</v>
      </c>
      <c r="I933" s="2">
        <f>_xlfn.XLOOKUP(Sales78[[#This Row],[Customer_ID]],Customer[Customer_ID],Customer[Age])</f>
        <v>50</v>
      </c>
      <c r="J933" s="2" t="str">
        <f>_xlfn.XLOOKUP(Sales78[[#This Row],[Customer_ID]],Customer[Customer_ID],Customer[Age Range])</f>
        <v>[44-56]</v>
      </c>
      <c r="K933" s="2" t="str">
        <f>_xlfn.XLOOKUP(Sales78[[#This Row],[Customer_ID]],Customer[Customer_ID],Customer[Gender])</f>
        <v>Female</v>
      </c>
      <c r="L933" s="26" t="str">
        <f>_xlfn.XLOOKUP(Sales78[[#This Row],[Customer_ID]],Feedback[Customer_ID],Feedback[Feedback_ID])</f>
        <v>F1934</v>
      </c>
      <c r="M933" s="26" t="str">
        <f>_xlfn.XLOOKUP(Sales78[[#This Row],[Customer_ID]],Feedback[Customer_ID],Feedback[Sentiment])</f>
        <v>Neutral</v>
      </c>
      <c r="N933" s="26" t="str">
        <f>_xlfn.XLOOKUP(Sales78[[#This Row],[Customer_ID]],Feedback[Customer_ID],Feedback[Comment])</f>
        <v>Great product!</v>
      </c>
      <c r="O933" s="26"/>
    </row>
    <row r="934" spans="1:15" x14ac:dyDescent="0.3">
      <c r="A934" s="4" t="s">
        <v>939</v>
      </c>
      <c r="B934" s="2" t="s">
        <v>1366</v>
      </c>
      <c r="C934" s="2" t="s">
        <v>1012</v>
      </c>
      <c r="D934" s="2">
        <v>3</v>
      </c>
      <c r="E934" s="2">
        <v>3.71</v>
      </c>
      <c r="F934" s="2" t="s">
        <v>1014</v>
      </c>
      <c r="G934" s="3">
        <v>46224</v>
      </c>
      <c r="H934" s="5">
        <v>11.13</v>
      </c>
      <c r="I934" s="2">
        <f>_xlfn.XLOOKUP(Sales78[[#This Row],[Customer_ID]],Customer[Customer_ID],Customer[Age])</f>
        <v>48</v>
      </c>
      <c r="J934" s="2" t="str">
        <f>_xlfn.XLOOKUP(Sales78[[#This Row],[Customer_ID]],Customer[Customer_ID],Customer[Age Range])</f>
        <v>[44-56]</v>
      </c>
      <c r="K934" s="2" t="str">
        <f>_xlfn.XLOOKUP(Sales78[[#This Row],[Customer_ID]],Customer[Customer_ID],Customer[Gender])</f>
        <v>Male</v>
      </c>
      <c r="L934" s="26" t="e">
        <f>_xlfn.XLOOKUP(Sales78[[#This Row],[Customer_ID]],Feedback[Customer_ID],Feedback[Feedback_ID])</f>
        <v>#N/A</v>
      </c>
      <c r="M934" s="26" t="e">
        <f>_xlfn.XLOOKUP(Sales78[[#This Row],[Customer_ID]],Feedback[Customer_ID],Feedback[Sentiment])</f>
        <v>#N/A</v>
      </c>
      <c r="N934" s="26" t="e">
        <f>_xlfn.XLOOKUP(Sales78[[#This Row],[Customer_ID]],Feedback[Customer_ID],Feedback[Comment])</f>
        <v>#N/A</v>
      </c>
      <c r="O934" s="26"/>
    </row>
    <row r="935" spans="1:15" x14ac:dyDescent="0.3">
      <c r="A935" s="4" t="s">
        <v>940</v>
      </c>
      <c r="B935" s="2" t="s">
        <v>1720</v>
      </c>
      <c r="C935" s="2" t="s">
        <v>1011</v>
      </c>
      <c r="D935" s="2">
        <v>1</v>
      </c>
      <c r="E935" s="2">
        <v>3.73</v>
      </c>
      <c r="F935" s="2" t="s">
        <v>1013</v>
      </c>
      <c r="G935" s="3">
        <v>46225</v>
      </c>
      <c r="H935" s="5">
        <v>3.73</v>
      </c>
      <c r="I935" s="2">
        <f>_xlfn.XLOOKUP(Sales78[[#This Row],[Customer_ID]],Customer[Customer_ID],Customer[Age])</f>
        <v>62</v>
      </c>
      <c r="J935" s="2" t="str">
        <f>_xlfn.XLOOKUP(Sales78[[#This Row],[Customer_ID]],Customer[Customer_ID],Customer[Age Range])</f>
        <v>[57 Above]</v>
      </c>
      <c r="K935" s="2" t="str">
        <f>_xlfn.XLOOKUP(Sales78[[#This Row],[Customer_ID]],Customer[Customer_ID],Customer[Gender])</f>
        <v>Female</v>
      </c>
      <c r="L935" s="26" t="str">
        <f>_xlfn.XLOOKUP(Sales78[[#This Row],[Customer_ID]],Feedback[Customer_ID],Feedback[Feedback_ID])</f>
        <v>F1017</v>
      </c>
      <c r="M935" s="26" t="str">
        <f>_xlfn.XLOOKUP(Sales78[[#This Row],[Customer_ID]],Feedback[Customer_ID],Feedback[Sentiment])</f>
        <v>Neutral</v>
      </c>
      <c r="N935" s="26" t="str">
        <f>_xlfn.XLOOKUP(Sales78[[#This Row],[Customer_ID]],Feedback[Customer_ID],Feedback[Comment])</f>
        <v>Could be better</v>
      </c>
      <c r="O935" s="26"/>
    </row>
    <row r="936" spans="1:15" x14ac:dyDescent="0.3">
      <c r="A936" s="4" t="s">
        <v>941</v>
      </c>
      <c r="B936" s="2" t="s">
        <v>1946</v>
      </c>
      <c r="C936" s="2" t="s">
        <v>1012</v>
      </c>
      <c r="D936" s="2">
        <v>4</v>
      </c>
      <c r="E936" s="2">
        <v>4.6900000000000004</v>
      </c>
      <c r="F936" s="2" t="s">
        <v>1014</v>
      </c>
      <c r="G936" s="3">
        <v>46226</v>
      </c>
      <c r="H936" s="5">
        <v>18.760000000000002</v>
      </c>
      <c r="I936" s="2">
        <f>_xlfn.XLOOKUP(Sales78[[#This Row],[Customer_ID]],Customer[Customer_ID],Customer[Age])</f>
        <v>39</v>
      </c>
      <c r="J936" s="2" t="str">
        <f>_xlfn.XLOOKUP(Sales78[[#This Row],[Customer_ID]],Customer[Customer_ID],Customer[Age Range])</f>
        <v>[31-43]</v>
      </c>
      <c r="K936" s="2" t="str">
        <f>_xlfn.XLOOKUP(Sales78[[#This Row],[Customer_ID]],Customer[Customer_ID],Customer[Gender])</f>
        <v>Female</v>
      </c>
      <c r="L936" s="26" t="str">
        <f>_xlfn.XLOOKUP(Sales78[[#This Row],[Customer_ID]],Feedback[Customer_ID],Feedback[Feedback_ID])</f>
        <v>F1068</v>
      </c>
      <c r="M936" s="26" t="str">
        <f>_xlfn.XLOOKUP(Sales78[[#This Row],[Customer_ID]],Feedback[Customer_ID],Feedback[Sentiment])</f>
        <v>Negative</v>
      </c>
      <c r="N936" s="26" t="str">
        <f>_xlfn.XLOOKUP(Sales78[[#This Row],[Customer_ID]],Feedback[Customer_ID],Feedback[Comment])</f>
        <v>Could be better</v>
      </c>
      <c r="O936" s="26"/>
    </row>
    <row r="937" spans="1:15" x14ac:dyDescent="0.3">
      <c r="A937" s="4" t="s">
        <v>942</v>
      </c>
      <c r="B937" s="2" t="s">
        <v>1533</v>
      </c>
      <c r="C937" s="2" t="s">
        <v>1011</v>
      </c>
      <c r="D937" s="2">
        <v>1</v>
      </c>
      <c r="E937" s="2">
        <v>3.33</v>
      </c>
      <c r="F937" s="2" t="s">
        <v>1016</v>
      </c>
      <c r="G937" s="3">
        <v>46227</v>
      </c>
      <c r="H937" s="5">
        <v>3.33</v>
      </c>
      <c r="I937" s="2">
        <f>_xlfn.XLOOKUP(Sales78[[#This Row],[Customer_ID]],Customer[Customer_ID],Customer[Age])</f>
        <v>60</v>
      </c>
      <c r="J937" s="2" t="str">
        <f>_xlfn.XLOOKUP(Sales78[[#This Row],[Customer_ID]],Customer[Customer_ID],Customer[Age Range])</f>
        <v>[57 Above]</v>
      </c>
      <c r="K937" s="2" t="str">
        <f>_xlfn.XLOOKUP(Sales78[[#This Row],[Customer_ID]],Customer[Customer_ID],Customer[Gender])</f>
        <v>Female</v>
      </c>
      <c r="L937" s="26" t="str">
        <f>_xlfn.XLOOKUP(Sales78[[#This Row],[Customer_ID]],Feedback[Customer_ID],Feedback[Feedback_ID])</f>
        <v>F1996</v>
      </c>
      <c r="M937" s="26" t="str">
        <f>_xlfn.XLOOKUP(Sales78[[#This Row],[Customer_ID]],Feedback[Customer_ID],Feedback[Sentiment])</f>
        <v>Negative</v>
      </c>
      <c r="N937" s="26" t="str">
        <f>_xlfn.XLOOKUP(Sales78[[#This Row],[Customer_ID]],Feedback[Customer_ID],Feedback[Comment])</f>
        <v>Great product!</v>
      </c>
      <c r="O937" s="26"/>
    </row>
    <row r="938" spans="1:15" x14ac:dyDescent="0.3">
      <c r="A938" s="4" t="s">
        <v>943</v>
      </c>
      <c r="B938" s="2" t="s">
        <v>1482</v>
      </c>
      <c r="C938" s="2" t="s">
        <v>1009</v>
      </c>
      <c r="D938" s="2">
        <v>5</v>
      </c>
      <c r="E938" s="2">
        <v>5.92</v>
      </c>
      <c r="F938" s="2" t="s">
        <v>1014</v>
      </c>
      <c r="G938" s="3">
        <v>46228</v>
      </c>
      <c r="H938" s="5">
        <v>29.6</v>
      </c>
      <c r="I938" s="2">
        <f>_xlfn.XLOOKUP(Sales78[[#This Row],[Customer_ID]],Customer[Customer_ID],Customer[Age])</f>
        <v>52</v>
      </c>
      <c r="J938" s="2" t="str">
        <f>_xlfn.XLOOKUP(Sales78[[#This Row],[Customer_ID]],Customer[Customer_ID],Customer[Age Range])</f>
        <v>[44-56]</v>
      </c>
      <c r="K938" s="2" t="str">
        <f>_xlfn.XLOOKUP(Sales78[[#This Row],[Customer_ID]],Customer[Customer_ID],Customer[Gender])</f>
        <v>Male</v>
      </c>
      <c r="L938" s="26" t="e">
        <f>_xlfn.XLOOKUP(Sales78[[#This Row],[Customer_ID]],Feedback[Customer_ID],Feedback[Feedback_ID])</f>
        <v>#N/A</v>
      </c>
      <c r="M938" s="26" t="e">
        <f>_xlfn.XLOOKUP(Sales78[[#This Row],[Customer_ID]],Feedback[Customer_ID],Feedback[Sentiment])</f>
        <v>#N/A</v>
      </c>
      <c r="N938" s="26" t="e">
        <f>_xlfn.XLOOKUP(Sales78[[#This Row],[Customer_ID]],Feedback[Customer_ID],Feedback[Comment])</f>
        <v>#N/A</v>
      </c>
      <c r="O938" s="26"/>
    </row>
    <row r="939" spans="1:15" x14ac:dyDescent="0.3">
      <c r="A939" s="4" t="s">
        <v>944</v>
      </c>
      <c r="B939" s="2" t="s">
        <v>1639</v>
      </c>
      <c r="C939" s="2" t="s">
        <v>1008</v>
      </c>
      <c r="D939" s="2">
        <v>1</v>
      </c>
      <c r="E939" s="2">
        <v>4.25</v>
      </c>
      <c r="F939" s="2" t="s">
        <v>1015</v>
      </c>
      <c r="G939" s="3">
        <v>46229</v>
      </c>
      <c r="H939" s="5">
        <v>4.25</v>
      </c>
      <c r="I939" s="2">
        <f>_xlfn.XLOOKUP(Sales78[[#This Row],[Customer_ID]],Customer[Customer_ID],Customer[Age])</f>
        <v>23</v>
      </c>
      <c r="J939" s="2" t="str">
        <f>_xlfn.XLOOKUP(Sales78[[#This Row],[Customer_ID]],Customer[Customer_ID],Customer[Age Range])</f>
        <v>[18-30]</v>
      </c>
      <c r="K939" s="2" t="str">
        <f>_xlfn.XLOOKUP(Sales78[[#This Row],[Customer_ID]],Customer[Customer_ID],Customer[Gender])</f>
        <v>Female</v>
      </c>
      <c r="L939" s="26" t="str">
        <f>_xlfn.XLOOKUP(Sales78[[#This Row],[Customer_ID]],Feedback[Customer_ID],Feedback[Feedback_ID])</f>
        <v>F1267</v>
      </c>
      <c r="M939" s="26" t="str">
        <f>_xlfn.XLOOKUP(Sales78[[#This Row],[Customer_ID]],Feedback[Customer_ID],Feedback[Sentiment])</f>
        <v>Negative</v>
      </c>
      <c r="N939" s="26" t="str">
        <f>_xlfn.XLOOKUP(Sales78[[#This Row],[Customer_ID]],Feedback[Customer_ID],Feedback[Comment])</f>
        <v>Great product!</v>
      </c>
      <c r="O939" s="26"/>
    </row>
    <row r="940" spans="1:15" x14ac:dyDescent="0.3">
      <c r="A940" s="4" t="s">
        <v>945</v>
      </c>
      <c r="B940" s="2" t="s">
        <v>2003</v>
      </c>
      <c r="C940" s="2" t="s">
        <v>1012</v>
      </c>
      <c r="D940" s="2">
        <v>5</v>
      </c>
      <c r="E940" s="2">
        <v>5.34</v>
      </c>
      <c r="F940" s="2" t="s">
        <v>1013</v>
      </c>
      <c r="G940" s="3">
        <v>46230</v>
      </c>
      <c r="H940" s="5">
        <v>26.7</v>
      </c>
      <c r="I940" s="2">
        <f>_xlfn.XLOOKUP(Sales78[[#This Row],[Customer_ID]],Customer[Customer_ID],Customer[Age])</f>
        <v>34</v>
      </c>
      <c r="J940" s="2" t="str">
        <f>_xlfn.XLOOKUP(Sales78[[#This Row],[Customer_ID]],Customer[Customer_ID],Customer[Age Range])</f>
        <v>[31-43]</v>
      </c>
      <c r="K940" s="2" t="str">
        <f>_xlfn.XLOOKUP(Sales78[[#This Row],[Customer_ID]],Customer[Customer_ID],Customer[Gender])</f>
        <v>Female</v>
      </c>
      <c r="L940" s="26" t="str">
        <f>_xlfn.XLOOKUP(Sales78[[#This Row],[Customer_ID]],Feedback[Customer_ID],Feedback[Feedback_ID])</f>
        <v>F1226</v>
      </c>
      <c r="M940" s="26" t="str">
        <f>_xlfn.XLOOKUP(Sales78[[#This Row],[Customer_ID]],Feedback[Customer_ID],Feedback[Sentiment])</f>
        <v>Negative</v>
      </c>
      <c r="N940" s="26" t="str">
        <f>_xlfn.XLOOKUP(Sales78[[#This Row],[Customer_ID]],Feedback[Customer_ID],Feedback[Comment])</f>
        <v>Could be better</v>
      </c>
      <c r="O940" s="26"/>
    </row>
    <row r="941" spans="1:15" x14ac:dyDescent="0.3">
      <c r="A941" s="4" t="s">
        <v>946</v>
      </c>
      <c r="B941" s="2" t="s">
        <v>1519</v>
      </c>
      <c r="C941" s="2" t="s">
        <v>1011</v>
      </c>
      <c r="D941" s="2">
        <v>1</v>
      </c>
      <c r="E941" s="2">
        <v>4.6900000000000004</v>
      </c>
      <c r="F941" s="2" t="s">
        <v>1014</v>
      </c>
      <c r="G941" s="3">
        <v>46231</v>
      </c>
      <c r="H941" s="5">
        <v>4.6900000000000004</v>
      </c>
      <c r="I941" s="2">
        <f>_xlfn.XLOOKUP(Sales78[[#This Row],[Customer_ID]],Customer[Customer_ID],Customer[Age])</f>
        <v>28</v>
      </c>
      <c r="J941" s="2" t="str">
        <f>_xlfn.XLOOKUP(Sales78[[#This Row],[Customer_ID]],Customer[Customer_ID],Customer[Age Range])</f>
        <v>[18-30]</v>
      </c>
      <c r="K941" s="2" t="str">
        <f>_xlfn.XLOOKUP(Sales78[[#This Row],[Customer_ID]],Customer[Customer_ID],Customer[Gender])</f>
        <v>Male</v>
      </c>
      <c r="L941" s="26" t="e">
        <f>_xlfn.XLOOKUP(Sales78[[#This Row],[Customer_ID]],Feedback[Customer_ID],Feedback[Feedback_ID])</f>
        <v>#N/A</v>
      </c>
      <c r="M941" s="26" t="e">
        <f>_xlfn.XLOOKUP(Sales78[[#This Row],[Customer_ID]],Feedback[Customer_ID],Feedback[Sentiment])</f>
        <v>#N/A</v>
      </c>
      <c r="N941" s="26" t="e">
        <f>_xlfn.XLOOKUP(Sales78[[#This Row],[Customer_ID]],Feedback[Customer_ID],Feedback[Comment])</f>
        <v>#N/A</v>
      </c>
      <c r="O941" s="26"/>
    </row>
    <row r="942" spans="1:15" x14ac:dyDescent="0.3">
      <c r="A942" s="4" t="s">
        <v>947</v>
      </c>
      <c r="B942" s="2" t="s">
        <v>1253</v>
      </c>
      <c r="C942" s="2" t="s">
        <v>1008</v>
      </c>
      <c r="D942" s="2">
        <v>5</v>
      </c>
      <c r="E942" s="2">
        <v>5.58</v>
      </c>
      <c r="F942" s="2" t="s">
        <v>1013</v>
      </c>
      <c r="G942" s="3">
        <v>46232</v>
      </c>
      <c r="H942" s="5">
        <v>27.9</v>
      </c>
      <c r="I942" s="2">
        <f>_xlfn.XLOOKUP(Sales78[[#This Row],[Customer_ID]],Customer[Customer_ID],Customer[Age])</f>
        <v>46</v>
      </c>
      <c r="J942" s="2" t="str">
        <f>_xlfn.XLOOKUP(Sales78[[#This Row],[Customer_ID]],Customer[Customer_ID],Customer[Age Range])</f>
        <v>[44-56]</v>
      </c>
      <c r="K942" s="2" t="str">
        <f>_xlfn.XLOOKUP(Sales78[[#This Row],[Customer_ID]],Customer[Customer_ID],Customer[Gender])</f>
        <v>Male</v>
      </c>
      <c r="L942" s="26" t="e">
        <f>_xlfn.XLOOKUP(Sales78[[#This Row],[Customer_ID]],Feedback[Customer_ID],Feedback[Feedback_ID])</f>
        <v>#N/A</v>
      </c>
      <c r="M942" s="26" t="e">
        <f>_xlfn.XLOOKUP(Sales78[[#This Row],[Customer_ID]],Feedback[Customer_ID],Feedback[Sentiment])</f>
        <v>#N/A</v>
      </c>
      <c r="N942" s="26" t="e">
        <f>_xlfn.XLOOKUP(Sales78[[#This Row],[Customer_ID]],Feedback[Customer_ID],Feedback[Comment])</f>
        <v>#N/A</v>
      </c>
      <c r="O942" s="26"/>
    </row>
    <row r="943" spans="1:15" x14ac:dyDescent="0.3">
      <c r="A943" s="4" t="s">
        <v>948</v>
      </c>
      <c r="B943" s="2" t="s">
        <v>1867</v>
      </c>
      <c r="C943" s="2" t="s">
        <v>1010</v>
      </c>
      <c r="D943" s="2">
        <v>1</v>
      </c>
      <c r="E943" s="2">
        <v>5.62</v>
      </c>
      <c r="F943" s="2" t="s">
        <v>1014</v>
      </c>
      <c r="G943" s="3">
        <v>46233</v>
      </c>
      <c r="H943" s="5">
        <v>5.62</v>
      </c>
      <c r="I943" s="2">
        <f>_xlfn.XLOOKUP(Sales78[[#This Row],[Customer_ID]],Customer[Customer_ID],Customer[Age])</f>
        <v>41</v>
      </c>
      <c r="J943" s="2" t="str">
        <f>_xlfn.XLOOKUP(Sales78[[#This Row],[Customer_ID]],Customer[Customer_ID],Customer[Age Range])</f>
        <v>[31-43]</v>
      </c>
      <c r="K943" s="2" t="str">
        <f>_xlfn.XLOOKUP(Sales78[[#This Row],[Customer_ID]],Customer[Customer_ID],Customer[Gender])</f>
        <v>Female</v>
      </c>
      <c r="L943" s="26" t="e">
        <f>_xlfn.XLOOKUP(Sales78[[#This Row],[Customer_ID]],Feedback[Customer_ID],Feedback[Feedback_ID])</f>
        <v>#N/A</v>
      </c>
      <c r="M943" s="26" t="e">
        <f>_xlfn.XLOOKUP(Sales78[[#This Row],[Customer_ID]],Feedback[Customer_ID],Feedback[Sentiment])</f>
        <v>#N/A</v>
      </c>
      <c r="N943" s="26" t="e">
        <f>_xlfn.XLOOKUP(Sales78[[#This Row],[Customer_ID]],Feedback[Customer_ID],Feedback[Comment])</f>
        <v>#N/A</v>
      </c>
      <c r="O943" s="26"/>
    </row>
    <row r="944" spans="1:15" x14ac:dyDescent="0.3">
      <c r="A944" s="4" t="s">
        <v>949</v>
      </c>
      <c r="B944" s="2" t="s">
        <v>1074</v>
      </c>
      <c r="C944" s="2" t="s">
        <v>1009</v>
      </c>
      <c r="D944" s="2">
        <v>1</v>
      </c>
      <c r="E944" s="2">
        <v>5.35</v>
      </c>
      <c r="F944" s="2" t="s">
        <v>1013</v>
      </c>
      <c r="G944" s="3">
        <v>46234</v>
      </c>
      <c r="H944" s="5">
        <v>5.35</v>
      </c>
      <c r="I944" s="2">
        <f>_xlfn.XLOOKUP(Sales78[[#This Row],[Customer_ID]],Customer[Customer_ID],Customer[Age])</f>
        <v>64</v>
      </c>
      <c r="J944" s="2" t="str">
        <f>_xlfn.XLOOKUP(Sales78[[#This Row],[Customer_ID]],Customer[Customer_ID],Customer[Age Range])</f>
        <v>[57 Above]</v>
      </c>
      <c r="K944" s="2" t="str">
        <f>_xlfn.XLOOKUP(Sales78[[#This Row],[Customer_ID]],Customer[Customer_ID],Customer[Gender])</f>
        <v>Male</v>
      </c>
      <c r="L944" s="26" t="e">
        <f>_xlfn.XLOOKUP(Sales78[[#This Row],[Customer_ID]],Feedback[Customer_ID],Feedback[Feedback_ID])</f>
        <v>#N/A</v>
      </c>
      <c r="M944" s="26" t="e">
        <f>_xlfn.XLOOKUP(Sales78[[#This Row],[Customer_ID]],Feedback[Customer_ID],Feedback[Sentiment])</f>
        <v>#N/A</v>
      </c>
      <c r="N944" s="26" t="e">
        <f>_xlfn.XLOOKUP(Sales78[[#This Row],[Customer_ID]],Feedback[Customer_ID],Feedback[Comment])</f>
        <v>#N/A</v>
      </c>
      <c r="O944" s="26"/>
    </row>
    <row r="945" spans="1:15" x14ac:dyDescent="0.3">
      <c r="A945" s="4" t="s">
        <v>950</v>
      </c>
      <c r="B945" s="2" t="s">
        <v>1842</v>
      </c>
      <c r="C945" s="2" t="s">
        <v>1012</v>
      </c>
      <c r="D945" s="2">
        <v>3</v>
      </c>
      <c r="E945" s="2">
        <v>2.6</v>
      </c>
      <c r="F945" s="2" t="s">
        <v>1013</v>
      </c>
      <c r="G945" s="3">
        <v>46235</v>
      </c>
      <c r="H945" s="5">
        <v>7.8000000000000007</v>
      </c>
      <c r="I945" s="2">
        <f>_xlfn.XLOOKUP(Sales78[[#This Row],[Customer_ID]],Customer[Customer_ID],Customer[Age])</f>
        <v>62</v>
      </c>
      <c r="J945" s="2" t="str">
        <f>_xlfn.XLOOKUP(Sales78[[#This Row],[Customer_ID]],Customer[Customer_ID],Customer[Age Range])</f>
        <v>[57 Above]</v>
      </c>
      <c r="K945" s="2" t="str">
        <f>_xlfn.XLOOKUP(Sales78[[#This Row],[Customer_ID]],Customer[Customer_ID],Customer[Gender])</f>
        <v>Female</v>
      </c>
      <c r="L945" s="26" t="e">
        <f>_xlfn.XLOOKUP(Sales78[[#This Row],[Customer_ID]],Feedback[Customer_ID],Feedback[Feedback_ID])</f>
        <v>#N/A</v>
      </c>
      <c r="M945" s="26" t="e">
        <f>_xlfn.XLOOKUP(Sales78[[#This Row],[Customer_ID]],Feedback[Customer_ID],Feedback[Sentiment])</f>
        <v>#N/A</v>
      </c>
      <c r="N945" s="26" t="e">
        <f>_xlfn.XLOOKUP(Sales78[[#This Row],[Customer_ID]],Feedback[Customer_ID],Feedback[Comment])</f>
        <v>#N/A</v>
      </c>
      <c r="O945" s="26"/>
    </row>
    <row r="946" spans="1:15" x14ac:dyDescent="0.3">
      <c r="A946" s="4" t="s">
        <v>951</v>
      </c>
      <c r="B946" s="2" t="s">
        <v>1264</v>
      </c>
      <c r="C946" s="2" t="s">
        <v>1012</v>
      </c>
      <c r="D946" s="2">
        <v>5</v>
      </c>
      <c r="E946" s="2">
        <v>4.4400000000000004</v>
      </c>
      <c r="F946" s="2" t="s">
        <v>1016</v>
      </c>
      <c r="G946" s="3">
        <v>46236</v>
      </c>
      <c r="H946" s="5">
        <v>22.2</v>
      </c>
      <c r="I946" s="2">
        <f>_xlfn.XLOOKUP(Sales78[[#This Row],[Customer_ID]],Customer[Customer_ID],Customer[Age])</f>
        <v>32</v>
      </c>
      <c r="J946" s="2" t="str">
        <f>_xlfn.XLOOKUP(Sales78[[#This Row],[Customer_ID]],Customer[Customer_ID],Customer[Age Range])</f>
        <v>[31-43]</v>
      </c>
      <c r="K946" s="2" t="str">
        <f>_xlfn.XLOOKUP(Sales78[[#This Row],[Customer_ID]],Customer[Customer_ID],Customer[Gender])</f>
        <v>Female</v>
      </c>
      <c r="L946" s="26" t="e">
        <f>_xlfn.XLOOKUP(Sales78[[#This Row],[Customer_ID]],Feedback[Customer_ID],Feedback[Feedback_ID])</f>
        <v>#N/A</v>
      </c>
      <c r="M946" s="26" t="e">
        <f>_xlfn.XLOOKUP(Sales78[[#This Row],[Customer_ID]],Feedback[Customer_ID],Feedback[Sentiment])</f>
        <v>#N/A</v>
      </c>
      <c r="N946" s="26" t="e">
        <f>_xlfn.XLOOKUP(Sales78[[#This Row],[Customer_ID]],Feedback[Customer_ID],Feedback[Comment])</f>
        <v>#N/A</v>
      </c>
      <c r="O946" s="26"/>
    </row>
    <row r="947" spans="1:15" x14ac:dyDescent="0.3">
      <c r="A947" s="4" t="s">
        <v>952</v>
      </c>
      <c r="B947" s="2" t="s">
        <v>1368</v>
      </c>
      <c r="C947" s="2" t="s">
        <v>1009</v>
      </c>
      <c r="D947" s="2">
        <v>1</v>
      </c>
      <c r="E947" s="2">
        <v>3.48</v>
      </c>
      <c r="F947" s="2" t="s">
        <v>1014</v>
      </c>
      <c r="G947" s="3">
        <v>46237</v>
      </c>
      <c r="H947" s="5">
        <v>3.48</v>
      </c>
      <c r="I947" s="2">
        <f>_xlfn.XLOOKUP(Sales78[[#This Row],[Customer_ID]],Customer[Customer_ID],Customer[Age])</f>
        <v>51</v>
      </c>
      <c r="J947" s="2" t="str">
        <f>_xlfn.XLOOKUP(Sales78[[#This Row],[Customer_ID]],Customer[Customer_ID],Customer[Age Range])</f>
        <v>[44-56]</v>
      </c>
      <c r="K947" s="2" t="str">
        <f>_xlfn.XLOOKUP(Sales78[[#This Row],[Customer_ID]],Customer[Customer_ID],Customer[Gender])</f>
        <v>Female</v>
      </c>
      <c r="L947" s="26" t="str">
        <f>_xlfn.XLOOKUP(Sales78[[#This Row],[Customer_ID]],Feedback[Customer_ID],Feedback[Feedback_ID])</f>
        <v>F1454</v>
      </c>
      <c r="M947" s="26" t="str">
        <f>_xlfn.XLOOKUP(Sales78[[#This Row],[Customer_ID]],Feedback[Customer_ID],Feedback[Sentiment])</f>
        <v>Positive</v>
      </c>
      <c r="N947" s="26" t="str">
        <f>_xlfn.XLOOKUP(Sales78[[#This Row],[Customer_ID]],Feedback[Customer_ID],Feedback[Comment])</f>
        <v>Could be better</v>
      </c>
      <c r="O947" s="26"/>
    </row>
    <row r="948" spans="1:15" x14ac:dyDescent="0.3">
      <c r="A948" s="4" t="s">
        <v>953</v>
      </c>
      <c r="B948" s="2" t="s">
        <v>1310</v>
      </c>
      <c r="C948" s="2" t="s">
        <v>1008</v>
      </c>
      <c r="D948" s="2">
        <v>3</v>
      </c>
      <c r="E948" s="2">
        <v>3.03</v>
      </c>
      <c r="F948" s="2" t="s">
        <v>1016</v>
      </c>
      <c r="G948" s="3">
        <v>46238</v>
      </c>
      <c r="H948" s="5">
        <v>9.09</v>
      </c>
      <c r="I948" s="2">
        <f>_xlfn.XLOOKUP(Sales78[[#This Row],[Customer_ID]],Customer[Customer_ID],Customer[Age])</f>
        <v>33</v>
      </c>
      <c r="J948" s="2" t="str">
        <f>_xlfn.XLOOKUP(Sales78[[#This Row],[Customer_ID]],Customer[Customer_ID],Customer[Age Range])</f>
        <v>[31-43]</v>
      </c>
      <c r="K948" s="2" t="str">
        <f>_xlfn.XLOOKUP(Sales78[[#This Row],[Customer_ID]],Customer[Customer_ID],Customer[Gender])</f>
        <v>Male</v>
      </c>
      <c r="L948" s="26" t="str">
        <f>_xlfn.XLOOKUP(Sales78[[#This Row],[Customer_ID]],Feedback[Customer_ID],Feedback[Feedback_ID])</f>
        <v>F1702</v>
      </c>
      <c r="M948" s="26" t="str">
        <f>_xlfn.XLOOKUP(Sales78[[#This Row],[Customer_ID]],Feedback[Customer_ID],Feedback[Sentiment])</f>
        <v>Negative</v>
      </c>
      <c r="N948" s="26" t="str">
        <f>_xlfn.XLOOKUP(Sales78[[#This Row],[Customer_ID]],Feedback[Customer_ID],Feedback[Comment])</f>
        <v>Could be better</v>
      </c>
      <c r="O948" s="26"/>
    </row>
    <row r="949" spans="1:15" x14ac:dyDescent="0.3">
      <c r="A949" s="4" t="s">
        <v>954</v>
      </c>
      <c r="B949" s="2" t="s">
        <v>1797</v>
      </c>
      <c r="C949" s="2" t="s">
        <v>1008</v>
      </c>
      <c r="D949" s="2">
        <v>3</v>
      </c>
      <c r="E949" s="2">
        <v>5.64</v>
      </c>
      <c r="F949" s="2" t="s">
        <v>1013</v>
      </c>
      <c r="G949" s="3">
        <v>46239</v>
      </c>
      <c r="H949" s="5">
        <v>16.920000000000002</v>
      </c>
      <c r="I949" s="2">
        <f>_xlfn.XLOOKUP(Sales78[[#This Row],[Customer_ID]],Customer[Customer_ID],Customer[Age])</f>
        <v>52</v>
      </c>
      <c r="J949" s="2" t="str">
        <f>_xlfn.XLOOKUP(Sales78[[#This Row],[Customer_ID]],Customer[Customer_ID],Customer[Age Range])</f>
        <v>[44-56]</v>
      </c>
      <c r="K949" s="2" t="str">
        <f>_xlfn.XLOOKUP(Sales78[[#This Row],[Customer_ID]],Customer[Customer_ID],Customer[Gender])</f>
        <v>Female</v>
      </c>
      <c r="L949" s="26" t="e">
        <f>_xlfn.XLOOKUP(Sales78[[#This Row],[Customer_ID]],Feedback[Customer_ID],Feedback[Feedback_ID])</f>
        <v>#N/A</v>
      </c>
      <c r="M949" s="26" t="e">
        <f>_xlfn.XLOOKUP(Sales78[[#This Row],[Customer_ID]],Feedback[Customer_ID],Feedback[Sentiment])</f>
        <v>#N/A</v>
      </c>
      <c r="N949" s="26" t="e">
        <f>_xlfn.XLOOKUP(Sales78[[#This Row],[Customer_ID]],Feedback[Customer_ID],Feedback[Comment])</f>
        <v>#N/A</v>
      </c>
      <c r="O949" s="26"/>
    </row>
    <row r="950" spans="1:15" x14ac:dyDescent="0.3">
      <c r="A950" s="4" t="s">
        <v>955</v>
      </c>
      <c r="B950" s="2" t="s">
        <v>1715</v>
      </c>
      <c r="C950" s="2" t="s">
        <v>1012</v>
      </c>
      <c r="D950" s="2">
        <v>5</v>
      </c>
      <c r="E950" s="2">
        <v>4.8</v>
      </c>
      <c r="F950" s="2" t="s">
        <v>1014</v>
      </c>
      <c r="G950" s="3">
        <v>46240</v>
      </c>
      <c r="H950" s="5">
        <v>24</v>
      </c>
      <c r="I950" s="2">
        <f>_xlfn.XLOOKUP(Sales78[[#This Row],[Customer_ID]],Customer[Customer_ID],Customer[Age])</f>
        <v>23</v>
      </c>
      <c r="J950" s="2" t="str">
        <f>_xlfn.XLOOKUP(Sales78[[#This Row],[Customer_ID]],Customer[Customer_ID],Customer[Age Range])</f>
        <v>[18-30]</v>
      </c>
      <c r="K950" s="2" t="str">
        <f>_xlfn.XLOOKUP(Sales78[[#This Row],[Customer_ID]],Customer[Customer_ID],Customer[Gender])</f>
        <v>Female</v>
      </c>
      <c r="L950" s="26" t="e">
        <f>_xlfn.XLOOKUP(Sales78[[#This Row],[Customer_ID]],Feedback[Customer_ID],Feedback[Feedback_ID])</f>
        <v>#N/A</v>
      </c>
      <c r="M950" s="26" t="e">
        <f>_xlfn.XLOOKUP(Sales78[[#This Row],[Customer_ID]],Feedback[Customer_ID],Feedback[Sentiment])</f>
        <v>#N/A</v>
      </c>
      <c r="N950" s="26" t="e">
        <f>_xlfn.XLOOKUP(Sales78[[#This Row],[Customer_ID]],Feedback[Customer_ID],Feedback[Comment])</f>
        <v>#N/A</v>
      </c>
      <c r="O950" s="26"/>
    </row>
    <row r="951" spans="1:15" x14ac:dyDescent="0.3">
      <c r="A951" s="4" t="s">
        <v>956</v>
      </c>
      <c r="B951" s="2" t="s">
        <v>1682</v>
      </c>
      <c r="C951" s="2" t="s">
        <v>1007</v>
      </c>
      <c r="D951" s="2">
        <v>1</v>
      </c>
      <c r="E951" s="2">
        <v>2.81</v>
      </c>
      <c r="F951" s="2" t="s">
        <v>1014</v>
      </c>
      <c r="G951" s="3">
        <v>46241</v>
      </c>
      <c r="H951" s="5">
        <v>2.81</v>
      </c>
      <c r="I951" s="2">
        <f>_xlfn.XLOOKUP(Sales78[[#This Row],[Customer_ID]],Customer[Customer_ID],Customer[Age])</f>
        <v>51</v>
      </c>
      <c r="J951" s="2" t="str">
        <f>_xlfn.XLOOKUP(Sales78[[#This Row],[Customer_ID]],Customer[Customer_ID],Customer[Age Range])</f>
        <v>[44-56]</v>
      </c>
      <c r="K951" s="2" t="str">
        <f>_xlfn.XLOOKUP(Sales78[[#This Row],[Customer_ID]],Customer[Customer_ID],Customer[Gender])</f>
        <v>Male</v>
      </c>
      <c r="L951" s="26" t="e">
        <f>_xlfn.XLOOKUP(Sales78[[#This Row],[Customer_ID]],Feedback[Customer_ID],Feedback[Feedback_ID])</f>
        <v>#N/A</v>
      </c>
      <c r="M951" s="26" t="e">
        <f>_xlfn.XLOOKUP(Sales78[[#This Row],[Customer_ID]],Feedback[Customer_ID],Feedback[Sentiment])</f>
        <v>#N/A</v>
      </c>
      <c r="N951" s="26" t="e">
        <f>_xlfn.XLOOKUP(Sales78[[#This Row],[Customer_ID]],Feedback[Customer_ID],Feedback[Comment])</f>
        <v>#N/A</v>
      </c>
      <c r="O951" s="26"/>
    </row>
    <row r="952" spans="1:15" x14ac:dyDescent="0.3">
      <c r="A952" s="4" t="s">
        <v>957</v>
      </c>
      <c r="B952" s="2" t="s">
        <v>1679</v>
      </c>
      <c r="C952" s="2" t="s">
        <v>1012</v>
      </c>
      <c r="D952" s="2">
        <v>3</v>
      </c>
      <c r="E952" s="2">
        <v>3.84</v>
      </c>
      <c r="F952" s="2" t="s">
        <v>1015</v>
      </c>
      <c r="G952" s="3">
        <v>46242</v>
      </c>
      <c r="H952" s="5">
        <v>11.52</v>
      </c>
      <c r="I952" s="2">
        <f>_xlfn.XLOOKUP(Sales78[[#This Row],[Customer_ID]],Customer[Customer_ID],Customer[Age])</f>
        <v>26</v>
      </c>
      <c r="J952" s="2" t="str">
        <f>_xlfn.XLOOKUP(Sales78[[#This Row],[Customer_ID]],Customer[Customer_ID],Customer[Age Range])</f>
        <v>[18-30]</v>
      </c>
      <c r="K952" s="2" t="str">
        <f>_xlfn.XLOOKUP(Sales78[[#This Row],[Customer_ID]],Customer[Customer_ID],Customer[Gender])</f>
        <v>Male</v>
      </c>
      <c r="L952" s="26" t="e">
        <f>_xlfn.XLOOKUP(Sales78[[#This Row],[Customer_ID]],Feedback[Customer_ID],Feedback[Feedback_ID])</f>
        <v>#N/A</v>
      </c>
      <c r="M952" s="26" t="e">
        <f>_xlfn.XLOOKUP(Sales78[[#This Row],[Customer_ID]],Feedback[Customer_ID],Feedback[Sentiment])</f>
        <v>#N/A</v>
      </c>
      <c r="N952" s="26" t="e">
        <f>_xlfn.XLOOKUP(Sales78[[#This Row],[Customer_ID]],Feedback[Customer_ID],Feedback[Comment])</f>
        <v>#N/A</v>
      </c>
      <c r="O952" s="26"/>
    </row>
    <row r="953" spans="1:15" x14ac:dyDescent="0.3">
      <c r="A953" s="4" t="s">
        <v>958</v>
      </c>
      <c r="B953" s="2" t="s">
        <v>1154</v>
      </c>
      <c r="C953" s="2" t="s">
        <v>1011</v>
      </c>
      <c r="D953" s="2">
        <v>4</v>
      </c>
      <c r="E953" s="2">
        <v>5.86</v>
      </c>
      <c r="F953" s="2" t="s">
        <v>1013</v>
      </c>
      <c r="G953" s="3">
        <v>46243</v>
      </c>
      <c r="H953" s="5">
        <v>23.44</v>
      </c>
      <c r="I953" s="2">
        <f>_xlfn.XLOOKUP(Sales78[[#This Row],[Customer_ID]],Customer[Customer_ID],Customer[Age])</f>
        <v>45</v>
      </c>
      <c r="J953" s="2" t="str">
        <f>_xlfn.XLOOKUP(Sales78[[#This Row],[Customer_ID]],Customer[Customer_ID],Customer[Age Range])</f>
        <v>[44-56]</v>
      </c>
      <c r="K953" s="2" t="str">
        <f>_xlfn.XLOOKUP(Sales78[[#This Row],[Customer_ID]],Customer[Customer_ID],Customer[Gender])</f>
        <v>Female</v>
      </c>
      <c r="L953" s="26" t="str">
        <f>_xlfn.XLOOKUP(Sales78[[#This Row],[Customer_ID]],Feedback[Customer_ID],Feedback[Feedback_ID])</f>
        <v>F1426</v>
      </c>
      <c r="M953" s="26" t="str">
        <f>_xlfn.XLOOKUP(Sales78[[#This Row],[Customer_ID]],Feedback[Customer_ID],Feedback[Sentiment])</f>
        <v>Negative</v>
      </c>
      <c r="N953" s="26" t="str">
        <f>_xlfn.XLOOKUP(Sales78[[#This Row],[Customer_ID]],Feedback[Customer_ID],Feedback[Comment])</f>
        <v>Could be better</v>
      </c>
      <c r="O953" s="26"/>
    </row>
    <row r="954" spans="1:15" x14ac:dyDescent="0.3">
      <c r="A954" s="4" t="s">
        <v>959</v>
      </c>
      <c r="B954" s="2" t="s">
        <v>1148</v>
      </c>
      <c r="C954" s="2" t="s">
        <v>1010</v>
      </c>
      <c r="D954" s="2">
        <v>4</v>
      </c>
      <c r="E954" s="2">
        <v>4.6399999999999997</v>
      </c>
      <c r="F954" s="2" t="s">
        <v>1015</v>
      </c>
      <c r="G954" s="3">
        <v>46244</v>
      </c>
      <c r="H954" s="5">
        <v>18.559999999999999</v>
      </c>
      <c r="I954" s="2">
        <f>_xlfn.XLOOKUP(Sales78[[#This Row],[Customer_ID]],Customer[Customer_ID],Customer[Age])</f>
        <v>65</v>
      </c>
      <c r="J954" s="2" t="str">
        <f>_xlfn.XLOOKUP(Sales78[[#This Row],[Customer_ID]],Customer[Customer_ID],Customer[Age Range])</f>
        <v>[57 Above]</v>
      </c>
      <c r="K954" s="2" t="str">
        <f>_xlfn.XLOOKUP(Sales78[[#This Row],[Customer_ID]],Customer[Customer_ID],Customer[Gender])</f>
        <v>Male</v>
      </c>
      <c r="L954" s="26" t="e">
        <f>_xlfn.XLOOKUP(Sales78[[#This Row],[Customer_ID]],Feedback[Customer_ID],Feedback[Feedback_ID])</f>
        <v>#N/A</v>
      </c>
      <c r="M954" s="26" t="e">
        <f>_xlfn.XLOOKUP(Sales78[[#This Row],[Customer_ID]],Feedback[Customer_ID],Feedback[Sentiment])</f>
        <v>#N/A</v>
      </c>
      <c r="N954" s="26" t="e">
        <f>_xlfn.XLOOKUP(Sales78[[#This Row],[Customer_ID]],Feedback[Customer_ID],Feedback[Comment])</f>
        <v>#N/A</v>
      </c>
      <c r="O954" s="26"/>
    </row>
    <row r="955" spans="1:15" x14ac:dyDescent="0.3">
      <c r="A955" s="4" t="s">
        <v>960</v>
      </c>
      <c r="B955" s="2" t="s">
        <v>1434</v>
      </c>
      <c r="C955" s="2" t="s">
        <v>1011</v>
      </c>
      <c r="D955" s="2">
        <v>4</v>
      </c>
      <c r="E955" s="2">
        <v>4.6900000000000004</v>
      </c>
      <c r="F955" s="2" t="s">
        <v>1015</v>
      </c>
      <c r="G955" s="3">
        <v>46245</v>
      </c>
      <c r="H955" s="5">
        <v>18.760000000000002</v>
      </c>
      <c r="I955" s="2">
        <f>_xlfn.XLOOKUP(Sales78[[#This Row],[Customer_ID]],Customer[Customer_ID],Customer[Age])</f>
        <v>60</v>
      </c>
      <c r="J955" s="2" t="str">
        <f>_xlfn.XLOOKUP(Sales78[[#This Row],[Customer_ID]],Customer[Customer_ID],Customer[Age Range])</f>
        <v>[57 Above]</v>
      </c>
      <c r="K955" s="2" t="str">
        <f>_xlfn.XLOOKUP(Sales78[[#This Row],[Customer_ID]],Customer[Customer_ID],Customer[Gender])</f>
        <v>Female</v>
      </c>
      <c r="L955" s="26" t="e">
        <f>_xlfn.XLOOKUP(Sales78[[#This Row],[Customer_ID]],Feedback[Customer_ID],Feedback[Feedback_ID])</f>
        <v>#N/A</v>
      </c>
      <c r="M955" s="26" t="e">
        <f>_xlfn.XLOOKUP(Sales78[[#This Row],[Customer_ID]],Feedback[Customer_ID],Feedback[Sentiment])</f>
        <v>#N/A</v>
      </c>
      <c r="N955" s="26" t="e">
        <f>_xlfn.XLOOKUP(Sales78[[#This Row],[Customer_ID]],Feedback[Customer_ID],Feedback[Comment])</f>
        <v>#N/A</v>
      </c>
      <c r="O955" s="26"/>
    </row>
    <row r="956" spans="1:15" x14ac:dyDescent="0.3">
      <c r="A956" s="4" t="s">
        <v>961</v>
      </c>
      <c r="B956" s="2" t="s">
        <v>1920</v>
      </c>
      <c r="C956" s="2" t="s">
        <v>1007</v>
      </c>
      <c r="D956" s="2">
        <v>1</v>
      </c>
      <c r="E956" s="2">
        <v>3.3</v>
      </c>
      <c r="F956" s="2" t="s">
        <v>1014</v>
      </c>
      <c r="G956" s="3">
        <v>46246</v>
      </c>
      <c r="H956" s="5">
        <v>3.3</v>
      </c>
      <c r="I956" s="2">
        <f>_xlfn.XLOOKUP(Sales78[[#This Row],[Customer_ID]],Customer[Customer_ID],Customer[Age])</f>
        <v>53</v>
      </c>
      <c r="J956" s="2" t="str">
        <f>_xlfn.XLOOKUP(Sales78[[#This Row],[Customer_ID]],Customer[Customer_ID],Customer[Age Range])</f>
        <v>[44-56]</v>
      </c>
      <c r="K956" s="2" t="str">
        <f>_xlfn.XLOOKUP(Sales78[[#This Row],[Customer_ID]],Customer[Customer_ID],Customer[Gender])</f>
        <v>Female</v>
      </c>
      <c r="L956" s="26" t="e">
        <f>_xlfn.XLOOKUP(Sales78[[#This Row],[Customer_ID]],Feedback[Customer_ID],Feedback[Feedback_ID])</f>
        <v>#N/A</v>
      </c>
      <c r="M956" s="26" t="e">
        <f>_xlfn.XLOOKUP(Sales78[[#This Row],[Customer_ID]],Feedback[Customer_ID],Feedback[Sentiment])</f>
        <v>#N/A</v>
      </c>
      <c r="N956" s="26" t="e">
        <f>_xlfn.XLOOKUP(Sales78[[#This Row],[Customer_ID]],Feedback[Customer_ID],Feedback[Comment])</f>
        <v>#N/A</v>
      </c>
      <c r="O956" s="26"/>
    </row>
    <row r="957" spans="1:15" x14ac:dyDescent="0.3">
      <c r="A957" s="4" t="s">
        <v>962</v>
      </c>
      <c r="B957" s="2" t="s">
        <v>1677</v>
      </c>
      <c r="C957" s="2" t="s">
        <v>1008</v>
      </c>
      <c r="D957" s="2">
        <v>4</v>
      </c>
      <c r="E957" s="2">
        <v>3.34</v>
      </c>
      <c r="F957" s="2" t="s">
        <v>1015</v>
      </c>
      <c r="G957" s="3">
        <v>46247</v>
      </c>
      <c r="H957" s="5">
        <v>13.36</v>
      </c>
      <c r="I957" s="2">
        <f>_xlfn.XLOOKUP(Sales78[[#This Row],[Customer_ID]],Customer[Customer_ID],Customer[Age])</f>
        <v>25</v>
      </c>
      <c r="J957" s="2" t="str">
        <f>_xlfn.XLOOKUP(Sales78[[#This Row],[Customer_ID]],Customer[Customer_ID],Customer[Age Range])</f>
        <v>[18-30]</v>
      </c>
      <c r="K957" s="2" t="str">
        <f>_xlfn.XLOOKUP(Sales78[[#This Row],[Customer_ID]],Customer[Customer_ID],Customer[Gender])</f>
        <v>Male</v>
      </c>
      <c r="L957" s="26" t="str">
        <f>_xlfn.XLOOKUP(Sales78[[#This Row],[Customer_ID]],Feedback[Customer_ID],Feedback[Feedback_ID])</f>
        <v>F1638</v>
      </c>
      <c r="M957" s="26" t="str">
        <f>_xlfn.XLOOKUP(Sales78[[#This Row],[Customer_ID]],Feedback[Customer_ID],Feedback[Sentiment])</f>
        <v>Positive</v>
      </c>
      <c r="N957" s="26" t="str">
        <f>_xlfn.XLOOKUP(Sales78[[#This Row],[Customer_ID]],Feedback[Customer_ID],Feedback[Comment])</f>
        <v>Could be better</v>
      </c>
      <c r="O957" s="26"/>
    </row>
    <row r="958" spans="1:15" x14ac:dyDescent="0.3">
      <c r="A958" s="4" t="s">
        <v>963</v>
      </c>
      <c r="B958" s="2" t="s">
        <v>1165</v>
      </c>
      <c r="C958" s="2" t="s">
        <v>1011</v>
      </c>
      <c r="D958" s="2">
        <v>2</v>
      </c>
      <c r="E958" s="2">
        <v>3.03</v>
      </c>
      <c r="F958" s="2" t="s">
        <v>1013</v>
      </c>
      <c r="G958" s="3">
        <v>46248</v>
      </c>
      <c r="H958" s="5">
        <v>6.06</v>
      </c>
      <c r="I958" s="2">
        <f>_xlfn.XLOOKUP(Sales78[[#This Row],[Customer_ID]],Customer[Customer_ID],Customer[Age])</f>
        <v>27</v>
      </c>
      <c r="J958" s="2" t="str">
        <f>_xlfn.XLOOKUP(Sales78[[#This Row],[Customer_ID]],Customer[Customer_ID],Customer[Age Range])</f>
        <v>[18-30]</v>
      </c>
      <c r="K958" s="2" t="str">
        <f>_xlfn.XLOOKUP(Sales78[[#This Row],[Customer_ID]],Customer[Customer_ID],Customer[Gender])</f>
        <v>Female</v>
      </c>
      <c r="L958" s="26" t="str">
        <f>_xlfn.XLOOKUP(Sales78[[#This Row],[Customer_ID]],Feedback[Customer_ID],Feedback[Feedback_ID])</f>
        <v>F1824</v>
      </c>
      <c r="M958" s="26" t="str">
        <f>_xlfn.XLOOKUP(Sales78[[#This Row],[Customer_ID]],Feedback[Customer_ID],Feedback[Sentiment])</f>
        <v>Negative</v>
      </c>
      <c r="N958" s="26" t="str">
        <f>_xlfn.XLOOKUP(Sales78[[#This Row],[Customer_ID]],Feedback[Customer_ID],Feedback[Comment])</f>
        <v>Great product!</v>
      </c>
      <c r="O958" s="26"/>
    </row>
    <row r="959" spans="1:15" x14ac:dyDescent="0.3">
      <c r="A959" s="4" t="s">
        <v>964</v>
      </c>
      <c r="B959" s="2" t="s">
        <v>1368</v>
      </c>
      <c r="C959" s="2" t="s">
        <v>1009</v>
      </c>
      <c r="D959" s="2">
        <v>5</v>
      </c>
      <c r="E959" s="2">
        <v>5.9</v>
      </c>
      <c r="F959" s="2" t="s">
        <v>1016</v>
      </c>
      <c r="G959" s="3">
        <v>46249</v>
      </c>
      <c r="H959" s="5">
        <v>29.5</v>
      </c>
      <c r="I959" s="2">
        <f>_xlfn.XLOOKUP(Sales78[[#This Row],[Customer_ID]],Customer[Customer_ID],Customer[Age])</f>
        <v>51</v>
      </c>
      <c r="J959" s="2" t="str">
        <f>_xlfn.XLOOKUP(Sales78[[#This Row],[Customer_ID]],Customer[Customer_ID],Customer[Age Range])</f>
        <v>[44-56]</v>
      </c>
      <c r="K959" s="2" t="str">
        <f>_xlfn.XLOOKUP(Sales78[[#This Row],[Customer_ID]],Customer[Customer_ID],Customer[Gender])</f>
        <v>Female</v>
      </c>
      <c r="L959" s="26" t="str">
        <f>_xlfn.XLOOKUP(Sales78[[#This Row],[Customer_ID]],Feedback[Customer_ID],Feedback[Feedback_ID])</f>
        <v>F1454</v>
      </c>
      <c r="M959" s="26" t="str">
        <f>_xlfn.XLOOKUP(Sales78[[#This Row],[Customer_ID]],Feedback[Customer_ID],Feedback[Sentiment])</f>
        <v>Positive</v>
      </c>
      <c r="N959" s="26" t="str">
        <f>_xlfn.XLOOKUP(Sales78[[#This Row],[Customer_ID]],Feedback[Customer_ID],Feedback[Comment])</f>
        <v>Could be better</v>
      </c>
      <c r="O959" s="26"/>
    </row>
    <row r="960" spans="1:15" x14ac:dyDescent="0.3">
      <c r="A960" s="4" t="s">
        <v>965</v>
      </c>
      <c r="B960" s="2" t="s">
        <v>1127</v>
      </c>
      <c r="C960" s="2" t="s">
        <v>1011</v>
      </c>
      <c r="D960" s="2">
        <v>2</v>
      </c>
      <c r="E960" s="2">
        <v>5.68</v>
      </c>
      <c r="F960" s="2" t="s">
        <v>1015</v>
      </c>
      <c r="G960" s="3">
        <v>46250</v>
      </c>
      <c r="H960" s="5">
        <v>11.36</v>
      </c>
      <c r="I960" s="2">
        <f>_xlfn.XLOOKUP(Sales78[[#This Row],[Customer_ID]],Customer[Customer_ID],Customer[Age])</f>
        <v>21</v>
      </c>
      <c r="J960" s="2" t="str">
        <f>_xlfn.XLOOKUP(Sales78[[#This Row],[Customer_ID]],Customer[Customer_ID],Customer[Age Range])</f>
        <v>[18-30]</v>
      </c>
      <c r="K960" s="2" t="str">
        <f>_xlfn.XLOOKUP(Sales78[[#This Row],[Customer_ID]],Customer[Customer_ID],Customer[Gender])</f>
        <v>Male</v>
      </c>
      <c r="L960" s="26" t="str">
        <f>_xlfn.XLOOKUP(Sales78[[#This Row],[Customer_ID]],Feedback[Customer_ID],Feedback[Feedback_ID])</f>
        <v>F1172</v>
      </c>
      <c r="M960" s="26" t="str">
        <f>_xlfn.XLOOKUP(Sales78[[#This Row],[Customer_ID]],Feedback[Customer_ID],Feedback[Sentiment])</f>
        <v>Neutral</v>
      </c>
      <c r="N960" s="26" t="str">
        <f>_xlfn.XLOOKUP(Sales78[[#This Row],[Customer_ID]],Feedback[Customer_ID],Feedback[Comment])</f>
        <v>Could be better</v>
      </c>
      <c r="O960" s="26"/>
    </row>
    <row r="961" spans="1:15" x14ac:dyDescent="0.3">
      <c r="A961" s="4" t="s">
        <v>966</v>
      </c>
      <c r="B961" s="2" t="s">
        <v>1524</v>
      </c>
      <c r="C961" s="2" t="s">
        <v>1008</v>
      </c>
      <c r="D961" s="2">
        <v>2</v>
      </c>
      <c r="E961" s="2">
        <v>3.65</v>
      </c>
      <c r="F961" s="2" t="s">
        <v>1015</v>
      </c>
      <c r="G961" s="3">
        <v>46251</v>
      </c>
      <c r="H961" s="5">
        <v>7.3</v>
      </c>
      <c r="I961" s="2">
        <f>_xlfn.XLOOKUP(Sales78[[#This Row],[Customer_ID]],Customer[Customer_ID],Customer[Age])</f>
        <v>48</v>
      </c>
      <c r="J961" s="2" t="str">
        <f>_xlfn.XLOOKUP(Sales78[[#This Row],[Customer_ID]],Customer[Customer_ID],Customer[Age Range])</f>
        <v>[44-56]</v>
      </c>
      <c r="K961" s="2" t="str">
        <f>_xlfn.XLOOKUP(Sales78[[#This Row],[Customer_ID]],Customer[Customer_ID],Customer[Gender])</f>
        <v>Female</v>
      </c>
      <c r="L961" s="26" t="str">
        <f>_xlfn.XLOOKUP(Sales78[[#This Row],[Customer_ID]],Feedback[Customer_ID],Feedback[Feedback_ID])</f>
        <v>F1811</v>
      </c>
      <c r="M961" s="26" t="str">
        <f>_xlfn.XLOOKUP(Sales78[[#This Row],[Customer_ID]],Feedback[Customer_ID],Feedback[Sentiment])</f>
        <v>Negative</v>
      </c>
      <c r="N961" s="26" t="str">
        <f>_xlfn.XLOOKUP(Sales78[[#This Row],[Customer_ID]],Feedback[Customer_ID],Feedback[Comment])</f>
        <v>Could be better</v>
      </c>
      <c r="O961" s="26"/>
    </row>
    <row r="962" spans="1:15" x14ac:dyDescent="0.3">
      <c r="A962" s="4" t="s">
        <v>967</v>
      </c>
      <c r="B962" s="2" t="s">
        <v>1115</v>
      </c>
      <c r="C962" s="2" t="s">
        <v>1012</v>
      </c>
      <c r="D962" s="2">
        <v>4</v>
      </c>
      <c r="E962" s="2">
        <v>4.4000000000000004</v>
      </c>
      <c r="F962" s="2" t="s">
        <v>1014</v>
      </c>
      <c r="G962" s="3">
        <v>46252</v>
      </c>
      <c r="H962" s="5">
        <v>17.600000000000001</v>
      </c>
      <c r="I962" s="2">
        <f>_xlfn.XLOOKUP(Sales78[[#This Row],[Customer_ID]],Customer[Customer_ID],Customer[Age])</f>
        <v>64</v>
      </c>
      <c r="J962" s="2" t="str">
        <f>_xlfn.XLOOKUP(Sales78[[#This Row],[Customer_ID]],Customer[Customer_ID],Customer[Age Range])</f>
        <v>[57 Above]</v>
      </c>
      <c r="K962" s="2" t="str">
        <f>_xlfn.XLOOKUP(Sales78[[#This Row],[Customer_ID]],Customer[Customer_ID],Customer[Gender])</f>
        <v>Male</v>
      </c>
      <c r="L962" s="26" t="str">
        <f>_xlfn.XLOOKUP(Sales78[[#This Row],[Customer_ID]],Feedback[Customer_ID],Feedback[Feedback_ID])</f>
        <v>F1917</v>
      </c>
      <c r="M962" s="26" t="str">
        <f>_xlfn.XLOOKUP(Sales78[[#This Row],[Customer_ID]],Feedback[Customer_ID],Feedback[Sentiment])</f>
        <v>Positive</v>
      </c>
      <c r="N962" s="26" t="str">
        <f>_xlfn.XLOOKUP(Sales78[[#This Row],[Customer_ID]],Feedback[Customer_ID],Feedback[Comment])</f>
        <v>Could be better</v>
      </c>
      <c r="O962" s="26"/>
    </row>
    <row r="963" spans="1:15" x14ac:dyDescent="0.3">
      <c r="A963" s="4" t="s">
        <v>968</v>
      </c>
      <c r="B963" s="2" t="s">
        <v>1147</v>
      </c>
      <c r="C963" s="2" t="s">
        <v>1011</v>
      </c>
      <c r="D963" s="2">
        <v>5</v>
      </c>
      <c r="E963" s="2">
        <v>3.22</v>
      </c>
      <c r="F963" s="2" t="s">
        <v>1014</v>
      </c>
      <c r="G963" s="3">
        <v>46253</v>
      </c>
      <c r="H963" s="5">
        <v>16.100000000000001</v>
      </c>
      <c r="I963" s="2">
        <f>_xlfn.XLOOKUP(Sales78[[#This Row],[Customer_ID]],Customer[Customer_ID],Customer[Age])</f>
        <v>33</v>
      </c>
      <c r="J963" s="2" t="str">
        <f>_xlfn.XLOOKUP(Sales78[[#This Row],[Customer_ID]],Customer[Customer_ID],Customer[Age Range])</f>
        <v>[31-43]</v>
      </c>
      <c r="K963" s="2" t="str">
        <f>_xlfn.XLOOKUP(Sales78[[#This Row],[Customer_ID]],Customer[Customer_ID],Customer[Gender])</f>
        <v>Female</v>
      </c>
      <c r="L963" s="26" t="str">
        <f>_xlfn.XLOOKUP(Sales78[[#This Row],[Customer_ID]],Feedback[Customer_ID],Feedback[Feedback_ID])</f>
        <v>F1740</v>
      </c>
      <c r="M963" s="26" t="str">
        <f>_xlfn.XLOOKUP(Sales78[[#This Row],[Customer_ID]],Feedback[Customer_ID],Feedback[Sentiment])</f>
        <v>Negative</v>
      </c>
      <c r="N963" s="26" t="str">
        <f>_xlfn.XLOOKUP(Sales78[[#This Row],[Customer_ID]],Feedback[Customer_ID],Feedback[Comment])</f>
        <v>Could be better</v>
      </c>
      <c r="O963" s="26"/>
    </row>
    <row r="964" spans="1:15" x14ac:dyDescent="0.3">
      <c r="A964" s="4" t="s">
        <v>969</v>
      </c>
      <c r="B964" s="2" t="s">
        <v>1872</v>
      </c>
      <c r="C964" s="2" t="s">
        <v>1007</v>
      </c>
      <c r="D964" s="2">
        <v>3</v>
      </c>
      <c r="E964" s="2">
        <v>2.99</v>
      </c>
      <c r="F964" s="2" t="s">
        <v>1014</v>
      </c>
      <c r="G964" s="3">
        <v>46254</v>
      </c>
      <c r="H964" s="5">
        <v>8.9700000000000006</v>
      </c>
      <c r="I964" s="2">
        <f>_xlfn.XLOOKUP(Sales78[[#This Row],[Customer_ID]],Customer[Customer_ID],Customer[Age])</f>
        <v>45</v>
      </c>
      <c r="J964" s="2" t="str">
        <f>_xlfn.XLOOKUP(Sales78[[#This Row],[Customer_ID]],Customer[Customer_ID],Customer[Age Range])</f>
        <v>[44-56]</v>
      </c>
      <c r="K964" s="2" t="str">
        <f>_xlfn.XLOOKUP(Sales78[[#This Row],[Customer_ID]],Customer[Customer_ID],Customer[Gender])</f>
        <v>Female</v>
      </c>
      <c r="L964" s="26" t="e">
        <f>_xlfn.XLOOKUP(Sales78[[#This Row],[Customer_ID]],Feedback[Customer_ID],Feedback[Feedback_ID])</f>
        <v>#N/A</v>
      </c>
      <c r="M964" s="26" t="e">
        <f>_xlfn.XLOOKUP(Sales78[[#This Row],[Customer_ID]],Feedback[Customer_ID],Feedback[Sentiment])</f>
        <v>#N/A</v>
      </c>
      <c r="N964" s="26" t="e">
        <f>_xlfn.XLOOKUP(Sales78[[#This Row],[Customer_ID]],Feedback[Customer_ID],Feedback[Comment])</f>
        <v>#N/A</v>
      </c>
      <c r="O964" s="26"/>
    </row>
    <row r="965" spans="1:15" x14ac:dyDescent="0.3">
      <c r="A965" s="4" t="s">
        <v>970</v>
      </c>
      <c r="B965" s="2" t="s">
        <v>1449</v>
      </c>
      <c r="C965" s="2" t="s">
        <v>1010</v>
      </c>
      <c r="D965" s="2">
        <v>2</v>
      </c>
      <c r="E965" s="2">
        <v>4.3899999999999997</v>
      </c>
      <c r="F965" s="2" t="s">
        <v>1016</v>
      </c>
      <c r="G965" s="3">
        <v>46255</v>
      </c>
      <c r="H965" s="5">
        <v>8.7799999999999994</v>
      </c>
      <c r="I965" s="2">
        <f>_xlfn.XLOOKUP(Sales78[[#This Row],[Customer_ID]],Customer[Customer_ID],Customer[Age])</f>
        <v>31</v>
      </c>
      <c r="J965" s="2" t="str">
        <f>_xlfn.XLOOKUP(Sales78[[#This Row],[Customer_ID]],Customer[Customer_ID],Customer[Age Range])</f>
        <v>[31-43]</v>
      </c>
      <c r="K965" s="2" t="str">
        <f>_xlfn.XLOOKUP(Sales78[[#This Row],[Customer_ID]],Customer[Customer_ID],Customer[Gender])</f>
        <v>Male</v>
      </c>
      <c r="L965" s="26" t="str">
        <f>_xlfn.XLOOKUP(Sales78[[#This Row],[Customer_ID]],Feedback[Customer_ID],Feedback[Feedback_ID])</f>
        <v>F1993</v>
      </c>
      <c r="M965" s="26" t="str">
        <f>_xlfn.XLOOKUP(Sales78[[#This Row],[Customer_ID]],Feedback[Customer_ID],Feedback[Sentiment])</f>
        <v>Neutral</v>
      </c>
      <c r="N965" s="26" t="str">
        <f>_xlfn.XLOOKUP(Sales78[[#This Row],[Customer_ID]],Feedback[Customer_ID],Feedback[Comment])</f>
        <v>Could be better</v>
      </c>
      <c r="O965" s="26"/>
    </row>
    <row r="966" spans="1:15" x14ac:dyDescent="0.3">
      <c r="A966" s="4" t="s">
        <v>971</v>
      </c>
      <c r="B966" s="2" t="s">
        <v>1591</v>
      </c>
      <c r="C966" s="2" t="s">
        <v>1008</v>
      </c>
      <c r="D966" s="2">
        <v>3</v>
      </c>
      <c r="E966" s="2">
        <v>5.3</v>
      </c>
      <c r="F966" s="2" t="s">
        <v>1014</v>
      </c>
      <c r="G966" s="3">
        <v>46256</v>
      </c>
      <c r="H966" s="5">
        <v>15.9</v>
      </c>
      <c r="I966" s="2">
        <f>_xlfn.XLOOKUP(Sales78[[#This Row],[Customer_ID]],Customer[Customer_ID],Customer[Age])</f>
        <v>50</v>
      </c>
      <c r="J966" s="2" t="str">
        <f>_xlfn.XLOOKUP(Sales78[[#This Row],[Customer_ID]],Customer[Customer_ID],Customer[Age Range])</f>
        <v>[44-56]</v>
      </c>
      <c r="K966" s="2" t="str">
        <f>_xlfn.XLOOKUP(Sales78[[#This Row],[Customer_ID]],Customer[Customer_ID],Customer[Gender])</f>
        <v>Female</v>
      </c>
      <c r="L966" s="26" t="str">
        <f>_xlfn.XLOOKUP(Sales78[[#This Row],[Customer_ID]],Feedback[Customer_ID],Feedback[Feedback_ID])</f>
        <v>F1407</v>
      </c>
      <c r="M966" s="26" t="str">
        <f>_xlfn.XLOOKUP(Sales78[[#This Row],[Customer_ID]],Feedback[Customer_ID],Feedback[Sentiment])</f>
        <v>Neutral</v>
      </c>
      <c r="N966" s="26" t="str">
        <f>_xlfn.XLOOKUP(Sales78[[#This Row],[Customer_ID]],Feedback[Customer_ID],Feedback[Comment])</f>
        <v>Could be better</v>
      </c>
      <c r="O966" s="26"/>
    </row>
    <row r="967" spans="1:15" x14ac:dyDescent="0.3">
      <c r="A967" s="4" t="s">
        <v>972</v>
      </c>
      <c r="B967" s="2" t="s">
        <v>1716</v>
      </c>
      <c r="C967" s="2" t="s">
        <v>1009</v>
      </c>
      <c r="D967" s="2">
        <v>3</v>
      </c>
      <c r="E967" s="2">
        <v>5.52</v>
      </c>
      <c r="F967" s="2" t="s">
        <v>1013</v>
      </c>
      <c r="G967" s="3">
        <v>46257</v>
      </c>
      <c r="H967" s="5">
        <v>16.559999999999999</v>
      </c>
      <c r="I967" s="2">
        <f>_xlfn.XLOOKUP(Sales78[[#This Row],[Customer_ID]],Customer[Customer_ID],Customer[Age])</f>
        <v>26</v>
      </c>
      <c r="J967" s="2" t="str">
        <f>_xlfn.XLOOKUP(Sales78[[#This Row],[Customer_ID]],Customer[Customer_ID],Customer[Age Range])</f>
        <v>[18-30]</v>
      </c>
      <c r="K967" s="2" t="str">
        <f>_xlfn.XLOOKUP(Sales78[[#This Row],[Customer_ID]],Customer[Customer_ID],Customer[Gender])</f>
        <v>Female</v>
      </c>
      <c r="L967" s="26" t="e">
        <f>_xlfn.XLOOKUP(Sales78[[#This Row],[Customer_ID]],Feedback[Customer_ID],Feedback[Feedback_ID])</f>
        <v>#N/A</v>
      </c>
      <c r="M967" s="26" t="e">
        <f>_xlfn.XLOOKUP(Sales78[[#This Row],[Customer_ID]],Feedback[Customer_ID],Feedback[Sentiment])</f>
        <v>#N/A</v>
      </c>
      <c r="N967" s="26" t="e">
        <f>_xlfn.XLOOKUP(Sales78[[#This Row],[Customer_ID]],Feedback[Customer_ID],Feedback[Comment])</f>
        <v>#N/A</v>
      </c>
      <c r="O967" s="26"/>
    </row>
    <row r="968" spans="1:15" x14ac:dyDescent="0.3">
      <c r="A968" s="4" t="s">
        <v>973</v>
      </c>
      <c r="B968" s="2" t="s">
        <v>1420</v>
      </c>
      <c r="C968" s="2" t="s">
        <v>1012</v>
      </c>
      <c r="D968" s="2">
        <v>1</v>
      </c>
      <c r="E968" s="2">
        <v>3.58</v>
      </c>
      <c r="F968" s="2" t="s">
        <v>1013</v>
      </c>
      <c r="G968" s="3">
        <v>46258</v>
      </c>
      <c r="H968" s="5">
        <v>3.58</v>
      </c>
      <c r="I968" s="2">
        <f>_xlfn.XLOOKUP(Sales78[[#This Row],[Customer_ID]],Customer[Customer_ID],Customer[Age])</f>
        <v>40</v>
      </c>
      <c r="J968" s="2" t="str">
        <f>_xlfn.XLOOKUP(Sales78[[#This Row],[Customer_ID]],Customer[Customer_ID],Customer[Age Range])</f>
        <v>[31-43]</v>
      </c>
      <c r="K968" s="2" t="str">
        <f>_xlfn.XLOOKUP(Sales78[[#This Row],[Customer_ID]],Customer[Customer_ID],Customer[Gender])</f>
        <v>Male</v>
      </c>
      <c r="L968" s="26" t="e">
        <f>_xlfn.XLOOKUP(Sales78[[#This Row],[Customer_ID]],Feedback[Customer_ID],Feedback[Feedback_ID])</f>
        <v>#N/A</v>
      </c>
      <c r="M968" s="26" t="e">
        <f>_xlfn.XLOOKUP(Sales78[[#This Row],[Customer_ID]],Feedback[Customer_ID],Feedback[Sentiment])</f>
        <v>#N/A</v>
      </c>
      <c r="N968" s="26" t="e">
        <f>_xlfn.XLOOKUP(Sales78[[#This Row],[Customer_ID]],Feedback[Customer_ID],Feedback[Comment])</f>
        <v>#N/A</v>
      </c>
      <c r="O968" s="26"/>
    </row>
    <row r="969" spans="1:15" x14ac:dyDescent="0.3">
      <c r="A969" s="4" t="s">
        <v>974</v>
      </c>
      <c r="B969" s="2" t="s">
        <v>1494</v>
      </c>
      <c r="C969" s="2" t="s">
        <v>1007</v>
      </c>
      <c r="D969" s="2">
        <v>5</v>
      </c>
      <c r="E969" s="2">
        <v>4.97</v>
      </c>
      <c r="F969" s="2" t="s">
        <v>1014</v>
      </c>
      <c r="G969" s="3">
        <v>46259</v>
      </c>
      <c r="H969" s="5">
        <v>24.85</v>
      </c>
      <c r="I969" s="2">
        <f>_xlfn.XLOOKUP(Sales78[[#This Row],[Customer_ID]],Customer[Customer_ID],Customer[Age])</f>
        <v>40</v>
      </c>
      <c r="J969" s="2" t="str">
        <f>_xlfn.XLOOKUP(Sales78[[#This Row],[Customer_ID]],Customer[Customer_ID],Customer[Age Range])</f>
        <v>[31-43]</v>
      </c>
      <c r="K969" s="2" t="str">
        <f>_xlfn.XLOOKUP(Sales78[[#This Row],[Customer_ID]],Customer[Customer_ID],Customer[Gender])</f>
        <v>Male</v>
      </c>
      <c r="L969" s="26" t="str">
        <f>_xlfn.XLOOKUP(Sales78[[#This Row],[Customer_ID]],Feedback[Customer_ID],Feedback[Feedback_ID])</f>
        <v>F1465</v>
      </c>
      <c r="M969" s="26" t="str">
        <f>_xlfn.XLOOKUP(Sales78[[#This Row],[Customer_ID]],Feedback[Customer_ID],Feedback[Sentiment])</f>
        <v>Positive</v>
      </c>
      <c r="N969" s="26" t="str">
        <f>_xlfn.XLOOKUP(Sales78[[#This Row],[Customer_ID]],Feedback[Customer_ID],Feedback[Comment])</f>
        <v>Could be better</v>
      </c>
      <c r="O969" s="26"/>
    </row>
    <row r="970" spans="1:15" x14ac:dyDescent="0.3">
      <c r="A970" s="4" t="s">
        <v>975</v>
      </c>
      <c r="B970" s="2" t="s">
        <v>1983</v>
      </c>
      <c r="C970" s="2" t="s">
        <v>1008</v>
      </c>
      <c r="D970" s="2">
        <v>5</v>
      </c>
      <c r="E970" s="2">
        <v>4.33</v>
      </c>
      <c r="F970" s="2" t="s">
        <v>1014</v>
      </c>
      <c r="G970" s="3">
        <v>46260</v>
      </c>
      <c r="H970" s="5">
        <v>21.65</v>
      </c>
      <c r="I970" s="2">
        <f>_xlfn.XLOOKUP(Sales78[[#This Row],[Customer_ID]],Customer[Customer_ID],Customer[Age])</f>
        <v>26</v>
      </c>
      <c r="J970" s="2" t="str">
        <f>_xlfn.XLOOKUP(Sales78[[#This Row],[Customer_ID]],Customer[Customer_ID],Customer[Age Range])</f>
        <v>[18-30]</v>
      </c>
      <c r="K970" s="2" t="str">
        <f>_xlfn.XLOOKUP(Sales78[[#This Row],[Customer_ID]],Customer[Customer_ID],Customer[Gender])</f>
        <v>Female</v>
      </c>
      <c r="L970" s="26" t="str">
        <f>_xlfn.XLOOKUP(Sales78[[#This Row],[Customer_ID]],Feedback[Customer_ID],Feedback[Feedback_ID])</f>
        <v>F1692</v>
      </c>
      <c r="M970" s="26" t="str">
        <f>_xlfn.XLOOKUP(Sales78[[#This Row],[Customer_ID]],Feedback[Customer_ID],Feedback[Sentiment])</f>
        <v>Negative</v>
      </c>
      <c r="N970" s="26" t="str">
        <f>_xlfn.XLOOKUP(Sales78[[#This Row],[Customer_ID]],Feedback[Customer_ID],Feedback[Comment])</f>
        <v>Could be better</v>
      </c>
      <c r="O970" s="26"/>
    </row>
    <row r="971" spans="1:15" x14ac:dyDescent="0.3">
      <c r="A971" s="4" t="s">
        <v>976</v>
      </c>
      <c r="B971" s="2" t="s">
        <v>1384</v>
      </c>
      <c r="C971" s="2" t="s">
        <v>1009</v>
      </c>
      <c r="D971" s="2">
        <v>2</v>
      </c>
      <c r="E971" s="2">
        <v>2.97</v>
      </c>
      <c r="F971" s="2" t="s">
        <v>1016</v>
      </c>
      <c r="G971" s="3">
        <v>46261</v>
      </c>
      <c r="H971" s="5">
        <v>5.94</v>
      </c>
      <c r="I971" s="2">
        <f>_xlfn.XLOOKUP(Sales78[[#This Row],[Customer_ID]],Customer[Customer_ID],Customer[Age])</f>
        <v>56</v>
      </c>
      <c r="J971" s="2" t="str">
        <f>_xlfn.XLOOKUP(Sales78[[#This Row],[Customer_ID]],Customer[Customer_ID],Customer[Age Range])</f>
        <v>[44-56]</v>
      </c>
      <c r="K971" s="2" t="str">
        <f>_xlfn.XLOOKUP(Sales78[[#This Row],[Customer_ID]],Customer[Customer_ID],Customer[Gender])</f>
        <v>Male</v>
      </c>
      <c r="L971" s="26" t="str">
        <f>_xlfn.XLOOKUP(Sales78[[#This Row],[Customer_ID]],Feedback[Customer_ID],Feedback[Feedback_ID])</f>
        <v>F1128</v>
      </c>
      <c r="M971" s="26" t="str">
        <f>_xlfn.XLOOKUP(Sales78[[#This Row],[Customer_ID]],Feedback[Customer_ID],Feedback[Sentiment])</f>
        <v>Neutral</v>
      </c>
      <c r="N971" s="26" t="str">
        <f>_xlfn.XLOOKUP(Sales78[[#This Row],[Customer_ID]],Feedback[Customer_ID],Feedback[Comment])</f>
        <v>Could be better</v>
      </c>
      <c r="O971" s="26"/>
    </row>
    <row r="972" spans="1:15" x14ac:dyDescent="0.3">
      <c r="A972" s="4" t="s">
        <v>977</v>
      </c>
      <c r="B972" s="2" t="s">
        <v>1858</v>
      </c>
      <c r="C972" s="2" t="s">
        <v>1009</v>
      </c>
      <c r="D972" s="2">
        <v>1</v>
      </c>
      <c r="E972" s="2">
        <v>5.98</v>
      </c>
      <c r="F972" s="2" t="s">
        <v>1016</v>
      </c>
      <c r="G972" s="3">
        <v>46262</v>
      </c>
      <c r="H972" s="5">
        <v>5.98</v>
      </c>
      <c r="I972" s="2">
        <f>_xlfn.XLOOKUP(Sales78[[#This Row],[Customer_ID]],Customer[Customer_ID],Customer[Age])</f>
        <v>22</v>
      </c>
      <c r="J972" s="2" t="str">
        <f>_xlfn.XLOOKUP(Sales78[[#This Row],[Customer_ID]],Customer[Customer_ID],Customer[Age Range])</f>
        <v>[18-30]</v>
      </c>
      <c r="K972" s="2" t="str">
        <f>_xlfn.XLOOKUP(Sales78[[#This Row],[Customer_ID]],Customer[Customer_ID],Customer[Gender])</f>
        <v>Male</v>
      </c>
      <c r="L972" s="26" t="str">
        <f>_xlfn.XLOOKUP(Sales78[[#This Row],[Customer_ID]],Feedback[Customer_ID],Feedback[Feedback_ID])</f>
        <v>F1202</v>
      </c>
      <c r="M972" s="26" t="str">
        <f>_xlfn.XLOOKUP(Sales78[[#This Row],[Customer_ID]],Feedback[Customer_ID],Feedback[Sentiment])</f>
        <v>Negative</v>
      </c>
      <c r="N972" s="26" t="str">
        <f>_xlfn.XLOOKUP(Sales78[[#This Row],[Customer_ID]],Feedback[Customer_ID],Feedback[Comment])</f>
        <v>Could be better</v>
      </c>
      <c r="O972" s="26"/>
    </row>
    <row r="973" spans="1:15" x14ac:dyDescent="0.3">
      <c r="A973" s="4" t="s">
        <v>978</v>
      </c>
      <c r="B973" s="2" t="s">
        <v>1524</v>
      </c>
      <c r="C973" s="2" t="s">
        <v>1008</v>
      </c>
      <c r="D973" s="2">
        <v>1</v>
      </c>
      <c r="E973" s="2">
        <v>5.92</v>
      </c>
      <c r="F973" s="2" t="s">
        <v>1013</v>
      </c>
      <c r="G973" s="3">
        <v>46263</v>
      </c>
      <c r="H973" s="5">
        <v>5.92</v>
      </c>
      <c r="I973" s="2">
        <f>_xlfn.XLOOKUP(Sales78[[#This Row],[Customer_ID]],Customer[Customer_ID],Customer[Age])</f>
        <v>48</v>
      </c>
      <c r="J973" s="2" t="str">
        <f>_xlfn.XLOOKUP(Sales78[[#This Row],[Customer_ID]],Customer[Customer_ID],Customer[Age Range])</f>
        <v>[44-56]</v>
      </c>
      <c r="K973" s="2" t="str">
        <f>_xlfn.XLOOKUP(Sales78[[#This Row],[Customer_ID]],Customer[Customer_ID],Customer[Gender])</f>
        <v>Female</v>
      </c>
      <c r="L973" s="26" t="str">
        <f>_xlfn.XLOOKUP(Sales78[[#This Row],[Customer_ID]],Feedback[Customer_ID],Feedback[Feedback_ID])</f>
        <v>F1811</v>
      </c>
      <c r="M973" s="26" t="str">
        <f>_xlfn.XLOOKUP(Sales78[[#This Row],[Customer_ID]],Feedback[Customer_ID],Feedback[Sentiment])</f>
        <v>Negative</v>
      </c>
      <c r="N973" s="26" t="str">
        <f>_xlfn.XLOOKUP(Sales78[[#This Row],[Customer_ID]],Feedback[Customer_ID],Feedback[Comment])</f>
        <v>Could be better</v>
      </c>
      <c r="O973" s="26"/>
    </row>
    <row r="974" spans="1:15" x14ac:dyDescent="0.3">
      <c r="A974" s="4" t="s">
        <v>979</v>
      </c>
      <c r="B974" s="2" t="s">
        <v>1647</v>
      </c>
      <c r="C974" s="2" t="s">
        <v>1012</v>
      </c>
      <c r="D974" s="2">
        <v>1</v>
      </c>
      <c r="E974" s="2">
        <v>3.01</v>
      </c>
      <c r="F974" s="2" t="s">
        <v>1016</v>
      </c>
      <c r="G974" s="3">
        <v>46264</v>
      </c>
      <c r="H974" s="5">
        <v>3.01</v>
      </c>
      <c r="I974" s="2">
        <f>_xlfn.XLOOKUP(Sales78[[#This Row],[Customer_ID]],Customer[Customer_ID],Customer[Age])</f>
        <v>20</v>
      </c>
      <c r="J974" s="2" t="str">
        <f>_xlfn.XLOOKUP(Sales78[[#This Row],[Customer_ID]],Customer[Customer_ID],Customer[Age Range])</f>
        <v>[18-30]</v>
      </c>
      <c r="K974" s="2" t="str">
        <f>_xlfn.XLOOKUP(Sales78[[#This Row],[Customer_ID]],Customer[Customer_ID],Customer[Gender])</f>
        <v>Male</v>
      </c>
      <c r="L974" s="26" t="e">
        <f>_xlfn.XLOOKUP(Sales78[[#This Row],[Customer_ID]],Feedback[Customer_ID],Feedback[Feedback_ID])</f>
        <v>#N/A</v>
      </c>
      <c r="M974" s="26" t="e">
        <f>_xlfn.XLOOKUP(Sales78[[#This Row],[Customer_ID]],Feedback[Customer_ID],Feedback[Sentiment])</f>
        <v>#N/A</v>
      </c>
      <c r="N974" s="26" t="e">
        <f>_xlfn.XLOOKUP(Sales78[[#This Row],[Customer_ID]],Feedback[Customer_ID],Feedback[Comment])</f>
        <v>#N/A</v>
      </c>
      <c r="O974" s="26"/>
    </row>
    <row r="975" spans="1:15" x14ac:dyDescent="0.3">
      <c r="A975" s="4" t="s">
        <v>980</v>
      </c>
      <c r="B975" s="2" t="s">
        <v>1355</v>
      </c>
      <c r="C975" s="2" t="s">
        <v>1007</v>
      </c>
      <c r="D975" s="2">
        <v>5</v>
      </c>
      <c r="E975" s="2">
        <v>5.77</v>
      </c>
      <c r="F975" s="2" t="s">
        <v>1014</v>
      </c>
      <c r="G975" s="3">
        <v>46265</v>
      </c>
      <c r="H975" s="5">
        <v>28.85</v>
      </c>
      <c r="I975" s="2">
        <f>_xlfn.XLOOKUP(Sales78[[#This Row],[Customer_ID]],Customer[Customer_ID],Customer[Age])</f>
        <v>31</v>
      </c>
      <c r="J975" s="2" t="str">
        <f>_xlfn.XLOOKUP(Sales78[[#This Row],[Customer_ID]],Customer[Customer_ID],Customer[Age Range])</f>
        <v>[31-43]</v>
      </c>
      <c r="K975" s="2" t="str">
        <f>_xlfn.XLOOKUP(Sales78[[#This Row],[Customer_ID]],Customer[Customer_ID],Customer[Gender])</f>
        <v>Female</v>
      </c>
      <c r="L975" s="26" t="str">
        <f>_xlfn.XLOOKUP(Sales78[[#This Row],[Customer_ID]],Feedback[Customer_ID],Feedback[Feedback_ID])</f>
        <v>F1546</v>
      </c>
      <c r="M975" s="26" t="str">
        <f>_xlfn.XLOOKUP(Sales78[[#This Row],[Customer_ID]],Feedback[Customer_ID],Feedback[Sentiment])</f>
        <v>Neutral</v>
      </c>
      <c r="N975" s="26" t="str">
        <f>_xlfn.XLOOKUP(Sales78[[#This Row],[Customer_ID]],Feedback[Customer_ID],Feedback[Comment])</f>
        <v>Could be better</v>
      </c>
      <c r="O975" s="26"/>
    </row>
    <row r="976" spans="1:15" x14ac:dyDescent="0.3">
      <c r="A976" s="4" t="s">
        <v>981</v>
      </c>
      <c r="B976" s="2" t="s">
        <v>1457</v>
      </c>
      <c r="C976" s="2" t="s">
        <v>1012</v>
      </c>
      <c r="D976" s="2">
        <v>5</v>
      </c>
      <c r="E976" s="2">
        <v>5.71</v>
      </c>
      <c r="F976" s="2" t="s">
        <v>1016</v>
      </c>
      <c r="G976" s="3">
        <v>46266</v>
      </c>
      <c r="H976" s="5">
        <v>28.55</v>
      </c>
      <c r="I976" s="2">
        <f>_xlfn.XLOOKUP(Sales78[[#This Row],[Customer_ID]],Customer[Customer_ID],Customer[Age])</f>
        <v>49</v>
      </c>
      <c r="J976" s="2" t="str">
        <f>_xlfn.XLOOKUP(Sales78[[#This Row],[Customer_ID]],Customer[Customer_ID],Customer[Age Range])</f>
        <v>[44-56]</v>
      </c>
      <c r="K976" s="2" t="str">
        <f>_xlfn.XLOOKUP(Sales78[[#This Row],[Customer_ID]],Customer[Customer_ID],Customer[Gender])</f>
        <v>Male</v>
      </c>
      <c r="L976" s="26" t="e">
        <f>_xlfn.XLOOKUP(Sales78[[#This Row],[Customer_ID]],Feedback[Customer_ID],Feedback[Feedback_ID])</f>
        <v>#N/A</v>
      </c>
      <c r="M976" s="26" t="e">
        <f>_xlfn.XLOOKUP(Sales78[[#This Row],[Customer_ID]],Feedback[Customer_ID],Feedback[Sentiment])</f>
        <v>#N/A</v>
      </c>
      <c r="N976" s="26" t="e">
        <f>_xlfn.XLOOKUP(Sales78[[#This Row],[Customer_ID]],Feedback[Customer_ID],Feedback[Comment])</f>
        <v>#N/A</v>
      </c>
      <c r="O976" s="26"/>
    </row>
    <row r="977" spans="1:15" x14ac:dyDescent="0.3">
      <c r="A977" s="4" t="s">
        <v>982</v>
      </c>
      <c r="B977" s="2" t="s">
        <v>1705</v>
      </c>
      <c r="C977" s="2" t="s">
        <v>1012</v>
      </c>
      <c r="D977" s="2">
        <v>4</v>
      </c>
      <c r="E977" s="2">
        <v>3.61</v>
      </c>
      <c r="F977" s="2" t="s">
        <v>1014</v>
      </c>
      <c r="G977" s="3">
        <v>46267</v>
      </c>
      <c r="H977" s="5">
        <v>14.44</v>
      </c>
      <c r="I977" s="2">
        <f>_xlfn.XLOOKUP(Sales78[[#This Row],[Customer_ID]],Customer[Customer_ID],Customer[Age])</f>
        <v>35</v>
      </c>
      <c r="J977" s="2" t="str">
        <f>_xlfn.XLOOKUP(Sales78[[#This Row],[Customer_ID]],Customer[Customer_ID],Customer[Age Range])</f>
        <v>[31-43]</v>
      </c>
      <c r="K977" s="2" t="str">
        <f>_xlfn.XLOOKUP(Sales78[[#This Row],[Customer_ID]],Customer[Customer_ID],Customer[Gender])</f>
        <v>Male</v>
      </c>
      <c r="L977" s="26" t="str">
        <f>_xlfn.XLOOKUP(Sales78[[#This Row],[Customer_ID]],Feedback[Customer_ID],Feedback[Feedback_ID])</f>
        <v>F1514</v>
      </c>
      <c r="M977" s="26" t="str">
        <f>_xlfn.XLOOKUP(Sales78[[#This Row],[Customer_ID]],Feedback[Customer_ID],Feedback[Sentiment])</f>
        <v>Positive</v>
      </c>
      <c r="N977" s="26" t="str">
        <f>_xlfn.XLOOKUP(Sales78[[#This Row],[Customer_ID]],Feedback[Customer_ID],Feedback[Comment])</f>
        <v>Great product!</v>
      </c>
      <c r="O977" s="26"/>
    </row>
    <row r="978" spans="1:15" x14ac:dyDescent="0.3">
      <c r="A978" s="4" t="s">
        <v>983</v>
      </c>
      <c r="B978" s="2" t="s">
        <v>1234</v>
      </c>
      <c r="C978" s="2" t="s">
        <v>1012</v>
      </c>
      <c r="D978" s="2">
        <v>5</v>
      </c>
      <c r="E978" s="2">
        <v>4.45</v>
      </c>
      <c r="F978" s="2" t="s">
        <v>1013</v>
      </c>
      <c r="G978" s="3">
        <v>46268</v>
      </c>
      <c r="H978" s="5">
        <v>22.25</v>
      </c>
      <c r="I978" s="2">
        <f>_xlfn.XLOOKUP(Sales78[[#This Row],[Customer_ID]],Customer[Customer_ID],Customer[Age])</f>
        <v>53</v>
      </c>
      <c r="J978" s="2" t="str">
        <f>_xlfn.XLOOKUP(Sales78[[#This Row],[Customer_ID]],Customer[Customer_ID],Customer[Age Range])</f>
        <v>[44-56]</v>
      </c>
      <c r="K978" s="2" t="str">
        <f>_xlfn.XLOOKUP(Sales78[[#This Row],[Customer_ID]],Customer[Customer_ID],Customer[Gender])</f>
        <v>Female</v>
      </c>
      <c r="L978" s="26" t="e">
        <f>_xlfn.XLOOKUP(Sales78[[#This Row],[Customer_ID]],Feedback[Customer_ID],Feedback[Feedback_ID])</f>
        <v>#N/A</v>
      </c>
      <c r="M978" s="26" t="e">
        <f>_xlfn.XLOOKUP(Sales78[[#This Row],[Customer_ID]],Feedback[Customer_ID],Feedback[Sentiment])</f>
        <v>#N/A</v>
      </c>
      <c r="N978" s="26" t="e">
        <f>_xlfn.XLOOKUP(Sales78[[#This Row],[Customer_ID]],Feedback[Customer_ID],Feedback[Comment])</f>
        <v>#N/A</v>
      </c>
      <c r="O978" s="26"/>
    </row>
    <row r="979" spans="1:15" x14ac:dyDescent="0.3">
      <c r="A979" s="4" t="s">
        <v>984</v>
      </c>
      <c r="B979" s="2" t="s">
        <v>1806</v>
      </c>
      <c r="C979" s="2" t="s">
        <v>1012</v>
      </c>
      <c r="D979" s="2">
        <v>5</v>
      </c>
      <c r="E979" s="2">
        <v>5.82</v>
      </c>
      <c r="F979" s="2" t="s">
        <v>1015</v>
      </c>
      <c r="G979" s="3">
        <v>46269</v>
      </c>
      <c r="H979" s="5">
        <v>29.1</v>
      </c>
      <c r="I979" s="2">
        <f>_xlfn.XLOOKUP(Sales78[[#This Row],[Customer_ID]],Customer[Customer_ID],Customer[Age])</f>
        <v>33</v>
      </c>
      <c r="J979" s="2" t="str">
        <f>_xlfn.XLOOKUP(Sales78[[#This Row],[Customer_ID]],Customer[Customer_ID],Customer[Age Range])</f>
        <v>[31-43]</v>
      </c>
      <c r="K979" s="2" t="str">
        <f>_xlfn.XLOOKUP(Sales78[[#This Row],[Customer_ID]],Customer[Customer_ID],Customer[Gender])</f>
        <v>Female</v>
      </c>
      <c r="L979" s="26" t="str">
        <f>_xlfn.XLOOKUP(Sales78[[#This Row],[Customer_ID]],Feedback[Customer_ID],Feedback[Feedback_ID])</f>
        <v>F1045</v>
      </c>
      <c r="M979" s="26" t="str">
        <f>_xlfn.XLOOKUP(Sales78[[#This Row],[Customer_ID]],Feedback[Customer_ID],Feedback[Sentiment])</f>
        <v>Neutral</v>
      </c>
      <c r="N979" s="26" t="str">
        <f>_xlfn.XLOOKUP(Sales78[[#This Row],[Customer_ID]],Feedback[Customer_ID],Feedback[Comment])</f>
        <v>Could be better</v>
      </c>
      <c r="O979" s="26"/>
    </row>
    <row r="980" spans="1:15" x14ac:dyDescent="0.3">
      <c r="A980" s="4" t="s">
        <v>985</v>
      </c>
      <c r="B980" s="2" t="s">
        <v>2019</v>
      </c>
      <c r="C980" s="2" t="s">
        <v>1009</v>
      </c>
      <c r="D980" s="2">
        <v>1</v>
      </c>
      <c r="E980" s="2">
        <v>2.91</v>
      </c>
      <c r="F980" s="2" t="s">
        <v>1016</v>
      </c>
      <c r="G980" s="3">
        <v>46270</v>
      </c>
      <c r="H980" s="5">
        <v>2.91</v>
      </c>
      <c r="I980" s="2">
        <f>_xlfn.XLOOKUP(Sales78[[#This Row],[Customer_ID]],Customer[Customer_ID],Customer[Age])</f>
        <v>33</v>
      </c>
      <c r="J980" s="2" t="str">
        <f>_xlfn.XLOOKUP(Sales78[[#This Row],[Customer_ID]],Customer[Customer_ID],Customer[Age Range])</f>
        <v>[31-43]</v>
      </c>
      <c r="K980" s="2" t="str">
        <f>_xlfn.XLOOKUP(Sales78[[#This Row],[Customer_ID]],Customer[Customer_ID],Customer[Gender])</f>
        <v>Male</v>
      </c>
      <c r="L980" s="26" t="str">
        <f>_xlfn.XLOOKUP(Sales78[[#This Row],[Customer_ID]],Feedback[Customer_ID],Feedback[Feedback_ID])</f>
        <v>F1790</v>
      </c>
      <c r="M980" s="26" t="str">
        <f>_xlfn.XLOOKUP(Sales78[[#This Row],[Customer_ID]],Feedback[Customer_ID],Feedback[Sentiment])</f>
        <v>Positive</v>
      </c>
      <c r="N980" s="26" t="str">
        <f>_xlfn.XLOOKUP(Sales78[[#This Row],[Customer_ID]],Feedback[Customer_ID],Feedback[Comment])</f>
        <v>Great product!</v>
      </c>
      <c r="O980" s="26"/>
    </row>
    <row r="981" spans="1:15" x14ac:dyDescent="0.3">
      <c r="A981" s="4" t="s">
        <v>986</v>
      </c>
      <c r="B981" s="2" t="s">
        <v>1676</v>
      </c>
      <c r="C981" s="2" t="s">
        <v>1010</v>
      </c>
      <c r="D981" s="2">
        <v>3</v>
      </c>
      <c r="E981" s="2">
        <v>3.61</v>
      </c>
      <c r="F981" s="2" t="s">
        <v>1013</v>
      </c>
      <c r="G981" s="3">
        <v>46271</v>
      </c>
      <c r="H981" s="5">
        <v>10.83</v>
      </c>
      <c r="I981" s="2">
        <f>_xlfn.XLOOKUP(Sales78[[#This Row],[Customer_ID]],Customer[Customer_ID],Customer[Age])</f>
        <v>33</v>
      </c>
      <c r="J981" s="2" t="str">
        <f>_xlfn.XLOOKUP(Sales78[[#This Row],[Customer_ID]],Customer[Customer_ID],Customer[Age Range])</f>
        <v>[31-43]</v>
      </c>
      <c r="K981" s="2" t="str">
        <f>_xlfn.XLOOKUP(Sales78[[#This Row],[Customer_ID]],Customer[Customer_ID],Customer[Gender])</f>
        <v>Male</v>
      </c>
      <c r="L981" s="26" t="str">
        <f>_xlfn.XLOOKUP(Sales78[[#This Row],[Customer_ID]],Feedback[Customer_ID],Feedback[Feedback_ID])</f>
        <v>F1589</v>
      </c>
      <c r="M981" s="26" t="str">
        <f>_xlfn.XLOOKUP(Sales78[[#This Row],[Customer_ID]],Feedback[Customer_ID],Feedback[Sentiment])</f>
        <v>Negative</v>
      </c>
      <c r="N981" s="26" t="str">
        <f>_xlfn.XLOOKUP(Sales78[[#This Row],[Customer_ID]],Feedback[Customer_ID],Feedback[Comment])</f>
        <v>Great product!</v>
      </c>
      <c r="O981" s="26"/>
    </row>
    <row r="982" spans="1:15" x14ac:dyDescent="0.3">
      <c r="A982" s="4" t="s">
        <v>987</v>
      </c>
      <c r="B982" s="2" t="s">
        <v>1120</v>
      </c>
      <c r="C982" s="2" t="s">
        <v>1007</v>
      </c>
      <c r="D982" s="2">
        <v>2</v>
      </c>
      <c r="E982" s="2">
        <v>5.58</v>
      </c>
      <c r="F982" s="2" t="s">
        <v>1013</v>
      </c>
      <c r="G982" s="3">
        <v>46272</v>
      </c>
      <c r="H982" s="5">
        <v>11.16</v>
      </c>
      <c r="I982" s="2">
        <f>_xlfn.XLOOKUP(Sales78[[#This Row],[Customer_ID]],Customer[Customer_ID],Customer[Age])</f>
        <v>35</v>
      </c>
      <c r="J982" s="2" t="str">
        <f>_xlfn.XLOOKUP(Sales78[[#This Row],[Customer_ID]],Customer[Customer_ID],Customer[Age Range])</f>
        <v>[31-43]</v>
      </c>
      <c r="K982" s="2" t="str">
        <f>_xlfn.XLOOKUP(Sales78[[#This Row],[Customer_ID]],Customer[Customer_ID],Customer[Gender])</f>
        <v>Male</v>
      </c>
      <c r="L982" s="26" t="str">
        <f>_xlfn.XLOOKUP(Sales78[[#This Row],[Customer_ID]],Feedback[Customer_ID],Feedback[Feedback_ID])</f>
        <v>F1914</v>
      </c>
      <c r="M982" s="26" t="str">
        <f>_xlfn.XLOOKUP(Sales78[[#This Row],[Customer_ID]],Feedback[Customer_ID],Feedback[Sentiment])</f>
        <v>Negative</v>
      </c>
      <c r="N982" s="26" t="str">
        <f>_xlfn.XLOOKUP(Sales78[[#This Row],[Customer_ID]],Feedback[Customer_ID],Feedback[Comment])</f>
        <v>Could be better</v>
      </c>
      <c r="O982" s="26"/>
    </row>
    <row r="983" spans="1:15" x14ac:dyDescent="0.3">
      <c r="A983" s="4" t="s">
        <v>988</v>
      </c>
      <c r="B983" s="2" t="s">
        <v>1283</v>
      </c>
      <c r="C983" s="2" t="s">
        <v>1009</v>
      </c>
      <c r="D983" s="2">
        <v>3</v>
      </c>
      <c r="E983" s="2">
        <v>5.04</v>
      </c>
      <c r="F983" s="2" t="s">
        <v>1016</v>
      </c>
      <c r="G983" s="3">
        <v>46273</v>
      </c>
      <c r="H983" s="5">
        <v>15.12</v>
      </c>
      <c r="I983" s="2">
        <f>_xlfn.XLOOKUP(Sales78[[#This Row],[Customer_ID]],Customer[Customer_ID],Customer[Age])</f>
        <v>64</v>
      </c>
      <c r="J983" s="2" t="str">
        <f>_xlfn.XLOOKUP(Sales78[[#This Row],[Customer_ID]],Customer[Customer_ID],Customer[Age Range])</f>
        <v>[57 Above]</v>
      </c>
      <c r="K983" s="2" t="str">
        <f>_xlfn.XLOOKUP(Sales78[[#This Row],[Customer_ID]],Customer[Customer_ID],Customer[Gender])</f>
        <v>Male</v>
      </c>
      <c r="L983" s="26" t="str">
        <f>_xlfn.XLOOKUP(Sales78[[#This Row],[Customer_ID]],Feedback[Customer_ID],Feedback[Feedback_ID])</f>
        <v>F1027</v>
      </c>
      <c r="M983" s="26" t="str">
        <f>_xlfn.XLOOKUP(Sales78[[#This Row],[Customer_ID]],Feedback[Customer_ID],Feedback[Sentiment])</f>
        <v>Positive</v>
      </c>
      <c r="N983" s="26" t="str">
        <f>_xlfn.XLOOKUP(Sales78[[#This Row],[Customer_ID]],Feedback[Customer_ID],Feedback[Comment])</f>
        <v>Could be better</v>
      </c>
      <c r="O983" s="26"/>
    </row>
    <row r="984" spans="1:15" x14ac:dyDescent="0.3">
      <c r="A984" s="4" t="s">
        <v>989</v>
      </c>
      <c r="B984" s="2" t="s">
        <v>1289</v>
      </c>
      <c r="C984" s="2" t="s">
        <v>1008</v>
      </c>
      <c r="D984" s="2">
        <v>2</v>
      </c>
      <c r="E984" s="2">
        <v>5.18</v>
      </c>
      <c r="F984" s="2" t="s">
        <v>1015</v>
      </c>
      <c r="G984" s="3">
        <v>46274</v>
      </c>
      <c r="H984" s="5">
        <v>10.36</v>
      </c>
      <c r="I984" s="2">
        <f>_xlfn.XLOOKUP(Sales78[[#This Row],[Customer_ID]],Customer[Customer_ID],Customer[Age])</f>
        <v>44</v>
      </c>
      <c r="J984" s="2" t="str">
        <f>_xlfn.XLOOKUP(Sales78[[#This Row],[Customer_ID]],Customer[Customer_ID],Customer[Age Range])</f>
        <v>[44-56]</v>
      </c>
      <c r="K984" s="2" t="str">
        <f>_xlfn.XLOOKUP(Sales78[[#This Row],[Customer_ID]],Customer[Customer_ID],Customer[Gender])</f>
        <v>Female</v>
      </c>
      <c r="L984" s="26" t="str">
        <f>_xlfn.XLOOKUP(Sales78[[#This Row],[Customer_ID]],Feedback[Customer_ID],Feedback[Feedback_ID])</f>
        <v>F1741</v>
      </c>
      <c r="M984" s="26" t="str">
        <f>_xlfn.XLOOKUP(Sales78[[#This Row],[Customer_ID]],Feedback[Customer_ID],Feedback[Sentiment])</f>
        <v>Positive</v>
      </c>
      <c r="N984" s="26" t="str">
        <f>_xlfn.XLOOKUP(Sales78[[#This Row],[Customer_ID]],Feedback[Customer_ID],Feedback[Comment])</f>
        <v>Great product!</v>
      </c>
      <c r="O984" s="26"/>
    </row>
    <row r="985" spans="1:15" x14ac:dyDescent="0.3">
      <c r="A985" s="4" t="s">
        <v>990</v>
      </c>
      <c r="B985" s="2" t="s">
        <v>1136</v>
      </c>
      <c r="C985" s="2" t="s">
        <v>1008</v>
      </c>
      <c r="D985" s="2">
        <v>4</v>
      </c>
      <c r="E985" s="2">
        <v>5.58</v>
      </c>
      <c r="F985" s="2" t="s">
        <v>1014</v>
      </c>
      <c r="G985" s="3">
        <v>46275</v>
      </c>
      <c r="H985" s="5">
        <v>22.32</v>
      </c>
      <c r="I985" s="2">
        <f>_xlfn.XLOOKUP(Sales78[[#This Row],[Customer_ID]],Customer[Customer_ID],Customer[Age])</f>
        <v>63</v>
      </c>
      <c r="J985" s="2" t="str">
        <f>_xlfn.XLOOKUP(Sales78[[#This Row],[Customer_ID]],Customer[Customer_ID],Customer[Age Range])</f>
        <v>[57 Above]</v>
      </c>
      <c r="K985" s="2" t="str">
        <f>_xlfn.XLOOKUP(Sales78[[#This Row],[Customer_ID]],Customer[Customer_ID],Customer[Gender])</f>
        <v>Male</v>
      </c>
      <c r="L985" s="26" t="str">
        <f>_xlfn.XLOOKUP(Sales78[[#This Row],[Customer_ID]],Feedback[Customer_ID],Feedback[Feedback_ID])</f>
        <v>F1146</v>
      </c>
      <c r="M985" s="26" t="str">
        <f>_xlfn.XLOOKUP(Sales78[[#This Row],[Customer_ID]],Feedback[Customer_ID],Feedback[Sentiment])</f>
        <v>Neutral</v>
      </c>
      <c r="N985" s="26" t="str">
        <f>_xlfn.XLOOKUP(Sales78[[#This Row],[Customer_ID]],Feedback[Customer_ID],Feedback[Comment])</f>
        <v>Great product!</v>
      </c>
      <c r="O985" s="26"/>
    </row>
    <row r="986" spans="1:15" x14ac:dyDescent="0.3">
      <c r="A986" s="4" t="s">
        <v>991</v>
      </c>
      <c r="B986" s="2" t="s">
        <v>1341</v>
      </c>
      <c r="C986" s="2" t="s">
        <v>1012</v>
      </c>
      <c r="D986" s="2">
        <v>5</v>
      </c>
      <c r="E986" s="2">
        <v>3.95</v>
      </c>
      <c r="F986" s="2" t="s">
        <v>1013</v>
      </c>
      <c r="G986" s="3">
        <v>46276</v>
      </c>
      <c r="H986" s="5">
        <v>19.75</v>
      </c>
      <c r="I986" s="2">
        <f>_xlfn.XLOOKUP(Sales78[[#This Row],[Customer_ID]],Customer[Customer_ID],Customer[Age])</f>
        <v>42</v>
      </c>
      <c r="J986" s="2" t="str">
        <f>_xlfn.XLOOKUP(Sales78[[#This Row],[Customer_ID]],Customer[Customer_ID],Customer[Age Range])</f>
        <v>[31-43]</v>
      </c>
      <c r="K986" s="2" t="str">
        <f>_xlfn.XLOOKUP(Sales78[[#This Row],[Customer_ID]],Customer[Customer_ID],Customer[Gender])</f>
        <v>Female</v>
      </c>
      <c r="L986" s="26" t="str">
        <f>_xlfn.XLOOKUP(Sales78[[#This Row],[Customer_ID]],Feedback[Customer_ID],Feedback[Feedback_ID])</f>
        <v>F1187</v>
      </c>
      <c r="M986" s="26" t="str">
        <f>_xlfn.XLOOKUP(Sales78[[#This Row],[Customer_ID]],Feedback[Customer_ID],Feedback[Sentiment])</f>
        <v>Negative</v>
      </c>
      <c r="N986" s="26" t="str">
        <f>_xlfn.XLOOKUP(Sales78[[#This Row],[Customer_ID]],Feedback[Customer_ID],Feedback[Comment])</f>
        <v>Great product!</v>
      </c>
      <c r="O986" s="26"/>
    </row>
    <row r="987" spans="1:15" x14ac:dyDescent="0.3">
      <c r="A987" s="4" t="s">
        <v>992</v>
      </c>
      <c r="B987" s="2" t="s">
        <v>1388</v>
      </c>
      <c r="C987" s="2" t="s">
        <v>1007</v>
      </c>
      <c r="D987" s="2">
        <v>2</v>
      </c>
      <c r="E987" s="2">
        <v>3.94</v>
      </c>
      <c r="F987" s="2" t="s">
        <v>1013</v>
      </c>
      <c r="G987" s="3">
        <v>46277</v>
      </c>
      <c r="H987" s="5">
        <v>7.88</v>
      </c>
      <c r="I987" s="2">
        <f>_xlfn.XLOOKUP(Sales78[[#This Row],[Customer_ID]],Customer[Customer_ID],Customer[Age])</f>
        <v>44</v>
      </c>
      <c r="J987" s="2" t="str">
        <f>_xlfn.XLOOKUP(Sales78[[#This Row],[Customer_ID]],Customer[Customer_ID],Customer[Age Range])</f>
        <v>[44-56]</v>
      </c>
      <c r="K987" s="2" t="str">
        <f>_xlfn.XLOOKUP(Sales78[[#This Row],[Customer_ID]],Customer[Customer_ID],Customer[Gender])</f>
        <v>Female</v>
      </c>
      <c r="L987" s="26" t="str">
        <f>_xlfn.XLOOKUP(Sales78[[#This Row],[Customer_ID]],Feedback[Customer_ID],Feedback[Feedback_ID])</f>
        <v>F1118</v>
      </c>
      <c r="M987" s="26" t="str">
        <f>_xlfn.XLOOKUP(Sales78[[#This Row],[Customer_ID]],Feedback[Customer_ID],Feedback[Sentiment])</f>
        <v>Neutral</v>
      </c>
      <c r="N987" s="26" t="str">
        <f>_xlfn.XLOOKUP(Sales78[[#This Row],[Customer_ID]],Feedback[Customer_ID],Feedback[Comment])</f>
        <v>Could be better</v>
      </c>
      <c r="O987" s="26"/>
    </row>
    <row r="988" spans="1:15" x14ac:dyDescent="0.3">
      <c r="A988" s="4" t="s">
        <v>993</v>
      </c>
      <c r="B988" s="2" t="s">
        <v>1062</v>
      </c>
      <c r="C988" s="2" t="s">
        <v>1009</v>
      </c>
      <c r="D988" s="2">
        <v>2</v>
      </c>
      <c r="E988" s="2">
        <v>4.05</v>
      </c>
      <c r="F988" s="2" t="s">
        <v>1015</v>
      </c>
      <c r="G988" s="3">
        <v>46278</v>
      </c>
      <c r="H988" s="5">
        <v>8.1</v>
      </c>
      <c r="I988" s="2">
        <f>_xlfn.XLOOKUP(Sales78[[#This Row],[Customer_ID]],Customer[Customer_ID],Customer[Age])</f>
        <v>27</v>
      </c>
      <c r="J988" s="2" t="str">
        <f>_xlfn.XLOOKUP(Sales78[[#This Row],[Customer_ID]],Customer[Customer_ID],Customer[Age Range])</f>
        <v>[18-30]</v>
      </c>
      <c r="K988" s="2" t="str">
        <f>_xlfn.XLOOKUP(Sales78[[#This Row],[Customer_ID]],Customer[Customer_ID],Customer[Gender])</f>
        <v>Male</v>
      </c>
      <c r="L988" s="26" t="str">
        <f>_xlfn.XLOOKUP(Sales78[[#This Row],[Customer_ID]],Feedback[Customer_ID],Feedback[Feedback_ID])</f>
        <v>F1792</v>
      </c>
      <c r="M988" s="26" t="str">
        <f>_xlfn.XLOOKUP(Sales78[[#This Row],[Customer_ID]],Feedback[Customer_ID],Feedback[Sentiment])</f>
        <v>Negative</v>
      </c>
      <c r="N988" s="26" t="str">
        <f>_xlfn.XLOOKUP(Sales78[[#This Row],[Customer_ID]],Feedback[Customer_ID],Feedback[Comment])</f>
        <v>Could be better</v>
      </c>
      <c r="O988" s="26"/>
    </row>
    <row r="989" spans="1:15" x14ac:dyDescent="0.3">
      <c r="A989" s="4" t="s">
        <v>994</v>
      </c>
      <c r="B989" s="2" t="s">
        <v>1786</v>
      </c>
      <c r="C989" s="2" t="s">
        <v>1009</v>
      </c>
      <c r="D989" s="2">
        <v>2</v>
      </c>
      <c r="E989" s="2">
        <v>5.77</v>
      </c>
      <c r="F989" s="2" t="s">
        <v>1014</v>
      </c>
      <c r="G989" s="3">
        <v>46279</v>
      </c>
      <c r="H989" s="5">
        <v>11.54</v>
      </c>
      <c r="I989" s="2">
        <f>_xlfn.XLOOKUP(Sales78[[#This Row],[Customer_ID]],Customer[Customer_ID],Customer[Age])</f>
        <v>47</v>
      </c>
      <c r="J989" s="2" t="str">
        <f>_xlfn.XLOOKUP(Sales78[[#This Row],[Customer_ID]],Customer[Customer_ID],Customer[Age Range])</f>
        <v>[44-56]</v>
      </c>
      <c r="K989" s="2" t="str">
        <f>_xlfn.XLOOKUP(Sales78[[#This Row],[Customer_ID]],Customer[Customer_ID],Customer[Gender])</f>
        <v>Male</v>
      </c>
      <c r="L989" s="26" t="str">
        <f>_xlfn.XLOOKUP(Sales78[[#This Row],[Customer_ID]],Feedback[Customer_ID],Feedback[Feedback_ID])</f>
        <v>F1864</v>
      </c>
      <c r="M989" s="26" t="str">
        <f>_xlfn.XLOOKUP(Sales78[[#This Row],[Customer_ID]],Feedback[Customer_ID],Feedback[Sentiment])</f>
        <v>Negative</v>
      </c>
      <c r="N989" s="26" t="str">
        <f>_xlfn.XLOOKUP(Sales78[[#This Row],[Customer_ID]],Feedback[Customer_ID],Feedback[Comment])</f>
        <v>Could be better</v>
      </c>
      <c r="O989" s="26"/>
    </row>
    <row r="990" spans="1:15" x14ac:dyDescent="0.3">
      <c r="A990" s="4" t="s">
        <v>995</v>
      </c>
      <c r="B990" s="2" t="s">
        <v>1493</v>
      </c>
      <c r="C990" s="2" t="s">
        <v>1007</v>
      </c>
      <c r="D990" s="2">
        <v>2</v>
      </c>
      <c r="E990" s="2">
        <v>5.63</v>
      </c>
      <c r="F990" s="2" t="s">
        <v>1013</v>
      </c>
      <c r="G990" s="3">
        <v>46280</v>
      </c>
      <c r="H990" s="5">
        <v>11.26</v>
      </c>
      <c r="I990" s="2">
        <f>_xlfn.XLOOKUP(Sales78[[#This Row],[Customer_ID]],Customer[Customer_ID],Customer[Age])</f>
        <v>20</v>
      </c>
      <c r="J990" s="2" t="str">
        <f>_xlfn.XLOOKUP(Sales78[[#This Row],[Customer_ID]],Customer[Customer_ID],Customer[Age Range])</f>
        <v>[18-30]</v>
      </c>
      <c r="K990" s="2" t="str">
        <f>_xlfn.XLOOKUP(Sales78[[#This Row],[Customer_ID]],Customer[Customer_ID],Customer[Gender])</f>
        <v>Female</v>
      </c>
      <c r="L990" s="26" t="e">
        <f>_xlfn.XLOOKUP(Sales78[[#This Row],[Customer_ID]],Feedback[Customer_ID],Feedback[Feedback_ID])</f>
        <v>#N/A</v>
      </c>
      <c r="M990" s="26" t="e">
        <f>_xlfn.XLOOKUP(Sales78[[#This Row],[Customer_ID]],Feedback[Customer_ID],Feedback[Sentiment])</f>
        <v>#N/A</v>
      </c>
      <c r="N990" s="26" t="e">
        <f>_xlfn.XLOOKUP(Sales78[[#This Row],[Customer_ID]],Feedback[Customer_ID],Feedback[Comment])</f>
        <v>#N/A</v>
      </c>
      <c r="O990" s="26"/>
    </row>
    <row r="991" spans="1:15" x14ac:dyDescent="0.3">
      <c r="A991" s="4" t="s">
        <v>996</v>
      </c>
      <c r="B991" s="2" t="s">
        <v>1249</v>
      </c>
      <c r="C991" s="2" t="s">
        <v>1012</v>
      </c>
      <c r="D991" s="2">
        <v>5</v>
      </c>
      <c r="E991" s="2">
        <v>5.77</v>
      </c>
      <c r="F991" s="2" t="s">
        <v>1015</v>
      </c>
      <c r="G991" s="3">
        <v>46281</v>
      </c>
      <c r="H991" s="5">
        <v>28.85</v>
      </c>
      <c r="I991" s="2">
        <f>_xlfn.XLOOKUP(Sales78[[#This Row],[Customer_ID]],Customer[Customer_ID],Customer[Age])</f>
        <v>59</v>
      </c>
      <c r="J991" s="2" t="str">
        <f>_xlfn.XLOOKUP(Sales78[[#This Row],[Customer_ID]],Customer[Customer_ID],Customer[Age Range])</f>
        <v>[57 Above]</v>
      </c>
      <c r="K991" s="2" t="str">
        <f>_xlfn.XLOOKUP(Sales78[[#This Row],[Customer_ID]],Customer[Customer_ID],Customer[Gender])</f>
        <v>Female</v>
      </c>
      <c r="L991" s="26" t="e">
        <f>_xlfn.XLOOKUP(Sales78[[#This Row],[Customer_ID]],Feedback[Customer_ID],Feedback[Feedback_ID])</f>
        <v>#N/A</v>
      </c>
      <c r="M991" s="26" t="e">
        <f>_xlfn.XLOOKUP(Sales78[[#This Row],[Customer_ID]],Feedback[Customer_ID],Feedback[Sentiment])</f>
        <v>#N/A</v>
      </c>
      <c r="N991" s="26" t="e">
        <f>_xlfn.XLOOKUP(Sales78[[#This Row],[Customer_ID]],Feedback[Customer_ID],Feedback[Comment])</f>
        <v>#N/A</v>
      </c>
      <c r="O991" s="26"/>
    </row>
    <row r="992" spans="1:15" x14ac:dyDescent="0.3">
      <c r="A992" s="4" t="s">
        <v>997</v>
      </c>
      <c r="B992" s="2" t="s">
        <v>1838</v>
      </c>
      <c r="C992" s="2" t="s">
        <v>1007</v>
      </c>
      <c r="D992" s="2">
        <v>3</v>
      </c>
      <c r="E992" s="2">
        <v>3.46</v>
      </c>
      <c r="F992" s="2" t="s">
        <v>1016</v>
      </c>
      <c r="G992" s="3">
        <v>46282</v>
      </c>
      <c r="H992" s="5">
        <v>10.38</v>
      </c>
      <c r="I992" s="2">
        <f>_xlfn.XLOOKUP(Sales78[[#This Row],[Customer_ID]],Customer[Customer_ID],Customer[Age])</f>
        <v>63</v>
      </c>
      <c r="J992" s="2" t="str">
        <f>_xlfn.XLOOKUP(Sales78[[#This Row],[Customer_ID]],Customer[Customer_ID],Customer[Age Range])</f>
        <v>[57 Above]</v>
      </c>
      <c r="K992" s="2" t="str">
        <f>_xlfn.XLOOKUP(Sales78[[#This Row],[Customer_ID]],Customer[Customer_ID],Customer[Gender])</f>
        <v>Female</v>
      </c>
      <c r="L992" s="26" t="str">
        <f>_xlfn.XLOOKUP(Sales78[[#This Row],[Customer_ID]],Feedback[Customer_ID],Feedback[Feedback_ID])</f>
        <v>F1005</v>
      </c>
      <c r="M992" s="26" t="str">
        <f>_xlfn.XLOOKUP(Sales78[[#This Row],[Customer_ID]],Feedback[Customer_ID],Feedback[Sentiment])</f>
        <v>Negative</v>
      </c>
      <c r="N992" s="26" t="str">
        <f>_xlfn.XLOOKUP(Sales78[[#This Row],[Customer_ID]],Feedback[Customer_ID],Feedback[Comment])</f>
        <v>Could be better</v>
      </c>
      <c r="O992" s="26"/>
    </row>
    <row r="993" spans="1:15" x14ac:dyDescent="0.3">
      <c r="A993" s="4" t="s">
        <v>998</v>
      </c>
      <c r="B993" s="2" t="s">
        <v>1784</v>
      </c>
      <c r="C993" s="2" t="s">
        <v>1007</v>
      </c>
      <c r="D993" s="2">
        <v>2</v>
      </c>
      <c r="E993" s="2">
        <v>5.23</v>
      </c>
      <c r="F993" s="2" t="s">
        <v>1015</v>
      </c>
      <c r="G993" s="3">
        <v>46283</v>
      </c>
      <c r="H993" s="5">
        <v>10.46</v>
      </c>
      <c r="I993" s="2">
        <f>_xlfn.XLOOKUP(Sales78[[#This Row],[Customer_ID]],Customer[Customer_ID],Customer[Age])</f>
        <v>38</v>
      </c>
      <c r="J993" s="2" t="str">
        <f>_xlfn.XLOOKUP(Sales78[[#This Row],[Customer_ID]],Customer[Customer_ID],Customer[Age Range])</f>
        <v>[31-43]</v>
      </c>
      <c r="K993" s="2" t="str">
        <f>_xlfn.XLOOKUP(Sales78[[#This Row],[Customer_ID]],Customer[Customer_ID],Customer[Gender])</f>
        <v>Female</v>
      </c>
      <c r="L993" s="26" t="str">
        <f>_xlfn.XLOOKUP(Sales78[[#This Row],[Customer_ID]],Feedback[Customer_ID],Feedback[Feedback_ID])</f>
        <v>F1941</v>
      </c>
      <c r="M993" s="26" t="str">
        <f>_xlfn.XLOOKUP(Sales78[[#This Row],[Customer_ID]],Feedback[Customer_ID],Feedback[Sentiment])</f>
        <v>Negative</v>
      </c>
      <c r="N993" s="26" t="str">
        <f>_xlfn.XLOOKUP(Sales78[[#This Row],[Customer_ID]],Feedback[Customer_ID],Feedback[Comment])</f>
        <v>Could be better</v>
      </c>
      <c r="O993" s="26"/>
    </row>
    <row r="994" spans="1:15" x14ac:dyDescent="0.3">
      <c r="A994" s="4" t="s">
        <v>999</v>
      </c>
      <c r="B994" s="2" t="s">
        <v>1201</v>
      </c>
      <c r="C994" s="2" t="s">
        <v>1010</v>
      </c>
      <c r="D994" s="2">
        <v>1</v>
      </c>
      <c r="E994" s="2">
        <v>2.87</v>
      </c>
      <c r="F994" s="2" t="s">
        <v>1015</v>
      </c>
      <c r="G994" s="3">
        <v>46284</v>
      </c>
      <c r="H994" s="5">
        <v>2.87</v>
      </c>
      <c r="I994" s="2">
        <f>_xlfn.XLOOKUP(Sales78[[#This Row],[Customer_ID]],Customer[Customer_ID],Customer[Age])</f>
        <v>58</v>
      </c>
      <c r="J994" s="2" t="str">
        <f>_xlfn.XLOOKUP(Sales78[[#This Row],[Customer_ID]],Customer[Customer_ID],Customer[Age Range])</f>
        <v>[57 Above]</v>
      </c>
      <c r="K994" s="2" t="str">
        <f>_xlfn.XLOOKUP(Sales78[[#This Row],[Customer_ID]],Customer[Customer_ID],Customer[Gender])</f>
        <v>Female</v>
      </c>
      <c r="L994" s="26" t="e">
        <f>_xlfn.XLOOKUP(Sales78[[#This Row],[Customer_ID]],Feedback[Customer_ID],Feedback[Feedback_ID])</f>
        <v>#N/A</v>
      </c>
      <c r="M994" s="26" t="e">
        <f>_xlfn.XLOOKUP(Sales78[[#This Row],[Customer_ID]],Feedback[Customer_ID],Feedback[Sentiment])</f>
        <v>#N/A</v>
      </c>
      <c r="N994" s="26" t="e">
        <f>_xlfn.XLOOKUP(Sales78[[#This Row],[Customer_ID]],Feedback[Customer_ID],Feedback[Comment])</f>
        <v>#N/A</v>
      </c>
      <c r="O994" s="26"/>
    </row>
    <row r="995" spans="1:15" x14ac:dyDescent="0.3">
      <c r="A995" s="4" t="s">
        <v>1000</v>
      </c>
      <c r="B995" s="2" t="s">
        <v>1763</v>
      </c>
      <c r="C995" s="2" t="s">
        <v>1010</v>
      </c>
      <c r="D995" s="2">
        <v>2</v>
      </c>
      <c r="E995" s="2">
        <v>3.15</v>
      </c>
      <c r="F995" s="2" t="s">
        <v>1013</v>
      </c>
      <c r="G995" s="3">
        <v>46285</v>
      </c>
      <c r="H995" s="5">
        <v>6.3</v>
      </c>
      <c r="I995" s="2">
        <f>_xlfn.XLOOKUP(Sales78[[#This Row],[Customer_ID]],Customer[Customer_ID],Customer[Age])</f>
        <v>64</v>
      </c>
      <c r="J995" s="2" t="str">
        <f>_xlfn.XLOOKUP(Sales78[[#This Row],[Customer_ID]],Customer[Customer_ID],Customer[Age Range])</f>
        <v>[57 Above]</v>
      </c>
      <c r="K995" s="2" t="str">
        <f>_xlfn.XLOOKUP(Sales78[[#This Row],[Customer_ID]],Customer[Customer_ID],Customer[Gender])</f>
        <v>Male</v>
      </c>
      <c r="L995" s="26" t="e">
        <f>_xlfn.XLOOKUP(Sales78[[#This Row],[Customer_ID]],Feedback[Customer_ID],Feedback[Feedback_ID])</f>
        <v>#N/A</v>
      </c>
      <c r="M995" s="26" t="e">
        <f>_xlfn.XLOOKUP(Sales78[[#This Row],[Customer_ID]],Feedback[Customer_ID],Feedback[Sentiment])</f>
        <v>#N/A</v>
      </c>
      <c r="N995" s="26" t="e">
        <f>_xlfn.XLOOKUP(Sales78[[#This Row],[Customer_ID]],Feedback[Customer_ID],Feedback[Comment])</f>
        <v>#N/A</v>
      </c>
      <c r="O995" s="26"/>
    </row>
    <row r="996" spans="1:15" x14ac:dyDescent="0.3">
      <c r="A996" s="4" t="s">
        <v>1001</v>
      </c>
      <c r="B996" s="2" t="s">
        <v>1110</v>
      </c>
      <c r="C996" s="2" t="s">
        <v>1012</v>
      </c>
      <c r="D996" s="2">
        <v>5</v>
      </c>
      <c r="E996" s="2">
        <v>5.17</v>
      </c>
      <c r="F996" s="2" t="s">
        <v>1014</v>
      </c>
      <c r="G996" s="3">
        <v>46286</v>
      </c>
      <c r="H996" s="5">
        <v>25.85</v>
      </c>
      <c r="I996" s="2">
        <f>_xlfn.XLOOKUP(Sales78[[#This Row],[Customer_ID]],Customer[Customer_ID],Customer[Age])</f>
        <v>22</v>
      </c>
      <c r="J996" s="2" t="str">
        <f>_xlfn.XLOOKUP(Sales78[[#This Row],[Customer_ID]],Customer[Customer_ID],Customer[Age Range])</f>
        <v>[18-30]</v>
      </c>
      <c r="K996" s="2" t="str">
        <f>_xlfn.XLOOKUP(Sales78[[#This Row],[Customer_ID]],Customer[Customer_ID],Customer[Gender])</f>
        <v>Male</v>
      </c>
      <c r="L996" s="26" t="str">
        <f>_xlfn.XLOOKUP(Sales78[[#This Row],[Customer_ID]],Feedback[Customer_ID],Feedback[Feedback_ID])</f>
        <v>F1662</v>
      </c>
      <c r="M996" s="26" t="str">
        <f>_xlfn.XLOOKUP(Sales78[[#This Row],[Customer_ID]],Feedback[Customer_ID],Feedback[Sentiment])</f>
        <v>Negative</v>
      </c>
      <c r="N996" s="26" t="str">
        <f>_xlfn.XLOOKUP(Sales78[[#This Row],[Customer_ID]],Feedback[Customer_ID],Feedback[Comment])</f>
        <v>Could be better</v>
      </c>
      <c r="O996" s="26"/>
    </row>
    <row r="997" spans="1:15" x14ac:dyDescent="0.3">
      <c r="A997" s="4" t="s">
        <v>1002</v>
      </c>
      <c r="B997" s="2" t="s">
        <v>1687</v>
      </c>
      <c r="C997" s="2" t="s">
        <v>1010</v>
      </c>
      <c r="D997" s="2">
        <v>1</v>
      </c>
      <c r="E997" s="2">
        <v>4.6399999999999997</v>
      </c>
      <c r="F997" s="2" t="s">
        <v>1016</v>
      </c>
      <c r="G997" s="3">
        <v>46287</v>
      </c>
      <c r="H997" s="5">
        <v>4.6399999999999997</v>
      </c>
      <c r="I997" s="2">
        <f>_xlfn.XLOOKUP(Sales78[[#This Row],[Customer_ID]],Customer[Customer_ID],Customer[Age])</f>
        <v>57</v>
      </c>
      <c r="J997" s="2" t="str">
        <f>_xlfn.XLOOKUP(Sales78[[#This Row],[Customer_ID]],Customer[Customer_ID],Customer[Age Range])</f>
        <v>[57 Above]</v>
      </c>
      <c r="K997" s="2" t="str">
        <f>_xlfn.XLOOKUP(Sales78[[#This Row],[Customer_ID]],Customer[Customer_ID],Customer[Gender])</f>
        <v>Male</v>
      </c>
      <c r="L997" s="26" t="e">
        <f>_xlfn.XLOOKUP(Sales78[[#This Row],[Customer_ID]],Feedback[Customer_ID],Feedback[Feedback_ID])</f>
        <v>#N/A</v>
      </c>
      <c r="M997" s="26" t="e">
        <f>_xlfn.XLOOKUP(Sales78[[#This Row],[Customer_ID]],Feedback[Customer_ID],Feedback[Sentiment])</f>
        <v>#N/A</v>
      </c>
      <c r="N997" s="26" t="e">
        <f>_xlfn.XLOOKUP(Sales78[[#This Row],[Customer_ID]],Feedback[Customer_ID],Feedback[Comment])</f>
        <v>#N/A</v>
      </c>
      <c r="O997" s="26"/>
    </row>
    <row r="998" spans="1:15" x14ac:dyDescent="0.3">
      <c r="A998" s="4" t="s">
        <v>1003</v>
      </c>
      <c r="B998" s="2" t="s">
        <v>1582</v>
      </c>
      <c r="C998" s="2" t="s">
        <v>1008</v>
      </c>
      <c r="D998" s="2">
        <v>5</v>
      </c>
      <c r="E998" s="2">
        <v>3.43</v>
      </c>
      <c r="F998" s="2" t="s">
        <v>1015</v>
      </c>
      <c r="G998" s="3">
        <v>46288</v>
      </c>
      <c r="H998" s="5">
        <v>17.149999999999999</v>
      </c>
      <c r="I998" s="2">
        <f>_xlfn.XLOOKUP(Sales78[[#This Row],[Customer_ID]],Customer[Customer_ID],Customer[Age])</f>
        <v>22</v>
      </c>
      <c r="J998" s="2" t="str">
        <f>_xlfn.XLOOKUP(Sales78[[#This Row],[Customer_ID]],Customer[Customer_ID],Customer[Age Range])</f>
        <v>[18-30]</v>
      </c>
      <c r="K998" s="2" t="str">
        <f>_xlfn.XLOOKUP(Sales78[[#This Row],[Customer_ID]],Customer[Customer_ID],Customer[Gender])</f>
        <v>Male</v>
      </c>
      <c r="L998" s="26" t="e">
        <f>_xlfn.XLOOKUP(Sales78[[#This Row],[Customer_ID]],Feedback[Customer_ID],Feedback[Feedback_ID])</f>
        <v>#N/A</v>
      </c>
      <c r="M998" s="26" t="e">
        <f>_xlfn.XLOOKUP(Sales78[[#This Row],[Customer_ID]],Feedback[Customer_ID],Feedback[Sentiment])</f>
        <v>#N/A</v>
      </c>
      <c r="N998" s="26" t="e">
        <f>_xlfn.XLOOKUP(Sales78[[#This Row],[Customer_ID]],Feedback[Customer_ID],Feedback[Comment])</f>
        <v>#N/A</v>
      </c>
      <c r="O998" s="26"/>
    </row>
    <row r="999" spans="1:15" x14ac:dyDescent="0.3">
      <c r="A999" s="4" t="s">
        <v>1004</v>
      </c>
      <c r="B999" s="2" t="s">
        <v>1867</v>
      </c>
      <c r="C999" s="2" t="s">
        <v>1010</v>
      </c>
      <c r="D999" s="2">
        <v>4</v>
      </c>
      <c r="E999" s="2">
        <v>4.4800000000000004</v>
      </c>
      <c r="F999" s="2" t="s">
        <v>1016</v>
      </c>
      <c r="G999" s="3">
        <v>46289</v>
      </c>
      <c r="H999" s="5">
        <v>17.920000000000002</v>
      </c>
      <c r="I999" s="2">
        <f>_xlfn.XLOOKUP(Sales78[[#This Row],[Customer_ID]],Customer[Customer_ID],Customer[Age])</f>
        <v>41</v>
      </c>
      <c r="J999" s="2" t="str">
        <f>_xlfn.XLOOKUP(Sales78[[#This Row],[Customer_ID]],Customer[Customer_ID],Customer[Age Range])</f>
        <v>[31-43]</v>
      </c>
      <c r="K999" s="2" t="str">
        <f>_xlfn.XLOOKUP(Sales78[[#This Row],[Customer_ID]],Customer[Customer_ID],Customer[Gender])</f>
        <v>Female</v>
      </c>
      <c r="L999" s="26" t="e">
        <f>_xlfn.XLOOKUP(Sales78[[#This Row],[Customer_ID]],Feedback[Customer_ID],Feedback[Feedback_ID])</f>
        <v>#N/A</v>
      </c>
      <c r="M999" s="26" t="e">
        <f>_xlfn.XLOOKUP(Sales78[[#This Row],[Customer_ID]],Feedback[Customer_ID],Feedback[Sentiment])</f>
        <v>#N/A</v>
      </c>
      <c r="N999" s="26" t="e">
        <f>_xlfn.XLOOKUP(Sales78[[#This Row],[Customer_ID]],Feedback[Customer_ID],Feedback[Comment])</f>
        <v>#N/A</v>
      </c>
      <c r="O999" s="26"/>
    </row>
    <row r="1000" spans="1:15" x14ac:dyDescent="0.3">
      <c r="A1000" s="4" t="s">
        <v>1005</v>
      </c>
      <c r="B1000" s="2" t="s">
        <v>1754</v>
      </c>
      <c r="C1000" s="2" t="s">
        <v>1010</v>
      </c>
      <c r="D1000" s="2">
        <v>5</v>
      </c>
      <c r="E1000" s="2">
        <v>3.31</v>
      </c>
      <c r="F1000" s="2" t="s">
        <v>1014</v>
      </c>
      <c r="G1000" s="3">
        <v>46290</v>
      </c>
      <c r="H1000" s="5">
        <v>16.55</v>
      </c>
      <c r="I1000" s="2">
        <f>_xlfn.XLOOKUP(Sales78[[#This Row],[Customer_ID]],Customer[Customer_ID],Customer[Age])</f>
        <v>35</v>
      </c>
      <c r="J1000" s="2" t="str">
        <f>_xlfn.XLOOKUP(Sales78[[#This Row],[Customer_ID]],Customer[Customer_ID],Customer[Age Range])</f>
        <v>[31-43]</v>
      </c>
      <c r="K1000" s="2" t="str">
        <f>_xlfn.XLOOKUP(Sales78[[#This Row],[Customer_ID]],Customer[Customer_ID],Customer[Gender])</f>
        <v>Female</v>
      </c>
      <c r="L1000" s="26" t="str">
        <f>_xlfn.XLOOKUP(Sales78[[#This Row],[Customer_ID]],Feedback[Customer_ID],Feedback[Feedback_ID])</f>
        <v>F1419</v>
      </c>
      <c r="M1000" s="26" t="str">
        <f>_xlfn.XLOOKUP(Sales78[[#This Row],[Customer_ID]],Feedback[Customer_ID],Feedback[Sentiment])</f>
        <v>Neutral</v>
      </c>
      <c r="N1000" s="26" t="str">
        <f>_xlfn.XLOOKUP(Sales78[[#This Row],[Customer_ID]],Feedback[Customer_ID],Feedback[Comment])</f>
        <v>Could be better</v>
      </c>
      <c r="O1000" s="26"/>
    </row>
    <row r="1001" spans="1:15" x14ac:dyDescent="0.3">
      <c r="A1001" s="10" t="s">
        <v>1006</v>
      </c>
      <c r="B1001" s="11" t="s">
        <v>1711</v>
      </c>
      <c r="C1001" s="11" t="s">
        <v>1010</v>
      </c>
      <c r="D1001" s="11">
        <v>1</v>
      </c>
      <c r="E1001" s="11">
        <v>3.31</v>
      </c>
      <c r="F1001" s="11" t="s">
        <v>1016</v>
      </c>
      <c r="G1001" s="12">
        <v>46291</v>
      </c>
      <c r="H1001" s="13">
        <v>3.31</v>
      </c>
      <c r="I1001" s="11">
        <f>_xlfn.XLOOKUP(Sales78[[#This Row],[Customer_ID]],Customer[Customer_ID],Customer[Age])</f>
        <v>35</v>
      </c>
      <c r="J1001" s="11" t="str">
        <f>_xlfn.XLOOKUP(Sales78[[#This Row],[Customer_ID]],Customer[Customer_ID],Customer[Age Range])</f>
        <v>[31-43]</v>
      </c>
      <c r="K1001" s="11" t="str">
        <f>_xlfn.XLOOKUP(Sales78[[#This Row],[Customer_ID]],Customer[Customer_ID],Customer[Gender])</f>
        <v>Male</v>
      </c>
      <c r="L1001" s="28" t="str">
        <f>_xlfn.XLOOKUP(Sales78[[#This Row],[Customer_ID]],Feedback[Customer_ID],Feedback[Feedback_ID])</f>
        <v>F1361</v>
      </c>
      <c r="M1001" s="28" t="str">
        <f>_xlfn.XLOOKUP(Sales78[[#This Row],[Customer_ID]],Feedback[Customer_ID],Feedback[Sentiment])</f>
        <v>Neutral</v>
      </c>
      <c r="N1001" s="28" t="str">
        <f>_xlfn.XLOOKUP(Sales78[[#This Row],[Customer_ID]],Feedback[Customer_ID],Feedback[Comment])</f>
        <v>Could be better</v>
      </c>
      <c r="O1001" s="2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Sales Data</vt:lpstr>
      <vt:lpstr>Customer Data</vt:lpstr>
      <vt:lpstr>Stock Data</vt:lpstr>
      <vt:lpstr>Employee Data</vt:lpstr>
      <vt:lpstr>Feedback Data</vt:lpstr>
      <vt:lpstr>Master Sheet</vt:lpstr>
      <vt:lpstr>Pivot Table</vt:lpstr>
      <vt:lpstr>Dashboard</vt:lpstr>
      <vt:lpstr>Master Sheet Rough 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 Obodo</dc:creator>
  <cp:lastModifiedBy>Corporate Finance Institue (CFI)</cp:lastModifiedBy>
  <dcterms:created xsi:type="dcterms:W3CDTF">2025-02-28T17:24:23Z</dcterms:created>
  <dcterms:modified xsi:type="dcterms:W3CDTF">2025-03-15T09:51:19Z</dcterms:modified>
</cp:coreProperties>
</file>