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tables/table5.xml" ContentType="application/vnd.openxmlformats-officedocument.spreadsheetml.table+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slicers/slicer3.xml" ContentType="application/vnd.ms-excel.slicer+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5.xml" ContentType="application/vnd.openxmlformats-officedocument.drawing+xml"/>
  <Override PartName="/xl/slicers/slicer4.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BF6835A2-CEBF-4C75-9513-87F68F5EA662}" xr6:coauthVersionLast="47" xr6:coauthVersionMax="47" xr10:uidLastSave="{00000000-0000-0000-0000-000000000000}"/>
  <bookViews>
    <workbookView xWindow="-108" yWindow="-108" windowWidth="23256" windowHeight="12456" firstSheet="3" activeTab="7" xr2:uid="{44ED108D-A0FC-4D3B-8470-C37C754070D3}"/>
  </bookViews>
  <sheets>
    <sheet name="Klopp 2017-2022" sheetId="1" r:id="rId1"/>
    <sheet name="Assist stat 2017-2022" sheetId="3" r:id="rId2"/>
    <sheet name="ASSIST WORKINGS" sheetId="2" r:id="rId3"/>
    <sheet name="klopp" sheetId="6" r:id="rId4"/>
    <sheet name="DRIBBLING " sheetId="5" r:id="rId5"/>
    <sheet name="SLOT 2024 TO DATE" sheetId="4" r:id="rId6"/>
    <sheet name="slot" sheetId="9" r:id="rId7"/>
    <sheet name="Dasboard 1" sheetId="12" r:id="rId8"/>
    <sheet name="Dashboard 2" sheetId="11" r:id="rId9"/>
    <sheet name="rough dashbard" sheetId="10" r:id="rId10"/>
  </sheets>
  <definedNames>
    <definedName name="_xlcn.WorksheetConnection_LIVERPOOLCAPSTONE.xlsxAttacker1" hidden="1">Attacker[]</definedName>
    <definedName name="_xlcn.WorksheetConnection_LIVERPOOLCAPSTONE.xlsxslotattack1" hidden="1">slotattack[]</definedName>
    <definedName name="_xlcn.WorksheetConnection_LIVERPOOLCAPSTONE.xlsxTable41" hidden="1">Assistklopp[]</definedName>
    <definedName name="Slicer_Player">#N/A</definedName>
    <definedName name="Slicer_Players">#N/A</definedName>
  </definedNames>
  <calcPr calcId="191029"/>
  <pivotCaches>
    <pivotCache cacheId="0" r:id="rId11"/>
    <pivotCache cacheId="1" r:id="rId12"/>
    <pivotCache cacheId="2" r:id="rId13"/>
    <pivotCache cacheId="3" r:id="rId14"/>
    <pivotCache cacheId="4" r:id="rId15"/>
    <pivotCache cacheId="5" r:id="rId16"/>
    <pivotCache cacheId="6"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LIVERPOOL CAPSTONE.xlsx!Table4"/>
          <x15:modelTable id="slotattack" name="slotattack" connection="WorksheetConnection_LIVERPOOL CAPSTONE.xlsx!slotattack"/>
          <x15:modelTable id="Attacker" name="Attacker" connection="WorksheetConnection_LIVERPOOL CAPSTONE.xlsx!Attacke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5" l="1"/>
  <c r="F3" i="5"/>
  <c r="C3" i="3"/>
  <c r="D3" i="3"/>
  <c r="F3" i="3"/>
  <c r="G3" i="3"/>
  <c r="H3" i="3"/>
  <c r="C4" i="3"/>
  <c r="E4" i="3"/>
  <c r="F4" i="3"/>
  <c r="G4" i="3"/>
  <c r="H4" i="3"/>
  <c r="D5" i="3"/>
  <c r="E5" i="3"/>
  <c r="F5" i="3"/>
  <c r="G5" i="3"/>
  <c r="H5" i="3"/>
  <c r="C6" i="3"/>
  <c r="D6" i="3"/>
  <c r="E6" i="3"/>
  <c r="G6" i="3"/>
  <c r="H6" i="3"/>
  <c r="C7" i="3"/>
  <c r="D7" i="3"/>
  <c r="E7" i="3"/>
  <c r="F7" i="3"/>
  <c r="H7" i="3"/>
  <c r="C8" i="3"/>
  <c r="D8" i="3"/>
  <c r="E8" i="3"/>
  <c r="F8" i="3"/>
  <c r="G8" i="3"/>
  <c r="B39" i="6" a="1"/>
  <c r="B39" i="6" s="1"/>
  <c r="E9" i="1"/>
  <c r="D9" i="1"/>
  <c r="H20" i="3"/>
  <c r="G20" i="3"/>
  <c r="F20" i="3"/>
  <c r="E20" i="3"/>
  <c r="D20" i="3"/>
  <c r="C20" i="3"/>
  <c r="G3" i="5"/>
  <c r="G2" i="5"/>
  <c r="O7" i="1"/>
  <c r="N7" i="1"/>
  <c r="O6" i="1"/>
  <c r="N6" i="1"/>
  <c r="O5" i="1"/>
  <c r="N5" i="1"/>
  <c r="O4" i="1"/>
  <c r="N4" i="1"/>
  <c r="O3" i="1"/>
  <c r="N3" i="1"/>
  <c r="I7" i="4"/>
  <c r="I6" i="4"/>
  <c r="I5" i="4"/>
  <c r="I4" i="4"/>
  <c r="I3" i="4"/>
  <c r="I2" i="4"/>
  <c r="F3" i="4"/>
  <c r="N3" i="4" s="1"/>
  <c r="F4" i="4"/>
  <c r="N4" i="4" s="1"/>
  <c r="F5" i="4"/>
  <c r="N5" i="4" s="1"/>
  <c r="F6" i="4"/>
  <c r="N6" i="4" s="1"/>
  <c r="F7" i="4"/>
  <c r="N7" i="4" s="1"/>
  <c r="F2" i="4"/>
  <c r="N2" i="4" s="1"/>
  <c r="F45" i="2"/>
  <c r="E45" i="2"/>
  <c r="D45" i="2"/>
  <c r="C45" i="2"/>
  <c r="B45" i="2"/>
  <c r="F35" i="2"/>
  <c r="E35" i="2"/>
  <c r="D35" i="2"/>
  <c r="C35" i="2"/>
  <c r="B35" i="2"/>
  <c r="F26" i="2"/>
  <c r="E26" i="2"/>
  <c r="D26" i="2"/>
  <c r="C26" i="2"/>
  <c r="B26" i="2"/>
  <c r="C16" i="2"/>
  <c r="D16" i="2"/>
  <c r="E16" i="2"/>
  <c r="F16" i="2"/>
  <c r="B16" i="2"/>
  <c r="B7" i="2"/>
  <c r="C7" i="2"/>
  <c r="D7" i="2"/>
  <c r="E7" i="2"/>
  <c r="F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6A45F4-8A6E-426E-9252-5FF144DCB1CB}"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ECFBAD66-78F8-4461-BF86-6C990F053D0B}" name="WorksheetConnection_LIVERPOOL CAPSTONE.xlsx!Attacker" type="102" refreshedVersion="7" minRefreshableVersion="5">
    <extLst>
      <ext xmlns:x15="http://schemas.microsoft.com/office/spreadsheetml/2010/11/main" uri="{DE250136-89BD-433C-8126-D09CA5730AF9}">
        <x15:connection id="Attacker">
          <x15:rangePr sourceName="_xlcn.WorksheetConnection_LIVERPOOLCAPSTONE.xlsxAttacker1"/>
        </x15:connection>
      </ext>
    </extLst>
  </connection>
  <connection id="3" xr16:uid="{B956EB21-AADF-4492-A95E-A4620B93071A}" name="WorksheetConnection_LIVERPOOL CAPSTONE.xlsx!slotattack" type="102" refreshedVersion="7" minRefreshableVersion="5">
    <extLst>
      <ext xmlns:x15="http://schemas.microsoft.com/office/spreadsheetml/2010/11/main" uri="{DE250136-89BD-433C-8126-D09CA5730AF9}">
        <x15:connection id="slotattack">
          <x15:rangePr sourceName="_xlcn.WorksheetConnection_LIVERPOOLCAPSTONE.xlsxslotattack1"/>
        </x15:connection>
      </ext>
    </extLst>
  </connection>
  <connection id="4" xr16:uid="{FC57A858-6631-441E-8E8A-C89BB24E880D}" name="WorksheetConnection_LIVERPOOL CAPSTONE.xlsx!Table4" type="102" refreshedVersion="7" minRefreshableVersion="5">
    <extLst>
      <ext xmlns:x15="http://schemas.microsoft.com/office/spreadsheetml/2010/11/main" uri="{DE250136-89BD-433C-8126-D09CA5730AF9}">
        <x15:connection id="Table4">
          <x15:rangePr sourceName="_xlcn.WorksheetConnection_LIVERPOOLCAPSTONE.xlsxTable4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Attacker].[Season].[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<sst xmlns="http://schemas.openxmlformats.org/spreadsheetml/2006/main" count="308" uniqueCount="144">
  <si>
    <t>Player</t>
  </si>
  <si>
    <t>Appearances</t>
  </si>
  <si>
    <t>Goals</t>
  </si>
  <si>
    <t>Assists</t>
  </si>
  <si>
    <t>Minutes per Goal</t>
  </si>
  <si>
    <t>Minutes per Goal/Assist</t>
  </si>
  <si>
    <t>Mohamed Salah</t>
  </si>
  <si>
    <t>Sadio Mané</t>
  </si>
  <si>
    <t>Roberto Firmino</t>
  </si>
  <si>
    <t>SALAH</t>
  </si>
  <si>
    <t>FIRMINO</t>
  </si>
  <si>
    <t>MANE</t>
  </si>
  <si>
    <t xml:space="preserve">FIRMINO </t>
  </si>
  <si>
    <t>JOTA</t>
  </si>
  <si>
    <t>ORIGI</t>
  </si>
  <si>
    <t>Shots</t>
  </si>
  <si>
    <t>Shots on Target</t>
  </si>
  <si>
    <t>Shooting Accuracy (%)</t>
  </si>
  <si>
    <t>Big Chances Created</t>
  </si>
  <si>
    <t>Big Chances Missed</t>
  </si>
  <si>
    <t>Divock Origi</t>
  </si>
  <si>
    <t>Diogo Jota</t>
  </si>
  <si>
    <t>Luiz Diaz</t>
  </si>
  <si>
    <t>2017-2022</t>
  </si>
  <si>
    <t>klopp joined 2015</t>
  </si>
  <si>
    <t>2022-2022</t>
  </si>
  <si>
    <t>Season</t>
  </si>
  <si>
    <t>Minutes Played</t>
  </si>
  <si>
    <t>2017–2022</t>
  </si>
  <si>
    <t>2020–2022</t>
  </si>
  <si>
    <t>Player's Name</t>
  </si>
  <si>
    <t>2021-2022</t>
  </si>
  <si>
    <t>Firmino to Salah</t>
  </si>
  <si>
    <t>Firmino to Mané</t>
  </si>
  <si>
    <t>Firmino to Origi</t>
  </si>
  <si>
    <t>Firmino to Jota</t>
  </si>
  <si>
    <t>Firmino to Díaz</t>
  </si>
  <si>
    <t>2017–2018</t>
  </si>
  <si>
    <t>2018–2019</t>
  </si>
  <si>
    <t>2019–2020</t>
  </si>
  <si>
    <t>2020–2021</t>
  </si>
  <si>
    <t>2021–2022</t>
  </si>
  <si>
    <t>Total</t>
  </si>
  <si>
    <t>DIAZ</t>
  </si>
  <si>
    <t>eason</t>
  </si>
  <si>
    <t>Mané to Salah</t>
  </si>
  <si>
    <t>Mané to Firmino</t>
  </si>
  <si>
    <t>Mané to Origi</t>
  </si>
  <si>
    <t>Mané to Jota</t>
  </si>
  <si>
    <t>Mané to Díaz</t>
  </si>
  <si>
    <t>Salah to Mané</t>
  </si>
  <si>
    <t>Salah to Firmino</t>
  </si>
  <si>
    <t>Salah to Origi</t>
  </si>
  <si>
    <t>Salah to Jota</t>
  </si>
  <si>
    <t>Salah to Díaz</t>
  </si>
  <si>
    <t>2017-2018</t>
  </si>
  <si>
    <t>-</t>
  </si>
  <si>
    <t>2018-2019</t>
  </si>
  <si>
    <t>2019-2020</t>
  </si>
  <si>
    <t>2020-2021</t>
  </si>
  <si>
    <t>Origi to Salah</t>
  </si>
  <si>
    <t>Origi to Mane</t>
  </si>
  <si>
    <t>Origi to Firmino</t>
  </si>
  <si>
    <t>Origi to Jota</t>
  </si>
  <si>
    <t>Origi to Diaz</t>
  </si>
  <si>
    <t>Jota to Mane</t>
  </si>
  <si>
    <t>Jota to Firmino</t>
  </si>
  <si>
    <t>Jota to Salah</t>
  </si>
  <si>
    <t xml:space="preserve"> Jota to Origi</t>
  </si>
  <si>
    <t>Jota to Díaz</t>
  </si>
  <si>
    <t>Diaz  to Mane</t>
  </si>
  <si>
    <t>Diaz  to Firmino</t>
  </si>
  <si>
    <t>Diaz  to Salah</t>
  </si>
  <si>
    <t>Diaz  to Origi</t>
  </si>
  <si>
    <t>Diaz to Jota</t>
  </si>
  <si>
    <t>TOTAL ASSIST</t>
  </si>
  <si>
    <t>Cody Gakpo</t>
  </si>
  <si>
    <t>Luis Díaz</t>
  </si>
  <si>
    <t>Darwin Núñez</t>
  </si>
  <si>
    <t>Federico Chiesa</t>
  </si>
  <si>
    <t>Injury Days</t>
  </si>
  <si>
    <t>Games Missed</t>
  </si>
  <si>
    <t>Total Goals/Assists</t>
  </si>
  <si>
    <t>Dribble Ateempt</t>
  </si>
  <si>
    <t xml:space="preserve">Shots </t>
  </si>
  <si>
    <t>Klopp era JOINED 2015</t>
  </si>
  <si>
    <t>when salah joined 2017 and when mane left in 2022</t>
  </si>
  <si>
    <t>Year</t>
  </si>
  <si>
    <t>2024-2025</t>
  </si>
  <si>
    <t>Luis Daiz</t>
  </si>
  <si>
    <t>year</t>
  </si>
  <si>
    <t>2024/2025</t>
  </si>
  <si>
    <t>Mane</t>
  </si>
  <si>
    <t>2022/2023</t>
  </si>
  <si>
    <t>2023/2024</t>
  </si>
  <si>
    <t>2019/2020</t>
  </si>
  <si>
    <t>3rd</t>
  </si>
  <si>
    <t>Dribbling Success Rate</t>
  </si>
  <si>
    <t>Gakpo</t>
  </si>
  <si>
    <t>Daiz</t>
  </si>
  <si>
    <t>Nunez</t>
  </si>
  <si>
    <t>Chiesa</t>
  </si>
  <si>
    <t>Salah</t>
  </si>
  <si>
    <t>Diaz</t>
  </si>
  <si>
    <t>ASSIST 2024-2025</t>
  </si>
  <si>
    <t>Players</t>
  </si>
  <si>
    <t>Row Labels</t>
  </si>
  <si>
    <t>Grand Total</t>
  </si>
  <si>
    <t>All</t>
  </si>
  <si>
    <t xml:space="preserve"> Goals</t>
  </si>
  <si>
    <t>Players Assist</t>
  </si>
  <si>
    <t>Goals.</t>
  </si>
  <si>
    <t>Assists.</t>
  </si>
  <si>
    <t>Shots on Target.</t>
  </si>
  <si>
    <t>Big Chances Created.</t>
  </si>
  <si>
    <t>Metrics</t>
  </si>
  <si>
    <t>Unsuccessful Dribbles</t>
  </si>
  <si>
    <t>Successful Dribblies</t>
  </si>
  <si>
    <t>Successful Dribbles</t>
  </si>
  <si>
    <t>Unsuccessful Dribbles.</t>
  </si>
  <si>
    <t>Minutes per Goal.</t>
  </si>
  <si>
    <t>Minutes per Goal/Assist.</t>
  </si>
  <si>
    <t>Minutes Played.</t>
  </si>
  <si>
    <t>Mohamed Salah.</t>
  </si>
  <si>
    <t>Cody Gakpo.</t>
  </si>
  <si>
    <t>Luis Díaz.</t>
  </si>
  <si>
    <t>Diogo Jota.</t>
  </si>
  <si>
    <t>Darwin Núñez.</t>
  </si>
  <si>
    <t>Federico Chiesa.</t>
  </si>
  <si>
    <t>Shooting Accuracy (%).</t>
  </si>
  <si>
    <t>s</t>
  </si>
  <si>
    <t>Big Chances Missed.</t>
  </si>
  <si>
    <t>Count of Player</t>
  </si>
  <si>
    <t>Sum of Goals</t>
  </si>
  <si>
    <t>Sum of Assists</t>
  </si>
  <si>
    <t>Sum of Shots on Target</t>
  </si>
  <si>
    <t>Average of Shooting Accuracy (%)</t>
  </si>
  <si>
    <t>Sum of Big Chances Created</t>
  </si>
  <si>
    <t>Sum of Big Chances Missed</t>
  </si>
  <si>
    <t>Sum of Minutes Played</t>
  </si>
  <si>
    <t>Games Missed with Injury</t>
  </si>
  <si>
    <t>Sum of Games Missed with Injury</t>
  </si>
  <si>
    <t xml:space="preserve">Sum of Shots </t>
  </si>
  <si>
    <t>Sum of Appearances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</si>
</sst>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
    <numFmt numFmtId="165" formatCode="_(* #,##0_);_(* \(#,##0\);_(*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theme="4" tint="0.79998168889431442"/>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3">
    <xf numFmtId="0" fontId="0" fillId="0" borderId="0" xfId="0"/>
    <xf numFmtId="0" fontId="0" fillId="0" borderId="0" xfId="0" applyAlignment="1">
      <alignment vertical="center" wrapText="1"/>
    </xf>
    <xf numFmtId="0" fontId="0" fillId="0" borderId="0" xfId="0" applyAlignment="1">
      <alignment horizontal="left" vertical="center" indent="1"/>
    </xf>
    <xf numFmtId="164" fontId="0" fillId="0" borderId="0" xfId="0" applyNumberFormat="1"/>
    <xf numFmtId="0" fontId="0" fillId="0" borderId="0" xfId="0" applyNumberFormat="1"/>
    <xf numFmtId="1" fontId="0" fillId="0" borderId="0" xfId="0" applyNumberFormat="1"/>
    <xf numFmtId="0" fontId="0" fillId="0" borderId="1" xfId="0" applyBorder="1"/>
    <xf numFmtId="0" fontId="0" fillId="2" borderId="1" xfId="0" applyFill="1" applyBorder="1"/>
    <xf numFmtId="9" fontId="0" fillId="2" borderId="1" xfId="2" applyFont="1" applyFill="1" applyBorder="1"/>
    <xf numFmtId="3" fontId="0" fillId="0" borderId="1" xfId="0" applyNumberFormat="1" applyBorder="1"/>
    <xf numFmtId="1" fontId="0" fillId="2" borderId="1" xfId="0" applyNumberFormat="1" applyFill="1" applyBorder="1"/>
    <xf numFmtId="9" fontId="0" fillId="2" borderId="1" xfId="2" applyNumberFormat="1" applyFont="1" applyFill="1" applyBorder="1"/>
    <xf numFmtId="0" fontId="0" fillId="0" borderId="1" xfId="1" applyNumberFormat="1" applyFont="1" applyBorder="1"/>
    <xf numFmtId="15" fontId="0" fillId="0" borderId="0" xfId="0" applyNumberFormat="1"/>
    <xf numFmtId="15" fontId="0" fillId="0" borderId="0" xfId="0" applyNumberFormat="1" applyAlignment="1">
      <alignment vertical="center" wrapText="1"/>
    </xf>
    <xf numFmtId="0" fontId="2" fillId="0" borderId="0" xfId="0" applyFont="1"/>
    <xf numFmtId="0" fontId="2" fillId="0" borderId="0" xfId="0" applyFont="1" applyAlignment="1">
      <alignment horizontal="left" vertical="center" indent="1"/>
    </xf>
    <xf numFmtId="9" fontId="0" fillId="0" borderId="0" xfId="2" applyFont="1"/>
    <xf numFmtId="0" fontId="0" fillId="0" borderId="2" xfId="0" applyBorder="1"/>
    <xf numFmtId="0" fontId="0" fillId="0" borderId="2" xfId="0" applyBorder="1" applyAlignment="1">
      <alignment vertical="center" wrapText="1"/>
    </xf>
    <xf numFmtId="3" fontId="0" fillId="0" borderId="2" xfId="0" applyNumberFormat="1" applyBorder="1" applyAlignment="1">
      <alignment vertical="center" wrapText="1"/>
    </xf>
    <xf numFmtId="0" fontId="0" fillId="2" borderId="2" xfId="0" applyFill="1" applyBorder="1"/>
    <xf numFmtId="9" fontId="0" fillId="2" borderId="2" xfId="2" applyFont="1" applyFill="1" applyBorder="1"/>
    <xf numFmtId="1" fontId="0" fillId="2" borderId="2" xfId="0" applyNumberFormat="1" applyFill="1" applyBorder="1"/>
    <xf numFmtId="0" fontId="0" fillId="0" borderId="0" xfId="0" pivotButton="1"/>
    <xf numFmtId="0" fontId="0" fillId="0" borderId="0" xfId="0" applyAlignment="1">
      <alignment horizontal="left"/>
    </xf>
    <xf numFmtId="3" fontId="0" fillId="0" borderId="2" xfId="0" applyNumberFormat="1" applyBorder="1"/>
    <xf numFmtId="0" fontId="2" fillId="3" borderId="3" xfId="0" applyFont="1"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Alignment="1">
      <alignment horizontal="left" indent="1"/>
    </xf>
    <xf numFmtId="0" fontId="0" fillId="2" borderId="0" xfId="0" applyFill="1" applyBorder="1"/>
    <xf numFmtId="10" fontId="0" fillId="0" borderId="0" xfId="0" applyNumberFormat="1"/>
    <xf numFmtId="165" fontId="0" fillId="0" borderId="0" xfId="0" applyNumberFormat="1"/>
    <xf numFmtId="9" fontId="0" fillId="0" borderId="0" xfId="0" applyNumberFormat="1"/>
    <xf numFmtId="0" fontId="0" fillId="0" borderId="0" xfId="0" applyAlignment="1">
      <alignment wrapText="1"/>
    </xf>
  </cellXfs>
  <cellStyles count="3">
    <cellStyle name="Comma" xfId="1" builtinId="3"/>
    <cellStyle name="Normal" xfId="0" builtinId="0"/>
    <cellStyle name="Percent" xfId="2" builtinId="5"/>
  </cellStyles>
  <dxfs count="65">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bottom style="thin">
          <color theme="4" tint="0.39997558519241921"/>
        </bottom>
        <vertical/>
        <horizontal/>
      </border>
    </dxf>
    <dxf>
      <alignment horizontal="left" vertical="bottom" textRotation="0" wrapText="0" indent="0" justifyLastLine="0" shrinkToFit="0" readingOrder="0"/>
    </dxf>
    <dxf>
      <numFmt numFmtId="165" formatCode="_(* #,##0_);_(* \(#,##0\);_(* &quot;-&quot;??_);_(@_)"/>
    </dxf>
    <dxf>
      <numFmt numFmtId="13" formatCode="0%"/>
    </dxf>
    <dxf>
      <numFmt numFmtId="165" formatCode="_(* #,##0_);_(* \(#,##0\);_(* &quot;-&quot;??_);_(@_)"/>
    </dxf>
    <dxf>
      <numFmt numFmtId="1" formatCode="0"/>
    </dxf>
    <dxf>
      <numFmt numFmtId="13" formatCode="0%"/>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numFmt numFmtId="1" formatCode="0"/>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 formatCode="#,##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theme="1"/>
        <name val="Calibri"/>
        <family val="2"/>
        <scheme val="minor"/>
      </font>
    </dxf>
    <dxf>
      <numFmt numFmtId="0" formatCode="General"/>
    </dxf>
    <dxf>
      <fill>
        <patternFill patternType="solid">
          <fgColor indexed="64"/>
          <bgColor theme="0"/>
        </patternFill>
      </fill>
      <border diagonalUp="0" diagonalDown="0" outline="0">
        <left style="thin">
          <color indexed="64"/>
        </left>
        <right style="thin">
          <color indexed="64"/>
        </right>
        <top style="thin">
          <color indexed="64"/>
        </top>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style="thin">
          <color indexed="64"/>
        </top>
        <bottom/>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numFmt numFmtId="3" formatCode="#,##0"/>
      <border diagonalUp="0" diagonalDown="0" outline="0">
        <left style="thin">
          <color indexed="64"/>
        </left>
        <right style="thin">
          <color indexed="64"/>
        </right>
        <top style="thin">
          <color indexed="64"/>
        </top>
        <bottom/>
      </border>
    </dxf>
    <dxf>
      <numFmt numFmtId="3" formatCode="#,##0"/>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ill>
        <patternFill>
          <bgColor theme="0"/>
        </patternFill>
      </fill>
    </dxf>
    <dxf>
      <fill>
        <patternFill>
          <bgColor rgb="FF00B2A9"/>
        </patternFill>
      </fill>
    </dxf>
  </dxfs>
  <tableStyles count="1" defaultTableStyle="TableStyleMedium2" defaultPivotStyle="PivotStyleLight16">
    <tableStyle name="Slicer Style 1" pivot="0" table="0" count="5" xr9:uid="{8F470FB5-0244-4A4D-95A7-E6668100252F}">
      <tableStyleElement type="wholeTable" dxfId="64"/>
      <tableStyleElement type="headerRow" dxfId="63"/>
    </tableStyle>
  </tableStyles>
  <colors>
    <mruColors>
      <color rgb="FF00B2A9"/>
      <color rgb="FFC8102E"/>
    </mruColors>
  </colors>
  <extLst>
    <ext xmlns:x14="http://schemas.microsoft.com/office/spreadsheetml/2009/9/main" uri="{46F421CA-312F-682f-3DD2-61675219B42D}">
      <x14:dxfs count="3">
        <dxf>
          <fill>
            <patternFill>
              <bgColor theme="0"/>
            </patternFill>
          </fill>
        </dxf>
        <dxf>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1.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connections" Target="connections.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theme" Target="theme/theme1.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ustomXml" Target="../customXml/item5.xml"/><Relationship Id="rId44"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2.xlsx]klopp!PivotTable1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Liverpool Goals &amp; Assists in all Comps(2017-2022)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klopp!$C$3</c:f>
              <c:strCache>
                <c:ptCount val="1"/>
                <c:pt idx="0">
                  <c:v> Goals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klopp!$B$4:$B$10</c:f>
              <c:strCache>
                <c:ptCount val="6"/>
                <c:pt idx="0">
                  <c:v>Diogo Jota</c:v>
                </c:pt>
                <c:pt idx="1">
                  <c:v>Divock Origi</c:v>
                </c:pt>
                <c:pt idx="2">
                  <c:v>Luiz Diaz</c:v>
                </c:pt>
                <c:pt idx="3">
                  <c:v>Mohamed Salah</c:v>
                </c:pt>
                <c:pt idx="4">
                  <c:v>Roberto Firmino</c:v>
                </c:pt>
                <c:pt idx="5">
                  <c:v>Sadio Mané</c:v>
                </c:pt>
              </c:strCache>
            </c:strRef>
          </c:cat>
          <c:val>
            <c:numRef>
              <c:f>klopp!$C$4:$C$10</c:f>
              <c:numCache>
                <c:formatCode>General</c:formatCode>
                <c:ptCount val="6"/>
                <c:pt idx="0">
                  <c:v>34</c:v>
                </c:pt>
                <c:pt idx="1">
                  <c:v>17</c:v>
                </c:pt>
                <c:pt idx="2">
                  <c:v>6</c:v>
                </c:pt>
                <c:pt idx="3">
                  <c:v>156</c:v>
                </c:pt>
                <c:pt idx="4">
                  <c:v>75</c:v>
                </c:pt>
                <c:pt idx="5">
                  <c:v>107</c:v>
                </c:pt>
              </c:numCache>
            </c:numRef>
          </c:val>
          <c:extLst>
            <c:ext xmlns:c16="http://schemas.microsoft.com/office/drawing/2014/chart" uri="{C3380CC4-5D6E-409C-BE32-E72D297353CC}">
              <c16:uniqueId val="{00000000-4B34-4398-8FF5-806D0905EDA0}"/>
            </c:ext>
          </c:extLst>
        </c:ser>
        <c:ser>
          <c:idx val="1"/>
          <c:order val="1"/>
          <c:tx>
            <c:strRef>
              <c:f>klopp!$D$3</c:f>
              <c:strCache>
                <c:ptCount val="1"/>
                <c:pt idx="0">
                  <c:v>Assists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klopp!$B$4:$B$10</c:f>
              <c:strCache>
                <c:ptCount val="6"/>
                <c:pt idx="0">
                  <c:v>Diogo Jota</c:v>
                </c:pt>
                <c:pt idx="1">
                  <c:v>Divock Origi</c:v>
                </c:pt>
                <c:pt idx="2">
                  <c:v>Luiz Diaz</c:v>
                </c:pt>
                <c:pt idx="3">
                  <c:v>Mohamed Salah</c:v>
                </c:pt>
                <c:pt idx="4">
                  <c:v>Roberto Firmino</c:v>
                </c:pt>
                <c:pt idx="5">
                  <c:v>Sadio Mané</c:v>
                </c:pt>
              </c:strCache>
            </c:strRef>
          </c:cat>
          <c:val>
            <c:numRef>
              <c:f>klopp!$D$4:$D$10</c:f>
              <c:numCache>
                <c:formatCode>General</c:formatCode>
                <c:ptCount val="6"/>
                <c:pt idx="0">
                  <c:v>9</c:v>
                </c:pt>
                <c:pt idx="1">
                  <c:v>7</c:v>
                </c:pt>
                <c:pt idx="2">
                  <c:v>5</c:v>
                </c:pt>
                <c:pt idx="3">
                  <c:v>63</c:v>
                </c:pt>
                <c:pt idx="4">
                  <c:v>52</c:v>
                </c:pt>
                <c:pt idx="5">
                  <c:v>40</c:v>
                </c:pt>
              </c:numCache>
            </c:numRef>
          </c:val>
          <c:extLst>
            <c:ext xmlns:c16="http://schemas.microsoft.com/office/drawing/2014/chart" uri="{C3380CC4-5D6E-409C-BE32-E72D297353CC}">
              <c16:uniqueId val="{00000001-4B34-4398-8FF5-806D0905EDA0}"/>
            </c:ext>
          </c:extLst>
        </c:ser>
        <c:dLbls>
          <c:dLblPos val="outEnd"/>
          <c:showLegendKey val="0"/>
          <c:showVal val="1"/>
          <c:showCatName val="0"/>
          <c:showSerName val="0"/>
          <c:showPercent val="0"/>
          <c:showBubbleSize val="0"/>
        </c:dLbls>
        <c:gapWidth val="219"/>
        <c:axId val="1392835632"/>
        <c:axId val="1392836048"/>
      </c:barChart>
      <c:catAx>
        <c:axId val="139283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836048"/>
        <c:crosses val="autoZero"/>
        <c:auto val="1"/>
        <c:lblAlgn val="ctr"/>
        <c:lblOffset val="100"/>
        <c:noMultiLvlLbl val="0"/>
      </c:catAx>
      <c:valAx>
        <c:axId val="1392836048"/>
        <c:scaling>
          <c:orientation val="minMax"/>
        </c:scaling>
        <c:delete val="1"/>
        <c:axPos val="b"/>
        <c:numFmt formatCode="General" sourceLinked="1"/>
        <c:majorTickMark val="none"/>
        <c:minorTickMark val="none"/>
        <c:tickLblPos val="nextTo"/>
        <c:crossAx val="139283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2.xlsx]klopp!PivotTable3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Shots</a:t>
            </a:r>
            <a:r>
              <a:rPr lang="en-US" baseline="0"/>
              <a:t> on Target Vs Shots in all comps (2017-2022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klopp!$C$15</c:f>
              <c:strCache>
                <c:ptCount val="1"/>
                <c:pt idx="0">
                  <c:v>Shots on Target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klopp!$B$16:$B$22</c:f>
              <c:strCache>
                <c:ptCount val="6"/>
                <c:pt idx="0">
                  <c:v>Diogo Jota</c:v>
                </c:pt>
                <c:pt idx="1">
                  <c:v>Divock Origi</c:v>
                </c:pt>
                <c:pt idx="2">
                  <c:v>Luiz Diaz</c:v>
                </c:pt>
                <c:pt idx="3">
                  <c:v>Mohamed Salah</c:v>
                </c:pt>
                <c:pt idx="4">
                  <c:v>Roberto Firmino</c:v>
                </c:pt>
                <c:pt idx="5">
                  <c:v>Sadio Mané</c:v>
                </c:pt>
              </c:strCache>
            </c:strRef>
          </c:cat>
          <c:val>
            <c:numRef>
              <c:f>klopp!$C$16:$C$22</c:f>
              <c:numCache>
                <c:formatCode>General</c:formatCode>
                <c:ptCount val="6"/>
                <c:pt idx="0">
                  <c:v>66</c:v>
                </c:pt>
                <c:pt idx="1">
                  <c:v>37</c:v>
                </c:pt>
                <c:pt idx="2">
                  <c:v>19</c:v>
                </c:pt>
                <c:pt idx="3">
                  <c:v>314</c:v>
                </c:pt>
                <c:pt idx="4">
                  <c:v>139</c:v>
                </c:pt>
                <c:pt idx="5">
                  <c:v>155</c:v>
                </c:pt>
              </c:numCache>
            </c:numRef>
          </c:val>
          <c:extLst>
            <c:ext xmlns:c16="http://schemas.microsoft.com/office/drawing/2014/chart" uri="{C3380CC4-5D6E-409C-BE32-E72D297353CC}">
              <c16:uniqueId val="{00000000-EB7A-4E88-BE34-BC6E26CC4AB1}"/>
            </c:ext>
          </c:extLst>
        </c:ser>
        <c:ser>
          <c:idx val="1"/>
          <c:order val="1"/>
          <c:tx>
            <c:strRef>
              <c:f>klopp!$D$15</c:f>
              <c:strCache>
                <c:ptCount val="1"/>
                <c:pt idx="0">
                  <c:v>Shots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klopp!$B$16:$B$22</c:f>
              <c:strCache>
                <c:ptCount val="6"/>
                <c:pt idx="0">
                  <c:v>Diogo Jota</c:v>
                </c:pt>
                <c:pt idx="1">
                  <c:v>Divock Origi</c:v>
                </c:pt>
                <c:pt idx="2">
                  <c:v>Luiz Diaz</c:v>
                </c:pt>
                <c:pt idx="3">
                  <c:v>Mohamed Salah</c:v>
                </c:pt>
                <c:pt idx="4">
                  <c:v>Roberto Firmino</c:v>
                </c:pt>
                <c:pt idx="5">
                  <c:v>Sadio Mané</c:v>
                </c:pt>
              </c:strCache>
            </c:strRef>
          </c:cat>
          <c:val>
            <c:numRef>
              <c:f>klopp!$D$16:$D$22</c:f>
              <c:numCache>
                <c:formatCode>General</c:formatCode>
                <c:ptCount val="6"/>
                <c:pt idx="0">
                  <c:v>133</c:v>
                </c:pt>
                <c:pt idx="1">
                  <c:v>85</c:v>
                </c:pt>
                <c:pt idx="2">
                  <c:v>61</c:v>
                </c:pt>
                <c:pt idx="3">
                  <c:v>720</c:v>
                </c:pt>
                <c:pt idx="4">
                  <c:v>309</c:v>
                </c:pt>
                <c:pt idx="5">
                  <c:v>396</c:v>
                </c:pt>
              </c:numCache>
            </c:numRef>
          </c:val>
          <c:extLst>
            <c:ext xmlns:c16="http://schemas.microsoft.com/office/drawing/2014/chart" uri="{C3380CC4-5D6E-409C-BE32-E72D297353CC}">
              <c16:uniqueId val="{00000001-EB7A-4E88-BE34-BC6E26CC4AB1}"/>
            </c:ext>
          </c:extLst>
        </c:ser>
        <c:dLbls>
          <c:showLegendKey val="0"/>
          <c:showVal val="0"/>
          <c:showCatName val="0"/>
          <c:showSerName val="0"/>
          <c:showPercent val="0"/>
          <c:showBubbleSize val="0"/>
        </c:dLbls>
        <c:gapWidth val="219"/>
        <c:overlap val="-27"/>
        <c:axId val="795741232"/>
        <c:axId val="795739152"/>
      </c:barChart>
      <c:catAx>
        <c:axId val="795741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739152"/>
        <c:crosses val="autoZero"/>
        <c:auto val="1"/>
        <c:lblAlgn val="ctr"/>
        <c:lblOffset val="100"/>
        <c:noMultiLvlLbl val="0"/>
      </c:catAx>
      <c:valAx>
        <c:axId val="795739152"/>
        <c:scaling>
          <c:orientation val="minMax"/>
        </c:scaling>
        <c:delete val="1"/>
        <c:axPos val="l"/>
        <c:numFmt formatCode="General" sourceLinked="1"/>
        <c:majorTickMark val="none"/>
        <c:minorTickMark val="none"/>
        <c:tickLblPos val="nextTo"/>
        <c:crossAx val="79574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Shooting Accuracy vs. Big Chances Created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66666666666667E-2"/>
          <c:y val="0.24358874432034577"/>
          <c:w val="0.92622222222222217"/>
          <c:h val="0.60662696214960898"/>
        </c:manualLayout>
      </c:layout>
      <c:scatterChart>
        <c:scatterStyle val="smoothMarker"/>
        <c:varyColors val="0"/>
        <c:ser>
          <c:idx val="0"/>
          <c:order val="0"/>
          <c:tx>
            <c:strRef>
              <c:f>klopp!$C$38</c:f>
              <c:strCache>
                <c:ptCount val="1"/>
                <c:pt idx="0">
                  <c:v>Shooting Accuracy (%)</c:v>
                </c:pt>
              </c:strCache>
            </c:strRef>
          </c:tx>
          <c:spPr>
            <a:ln w="19050" cap="rnd">
              <a:solidFill>
                <a:schemeClr val="accent1"/>
              </a:solidFill>
              <a:round/>
            </a:ln>
            <a:effectLst/>
          </c:spPr>
          <c:marker>
            <c:symbol val="none"/>
          </c:marker>
          <c:dLbls>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klopp!$B$39:$B$44</c:f>
              <c:strCache>
                <c:ptCount val="6"/>
                <c:pt idx="0">
                  <c:v>Mohamed Salah</c:v>
                </c:pt>
                <c:pt idx="1">
                  <c:v>Roberto Firmino</c:v>
                </c:pt>
                <c:pt idx="2">
                  <c:v>Sadio Mané</c:v>
                </c:pt>
                <c:pt idx="3">
                  <c:v>Diogo Jota</c:v>
                </c:pt>
                <c:pt idx="4">
                  <c:v>Divock Origi</c:v>
                </c:pt>
                <c:pt idx="5">
                  <c:v>Luiz Diaz</c:v>
                </c:pt>
              </c:strCache>
            </c:strRef>
          </c:xVal>
          <c:yVal>
            <c:numRef>
              <c:f>klopp!$C$39:$C$44</c:f>
              <c:numCache>
                <c:formatCode>General</c:formatCode>
                <c:ptCount val="6"/>
                <c:pt idx="0">
                  <c:v>43.6</c:v>
                </c:pt>
                <c:pt idx="1">
                  <c:v>44.9</c:v>
                </c:pt>
                <c:pt idx="2">
                  <c:v>39.1</c:v>
                </c:pt>
                <c:pt idx="3">
                  <c:v>49.6</c:v>
                </c:pt>
                <c:pt idx="4">
                  <c:v>43.5</c:v>
                </c:pt>
                <c:pt idx="5">
                  <c:v>31.1</c:v>
                </c:pt>
              </c:numCache>
            </c:numRef>
          </c:yVal>
          <c:smooth val="1"/>
          <c:extLst>
            <c:ext xmlns:c16="http://schemas.microsoft.com/office/drawing/2014/chart" uri="{C3380CC4-5D6E-409C-BE32-E72D297353CC}">
              <c16:uniqueId val="{00000000-F16F-4366-A05A-6E58F42F5063}"/>
            </c:ext>
          </c:extLst>
        </c:ser>
        <c:ser>
          <c:idx val="1"/>
          <c:order val="1"/>
          <c:tx>
            <c:strRef>
              <c:f>klopp!$D$38</c:f>
              <c:strCache>
                <c:ptCount val="1"/>
                <c:pt idx="0">
                  <c:v>Big Chances Created</c:v>
                </c:pt>
              </c:strCache>
            </c:strRef>
          </c:tx>
          <c:spPr>
            <a:ln w="19050" cap="rnd">
              <a:solidFill>
                <a:schemeClr val="accent2"/>
              </a:solidFill>
              <a:round/>
            </a:ln>
            <a:effectLst/>
          </c:spPr>
          <c:marker>
            <c:symbol val="none"/>
          </c:marker>
          <c:dLbls>
            <c:spPr>
              <a:noFill/>
              <a:ln>
                <a:noFill/>
              </a:ln>
              <a:effectLst/>
            </c:spPr>
            <c:txPr>
              <a:bodyPr rot="5400000" spcFirstLastPara="1" vertOverflow="ellipsis"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klopp!$B$39:$B$44</c:f>
              <c:strCache>
                <c:ptCount val="6"/>
                <c:pt idx="0">
                  <c:v>Mohamed Salah</c:v>
                </c:pt>
                <c:pt idx="1">
                  <c:v>Roberto Firmino</c:v>
                </c:pt>
                <c:pt idx="2">
                  <c:v>Sadio Mané</c:v>
                </c:pt>
                <c:pt idx="3">
                  <c:v>Diogo Jota</c:v>
                </c:pt>
                <c:pt idx="4">
                  <c:v>Divock Origi</c:v>
                </c:pt>
                <c:pt idx="5">
                  <c:v>Luiz Diaz</c:v>
                </c:pt>
              </c:strCache>
            </c:strRef>
          </c:xVal>
          <c:yVal>
            <c:numRef>
              <c:f>klopp!$D$39:$D$44</c:f>
              <c:numCache>
                <c:formatCode>General</c:formatCode>
                <c:ptCount val="6"/>
                <c:pt idx="0">
                  <c:v>42</c:v>
                </c:pt>
                <c:pt idx="1">
                  <c:v>34</c:v>
                </c:pt>
                <c:pt idx="2">
                  <c:v>30</c:v>
                </c:pt>
                <c:pt idx="3">
                  <c:v>11</c:v>
                </c:pt>
                <c:pt idx="4">
                  <c:v>10</c:v>
                </c:pt>
                <c:pt idx="5">
                  <c:v>6</c:v>
                </c:pt>
              </c:numCache>
            </c:numRef>
          </c:yVal>
          <c:smooth val="1"/>
          <c:extLst>
            <c:ext xmlns:c16="http://schemas.microsoft.com/office/drawing/2014/chart" uri="{C3380CC4-5D6E-409C-BE32-E72D297353CC}">
              <c16:uniqueId val="{00000001-F16F-4366-A05A-6E58F42F5063}"/>
            </c:ext>
          </c:extLst>
        </c:ser>
        <c:dLbls>
          <c:showLegendKey val="0"/>
          <c:showVal val="0"/>
          <c:showCatName val="0"/>
          <c:showSerName val="0"/>
          <c:showPercent val="0"/>
          <c:showBubbleSize val="0"/>
        </c:dLbls>
        <c:axId val="1215314063"/>
        <c:axId val="1215315311"/>
      </c:scatterChart>
      <c:valAx>
        <c:axId val="1215314063"/>
        <c:scaling>
          <c:orientation val="minMax"/>
        </c:scaling>
        <c:delete val="0"/>
        <c:axPos val="b"/>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315311"/>
        <c:crosses val="autoZero"/>
        <c:crossBetween val="midCat"/>
      </c:valAx>
      <c:valAx>
        <c:axId val="1215315311"/>
        <c:scaling>
          <c:orientation val="minMax"/>
        </c:scaling>
        <c:delete val="1"/>
        <c:axPos val="l"/>
        <c:numFmt formatCode="General" sourceLinked="1"/>
        <c:majorTickMark val="out"/>
        <c:minorTickMark val="none"/>
        <c:tickLblPos val="nextTo"/>
        <c:crossAx val="1215314063"/>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Liverpool Player Performance (2024/2025)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alpha val="66000"/>
              </a:schemeClr>
            </a:solidFill>
            <a:round/>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C000">
                <a:alpha val="88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79549431321084"/>
          <c:y val="0.18964135074170044"/>
          <c:w val="0.59314413823272094"/>
          <c:h val="0.75801167825267846"/>
        </c:manualLayout>
      </c:layout>
      <c:radarChart>
        <c:radarStyle val="marker"/>
        <c:varyColors val="0"/>
        <c:ser>
          <c:idx val="0"/>
          <c:order val="0"/>
          <c:tx>
            <c:strRef>
              <c:f>slot!$B$3</c:f>
              <c:strCache>
                <c:ptCount val="1"/>
                <c:pt idx="0">
                  <c:v>Goals.</c:v>
                </c:pt>
              </c:strCache>
            </c:strRef>
          </c:tx>
          <c:spPr>
            <a:ln w="28575" cap="rnd">
              <a:solidFill>
                <a:schemeClr val="accent1"/>
              </a:solidFill>
              <a:round/>
            </a:ln>
            <a:effectLst/>
          </c:spPr>
          <c:marker>
            <c:symbol val="none"/>
          </c:marker>
          <c:cat>
            <c:strRef>
              <c:f>slot!$A$4:$A$10</c:f>
              <c:strCache>
                <c:ptCount val="6"/>
                <c:pt idx="0">
                  <c:v>Cody Gakpo</c:v>
                </c:pt>
                <c:pt idx="1">
                  <c:v>Darwin Núñez</c:v>
                </c:pt>
                <c:pt idx="2">
                  <c:v>Diogo Jota</c:v>
                </c:pt>
                <c:pt idx="3">
                  <c:v>Federico Chiesa</c:v>
                </c:pt>
                <c:pt idx="4">
                  <c:v>Luis Díaz</c:v>
                </c:pt>
                <c:pt idx="5">
                  <c:v>Mohamed Salah</c:v>
                </c:pt>
              </c:strCache>
            </c:strRef>
          </c:cat>
          <c:val>
            <c:numRef>
              <c:f>slot!$B$4:$B$10</c:f>
              <c:numCache>
                <c:formatCode>General</c:formatCode>
                <c:ptCount val="6"/>
                <c:pt idx="0">
                  <c:v>16</c:v>
                </c:pt>
                <c:pt idx="1">
                  <c:v>7</c:v>
                </c:pt>
                <c:pt idx="2">
                  <c:v>8</c:v>
                </c:pt>
                <c:pt idx="3">
                  <c:v>2</c:v>
                </c:pt>
                <c:pt idx="4">
                  <c:v>13</c:v>
                </c:pt>
                <c:pt idx="5">
                  <c:v>32</c:v>
                </c:pt>
              </c:numCache>
            </c:numRef>
          </c:val>
          <c:extLst>
            <c:ext xmlns:c16="http://schemas.microsoft.com/office/drawing/2014/chart" uri="{C3380CC4-5D6E-409C-BE32-E72D297353CC}">
              <c16:uniqueId val="{00000000-E4C3-4374-9DB8-61342843067C}"/>
            </c:ext>
          </c:extLst>
        </c:ser>
        <c:ser>
          <c:idx val="1"/>
          <c:order val="1"/>
          <c:tx>
            <c:strRef>
              <c:f>slot!$C$3</c:f>
              <c:strCache>
                <c:ptCount val="1"/>
                <c:pt idx="0">
                  <c:v>Assists.</c:v>
                </c:pt>
              </c:strCache>
            </c:strRef>
          </c:tx>
          <c:spPr>
            <a:ln w="28575" cap="rnd">
              <a:solidFill>
                <a:schemeClr val="accent2"/>
              </a:solidFill>
              <a:round/>
            </a:ln>
            <a:effectLst/>
          </c:spPr>
          <c:marker>
            <c:symbol val="none"/>
          </c:marker>
          <c:cat>
            <c:strRef>
              <c:f>slot!$A$4:$A$10</c:f>
              <c:strCache>
                <c:ptCount val="6"/>
                <c:pt idx="0">
                  <c:v>Cody Gakpo</c:v>
                </c:pt>
                <c:pt idx="1">
                  <c:v>Darwin Núñez</c:v>
                </c:pt>
                <c:pt idx="2">
                  <c:v>Diogo Jota</c:v>
                </c:pt>
                <c:pt idx="3">
                  <c:v>Federico Chiesa</c:v>
                </c:pt>
                <c:pt idx="4">
                  <c:v>Luis Díaz</c:v>
                </c:pt>
                <c:pt idx="5">
                  <c:v>Mohamed Salah</c:v>
                </c:pt>
              </c:strCache>
            </c:strRef>
          </c:cat>
          <c:val>
            <c:numRef>
              <c:f>slot!$C$4:$C$10</c:f>
              <c:numCache>
                <c:formatCode>General</c:formatCode>
                <c:ptCount val="6"/>
                <c:pt idx="0">
                  <c:v>5</c:v>
                </c:pt>
                <c:pt idx="1">
                  <c:v>7</c:v>
                </c:pt>
                <c:pt idx="2">
                  <c:v>3</c:v>
                </c:pt>
                <c:pt idx="3">
                  <c:v>2</c:v>
                </c:pt>
                <c:pt idx="4">
                  <c:v>5</c:v>
                </c:pt>
                <c:pt idx="5">
                  <c:v>22</c:v>
                </c:pt>
              </c:numCache>
            </c:numRef>
          </c:val>
          <c:extLst>
            <c:ext xmlns:c16="http://schemas.microsoft.com/office/drawing/2014/chart" uri="{C3380CC4-5D6E-409C-BE32-E72D297353CC}">
              <c16:uniqueId val="{00000001-E4C3-4374-9DB8-61342843067C}"/>
            </c:ext>
          </c:extLst>
        </c:ser>
        <c:ser>
          <c:idx val="2"/>
          <c:order val="2"/>
          <c:tx>
            <c:strRef>
              <c:f>slot!$D$3</c:f>
              <c:strCache>
                <c:ptCount val="1"/>
                <c:pt idx="0">
                  <c:v>Shots on Target.</c:v>
                </c:pt>
              </c:strCache>
            </c:strRef>
          </c:tx>
          <c:spPr>
            <a:ln w="28575" cap="rnd">
              <a:solidFill>
                <a:schemeClr val="accent3">
                  <a:alpha val="66000"/>
                </a:schemeClr>
              </a:solidFill>
              <a:round/>
            </a:ln>
            <a:effectLst>
              <a:softEdge rad="0"/>
            </a:effectLst>
          </c:spPr>
          <c:marker>
            <c:symbol val="none"/>
          </c:marker>
          <c:cat>
            <c:strRef>
              <c:f>slot!$A$4:$A$10</c:f>
              <c:strCache>
                <c:ptCount val="6"/>
                <c:pt idx="0">
                  <c:v>Cody Gakpo</c:v>
                </c:pt>
                <c:pt idx="1">
                  <c:v>Darwin Núñez</c:v>
                </c:pt>
                <c:pt idx="2">
                  <c:v>Diogo Jota</c:v>
                </c:pt>
                <c:pt idx="3">
                  <c:v>Federico Chiesa</c:v>
                </c:pt>
                <c:pt idx="4">
                  <c:v>Luis Díaz</c:v>
                </c:pt>
                <c:pt idx="5">
                  <c:v>Mohamed Salah</c:v>
                </c:pt>
              </c:strCache>
            </c:strRef>
          </c:cat>
          <c:val>
            <c:numRef>
              <c:f>slot!$D$4:$D$10</c:f>
              <c:numCache>
                <c:formatCode>General</c:formatCode>
                <c:ptCount val="6"/>
                <c:pt idx="0">
                  <c:v>26</c:v>
                </c:pt>
                <c:pt idx="1">
                  <c:v>27</c:v>
                </c:pt>
                <c:pt idx="2">
                  <c:v>22</c:v>
                </c:pt>
                <c:pt idx="3">
                  <c:v>9</c:v>
                </c:pt>
                <c:pt idx="4">
                  <c:v>28</c:v>
                </c:pt>
                <c:pt idx="5">
                  <c:v>70</c:v>
                </c:pt>
              </c:numCache>
            </c:numRef>
          </c:val>
          <c:extLst>
            <c:ext xmlns:c16="http://schemas.microsoft.com/office/drawing/2014/chart" uri="{C3380CC4-5D6E-409C-BE32-E72D297353CC}">
              <c16:uniqueId val="{00000002-E4C3-4374-9DB8-61342843067C}"/>
            </c:ext>
          </c:extLst>
        </c:ser>
        <c:ser>
          <c:idx val="3"/>
          <c:order val="3"/>
          <c:tx>
            <c:strRef>
              <c:f>slot!$E$3</c:f>
              <c:strCache>
                <c:ptCount val="1"/>
                <c:pt idx="0">
                  <c:v>Big Chances Created.</c:v>
                </c:pt>
              </c:strCache>
            </c:strRef>
          </c:tx>
          <c:spPr>
            <a:ln w="28575" cap="rnd">
              <a:solidFill>
                <a:srgbClr val="FFC000">
                  <a:alpha val="88000"/>
                </a:srgbClr>
              </a:solidFill>
              <a:round/>
            </a:ln>
            <a:effectLst/>
          </c:spPr>
          <c:marker>
            <c:symbol val="none"/>
          </c:marker>
          <c:cat>
            <c:strRef>
              <c:f>slot!$A$4:$A$10</c:f>
              <c:strCache>
                <c:ptCount val="6"/>
                <c:pt idx="0">
                  <c:v>Cody Gakpo</c:v>
                </c:pt>
                <c:pt idx="1">
                  <c:v>Darwin Núñez</c:v>
                </c:pt>
                <c:pt idx="2">
                  <c:v>Diogo Jota</c:v>
                </c:pt>
                <c:pt idx="3">
                  <c:v>Federico Chiesa</c:v>
                </c:pt>
                <c:pt idx="4">
                  <c:v>Luis Díaz</c:v>
                </c:pt>
                <c:pt idx="5">
                  <c:v>Mohamed Salah</c:v>
                </c:pt>
              </c:strCache>
            </c:strRef>
          </c:cat>
          <c:val>
            <c:numRef>
              <c:f>slot!$E$4:$E$10</c:f>
              <c:numCache>
                <c:formatCode>General</c:formatCode>
                <c:ptCount val="6"/>
                <c:pt idx="0">
                  <c:v>24</c:v>
                </c:pt>
                <c:pt idx="1">
                  <c:v>13</c:v>
                </c:pt>
                <c:pt idx="2">
                  <c:v>42</c:v>
                </c:pt>
                <c:pt idx="3">
                  <c:v>4</c:v>
                </c:pt>
                <c:pt idx="4">
                  <c:v>22</c:v>
                </c:pt>
                <c:pt idx="5">
                  <c:v>45</c:v>
                </c:pt>
              </c:numCache>
            </c:numRef>
          </c:val>
          <c:extLst>
            <c:ext xmlns:c16="http://schemas.microsoft.com/office/drawing/2014/chart" uri="{C3380CC4-5D6E-409C-BE32-E72D297353CC}">
              <c16:uniqueId val="{00000003-E4C3-4374-9DB8-61342843067C}"/>
            </c:ext>
          </c:extLst>
        </c:ser>
        <c:dLbls>
          <c:showLegendKey val="0"/>
          <c:showVal val="0"/>
          <c:showCatName val="0"/>
          <c:showSerName val="0"/>
          <c:showPercent val="0"/>
          <c:showBubbleSize val="0"/>
        </c:dLbls>
        <c:axId val="530736159"/>
        <c:axId val="530734495"/>
      </c:radarChart>
      <c:catAx>
        <c:axId val="530736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4495"/>
        <c:crosses val="autoZero"/>
        <c:auto val="1"/>
        <c:lblAlgn val="ctr"/>
        <c:lblOffset val="100"/>
        <c:noMultiLvlLbl val="0"/>
      </c:catAx>
      <c:valAx>
        <c:axId val="53073449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0736159"/>
        <c:crosses val="autoZero"/>
        <c:crossBetween val="between"/>
      </c:valAx>
      <c:spPr>
        <a:noFill/>
        <a:ln cap="rnd">
          <a:solidFill>
            <a:schemeClr val="accent3"/>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baseline="0"/>
              <a:t>Liverpool Player Performances in all Comps (2024/2025)</a:t>
            </a:r>
            <a:r>
              <a:rPr lang="en-US" sz="1400" b="0" i="0" u="none" strike="noStrike" baseline="0"/>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804000946718804"/>
          <c:y val="0.18698116883861132"/>
          <c:w val="0.55553237095363084"/>
          <c:h val="0.58221733200380521"/>
        </c:manualLayout>
      </c:layout>
      <c:radarChart>
        <c:radarStyle val="marker"/>
        <c:varyColors val="0"/>
        <c:ser>
          <c:idx val="0"/>
          <c:order val="0"/>
          <c:tx>
            <c:strRef>
              <c:f>slot!$B$14</c:f>
              <c:strCache>
                <c:ptCount val="1"/>
                <c:pt idx="0">
                  <c:v>Mohamed Salah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slot!$A$15:$A$18</c:f>
              <c:strCache>
                <c:ptCount val="4"/>
                <c:pt idx="0">
                  <c:v>Goals.</c:v>
                </c:pt>
                <c:pt idx="1">
                  <c:v>Assists.</c:v>
                </c:pt>
                <c:pt idx="2">
                  <c:v>Shots on Target.</c:v>
                </c:pt>
                <c:pt idx="3">
                  <c:v>Big Chances Created.</c:v>
                </c:pt>
              </c:strCache>
            </c:strRef>
          </c:cat>
          <c:val>
            <c:numRef>
              <c:f>slot!$B$15:$B$18</c:f>
              <c:numCache>
                <c:formatCode>General</c:formatCode>
                <c:ptCount val="4"/>
                <c:pt idx="0">
                  <c:v>32</c:v>
                </c:pt>
                <c:pt idx="1">
                  <c:v>22</c:v>
                </c:pt>
                <c:pt idx="2">
                  <c:v>70</c:v>
                </c:pt>
                <c:pt idx="3">
                  <c:v>45</c:v>
                </c:pt>
              </c:numCache>
            </c:numRef>
          </c:val>
          <c:extLst>
            <c:ext xmlns:c16="http://schemas.microsoft.com/office/drawing/2014/chart" uri="{C3380CC4-5D6E-409C-BE32-E72D297353CC}">
              <c16:uniqueId val="{00000000-C551-4530-BF84-72A5921419C1}"/>
            </c:ext>
          </c:extLst>
        </c:ser>
        <c:ser>
          <c:idx val="1"/>
          <c:order val="1"/>
          <c:tx>
            <c:strRef>
              <c:f>slot!$C$14</c:f>
              <c:strCache>
                <c:ptCount val="1"/>
                <c:pt idx="0">
                  <c:v>Cody Gakpo</c:v>
                </c:pt>
              </c:strCache>
            </c:strRef>
          </c:tx>
          <c:spPr>
            <a:ln w="12700" cap="flat" cmpd="sng">
              <a:solidFill>
                <a:schemeClr val="accent2"/>
              </a:solidFill>
              <a:round/>
            </a:ln>
            <a:effectLst/>
          </c:spPr>
          <c:marker>
            <c:symbol val="none"/>
          </c:marker>
          <c:dLbls>
            <c:delete val="1"/>
          </c:dLbls>
          <c:cat>
            <c:strRef>
              <c:f>slot!$A$15:$A$18</c:f>
              <c:strCache>
                <c:ptCount val="4"/>
                <c:pt idx="0">
                  <c:v>Goals.</c:v>
                </c:pt>
                <c:pt idx="1">
                  <c:v>Assists.</c:v>
                </c:pt>
                <c:pt idx="2">
                  <c:v>Shots on Target.</c:v>
                </c:pt>
                <c:pt idx="3">
                  <c:v>Big Chances Created.</c:v>
                </c:pt>
              </c:strCache>
            </c:strRef>
          </c:cat>
          <c:val>
            <c:numRef>
              <c:f>slot!$C$15:$C$18</c:f>
              <c:numCache>
                <c:formatCode>General</c:formatCode>
                <c:ptCount val="4"/>
                <c:pt idx="0">
                  <c:v>16</c:v>
                </c:pt>
                <c:pt idx="1">
                  <c:v>5</c:v>
                </c:pt>
                <c:pt idx="2">
                  <c:v>26</c:v>
                </c:pt>
                <c:pt idx="3">
                  <c:v>24</c:v>
                </c:pt>
              </c:numCache>
            </c:numRef>
          </c:val>
          <c:extLst>
            <c:ext xmlns:c16="http://schemas.microsoft.com/office/drawing/2014/chart" uri="{C3380CC4-5D6E-409C-BE32-E72D297353CC}">
              <c16:uniqueId val="{00000001-C551-4530-BF84-72A5921419C1}"/>
            </c:ext>
          </c:extLst>
        </c:ser>
        <c:ser>
          <c:idx val="2"/>
          <c:order val="2"/>
          <c:tx>
            <c:strRef>
              <c:f>slot!$D$14</c:f>
              <c:strCache>
                <c:ptCount val="1"/>
                <c:pt idx="0">
                  <c:v>Luis Díaz</c:v>
                </c:pt>
              </c:strCache>
            </c:strRef>
          </c:tx>
          <c:spPr>
            <a:ln w="9525" cap="rnd">
              <a:solidFill>
                <a:schemeClr val="accent3"/>
              </a:solidFill>
              <a:round/>
            </a:ln>
            <a:effectLst/>
          </c:spPr>
          <c:marker>
            <c:symbol val="none"/>
          </c:marker>
          <c:dLbls>
            <c:delete val="1"/>
          </c:dLbls>
          <c:cat>
            <c:strRef>
              <c:f>slot!$A$15:$A$18</c:f>
              <c:strCache>
                <c:ptCount val="4"/>
                <c:pt idx="0">
                  <c:v>Goals.</c:v>
                </c:pt>
                <c:pt idx="1">
                  <c:v>Assists.</c:v>
                </c:pt>
                <c:pt idx="2">
                  <c:v>Shots on Target.</c:v>
                </c:pt>
                <c:pt idx="3">
                  <c:v>Big Chances Created.</c:v>
                </c:pt>
              </c:strCache>
            </c:strRef>
          </c:cat>
          <c:val>
            <c:numRef>
              <c:f>slot!$D$15:$D$18</c:f>
              <c:numCache>
                <c:formatCode>General</c:formatCode>
                <c:ptCount val="4"/>
                <c:pt idx="0">
                  <c:v>13</c:v>
                </c:pt>
                <c:pt idx="1">
                  <c:v>5</c:v>
                </c:pt>
                <c:pt idx="2">
                  <c:v>28</c:v>
                </c:pt>
                <c:pt idx="3">
                  <c:v>22</c:v>
                </c:pt>
              </c:numCache>
            </c:numRef>
          </c:val>
          <c:extLst>
            <c:ext xmlns:c16="http://schemas.microsoft.com/office/drawing/2014/chart" uri="{C3380CC4-5D6E-409C-BE32-E72D297353CC}">
              <c16:uniqueId val="{00000002-C551-4530-BF84-72A5921419C1}"/>
            </c:ext>
          </c:extLst>
        </c:ser>
        <c:ser>
          <c:idx val="3"/>
          <c:order val="3"/>
          <c:tx>
            <c:strRef>
              <c:f>slot!$E$14</c:f>
              <c:strCache>
                <c:ptCount val="1"/>
                <c:pt idx="0">
                  <c:v>Diogo Jota</c:v>
                </c:pt>
              </c:strCache>
            </c:strRef>
          </c:tx>
          <c:spPr>
            <a:ln w="19050" cap="rnd" cmpd="sng">
              <a:solidFill>
                <a:schemeClr val="accent4"/>
              </a:solidFill>
              <a:round/>
            </a:ln>
            <a:effectLst/>
          </c:spPr>
          <c:marker>
            <c:symbol val="none"/>
          </c:marker>
          <c:dLbls>
            <c:delete val="1"/>
          </c:dLbls>
          <c:cat>
            <c:strRef>
              <c:f>slot!$A$15:$A$18</c:f>
              <c:strCache>
                <c:ptCount val="4"/>
                <c:pt idx="0">
                  <c:v>Goals.</c:v>
                </c:pt>
                <c:pt idx="1">
                  <c:v>Assists.</c:v>
                </c:pt>
                <c:pt idx="2">
                  <c:v>Shots on Target.</c:v>
                </c:pt>
                <c:pt idx="3">
                  <c:v>Big Chances Created.</c:v>
                </c:pt>
              </c:strCache>
            </c:strRef>
          </c:cat>
          <c:val>
            <c:numRef>
              <c:f>slot!$E$15:$E$18</c:f>
              <c:numCache>
                <c:formatCode>General</c:formatCode>
                <c:ptCount val="4"/>
                <c:pt idx="0">
                  <c:v>8</c:v>
                </c:pt>
                <c:pt idx="1">
                  <c:v>3</c:v>
                </c:pt>
                <c:pt idx="2">
                  <c:v>22</c:v>
                </c:pt>
                <c:pt idx="3">
                  <c:v>42</c:v>
                </c:pt>
              </c:numCache>
            </c:numRef>
          </c:val>
          <c:extLst>
            <c:ext xmlns:c16="http://schemas.microsoft.com/office/drawing/2014/chart" uri="{C3380CC4-5D6E-409C-BE32-E72D297353CC}">
              <c16:uniqueId val="{00000003-C551-4530-BF84-72A5921419C1}"/>
            </c:ext>
          </c:extLst>
        </c:ser>
        <c:ser>
          <c:idx val="4"/>
          <c:order val="4"/>
          <c:tx>
            <c:strRef>
              <c:f>slot!$F$14</c:f>
              <c:strCache>
                <c:ptCount val="1"/>
                <c:pt idx="0">
                  <c:v>Darwin Núñez</c:v>
                </c:pt>
              </c:strCache>
            </c:strRef>
          </c:tx>
          <c:spPr>
            <a:ln w="12700" cap="rnd">
              <a:solidFill>
                <a:srgbClr val="7030A0"/>
              </a:solidFill>
              <a:round/>
            </a:ln>
            <a:effectLst/>
          </c:spPr>
          <c:marker>
            <c:symbol val="none"/>
          </c:marker>
          <c:dLbls>
            <c:delete val="1"/>
          </c:dLbls>
          <c:cat>
            <c:strRef>
              <c:f>slot!$A$15:$A$18</c:f>
              <c:strCache>
                <c:ptCount val="4"/>
                <c:pt idx="0">
                  <c:v>Goals.</c:v>
                </c:pt>
                <c:pt idx="1">
                  <c:v>Assists.</c:v>
                </c:pt>
                <c:pt idx="2">
                  <c:v>Shots on Target.</c:v>
                </c:pt>
                <c:pt idx="3">
                  <c:v>Big Chances Created.</c:v>
                </c:pt>
              </c:strCache>
            </c:strRef>
          </c:cat>
          <c:val>
            <c:numRef>
              <c:f>slot!$F$15:$F$18</c:f>
              <c:numCache>
                <c:formatCode>General</c:formatCode>
                <c:ptCount val="4"/>
                <c:pt idx="0">
                  <c:v>7</c:v>
                </c:pt>
                <c:pt idx="1">
                  <c:v>7</c:v>
                </c:pt>
                <c:pt idx="2">
                  <c:v>27</c:v>
                </c:pt>
                <c:pt idx="3">
                  <c:v>13</c:v>
                </c:pt>
              </c:numCache>
            </c:numRef>
          </c:val>
          <c:extLst>
            <c:ext xmlns:c16="http://schemas.microsoft.com/office/drawing/2014/chart" uri="{C3380CC4-5D6E-409C-BE32-E72D297353CC}">
              <c16:uniqueId val="{00000004-C551-4530-BF84-72A5921419C1}"/>
            </c:ext>
          </c:extLst>
        </c:ser>
        <c:ser>
          <c:idx val="5"/>
          <c:order val="5"/>
          <c:tx>
            <c:strRef>
              <c:f>slot!$G$14</c:f>
              <c:strCache>
                <c:ptCount val="1"/>
                <c:pt idx="0">
                  <c:v>Federico Chiesa</c:v>
                </c:pt>
              </c:strCache>
            </c:strRef>
          </c:tx>
          <c:spPr>
            <a:ln w="28575" cap="rnd" cmpd="dbl">
              <a:solidFill>
                <a:schemeClr val="accent6"/>
              </a:solidFill>
              <a:round/>
            </a:ln>
            <a:effectLst/>
          </c:spPr>
          <c:marker>
            <c:symbol val="none"/>
          </c:marker>
          <c:dLbls>
            <c:delete val="1"/>
          </c:dLbls>
          <c:cat>
            <c:strRef>
              <c:f>slot!$A$15:$A$18</c:f>
              <c:strCache>
                <c:ptCount val="4"/>
                <c:pt idx="0">
                  <c:v>Goals.</c:v>
                </c:pt>
                <c:pt idx="1">
                  <c:v>Assists.</c:v>
                </c:pt>
                <c:pt idx="2">
                  <c:v>Shots on Target.</c:v>
                </c:pt>
                <c:pt idx="3">
                  <c:v>Big Chances Created.</c:v>
                </c:pt>
              </c:strCache>
            </c:strRef>
          </c:cat>
          <c:val>
            <c:numRef>
              <c:f>slot!$G$15:$G$18</c:f>
              <c:numCache>
                <c:formatCode>General</c:formatCode>
                <c:ptCount val="4"/>
                <c:pt idx="0">
                  <c:v>2</c:v>
                </c:pt>
                <c:pt idx="1">
                  <c:v>2</c:v>
                </c:pt>
                <c:pt idx="2">
                  <c:v>9</c:v>
                </c:pt>
                <c:pt idx="3">
                  <c:v>4</c:v>
                </c:pt>
              </c:numCache>
            </c:numRef>
          </c:val>
          <c:extLst>
            <c:ext xmlns:c16="http://schemas.microsoft.com/office/drawing/2014/chart" uri="{C3380CC4-5D6E-409C-BE32-E72D297353CC}">
              <c16:uniqueId val="{00000005-C551-4530-BF84-72A5921419C1}"/>
            </c:ext>
          </c:extLst>
        </c:ser>
        <c:dLbls>
          <c:showLegendKey val="0"/>
          <c:showVal val="1"/>
          <c:showCatName val="0"/>
          <c:showSerName val="0"/>
          <c:showPercent val="0"/>
          <c:showBubbleSize val="0"/>
        </c:dLbls>
        <c:axId val="532598591"/>
        <c:axId val="1215316143"/>
      </c:radarChart>
      <c:catAx>
        <c:axId val="53259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316143"/>
        <c:crosses val="autoZero"/>
        <c:auto val="1"/>
        <c:lblAlgn val="ctr"/>
        <c:lblOffset val="100"/>
        <c:noMultiLvlLbl val="0"/>
      </c:catAx>
      <c:valAx>
        <c:axId val="121531614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2598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Dribbling Success vs unsuccess Rate (during thier 3rd Season in liverpool Respectively)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
        <c:dLbl>
          <c:idx val="0"/>
          <c:layout>
            <c:manualLayout>
              <c:x val="0.12777777777777768"/>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3"/>
        <c:spPr>
          <a:solidFill>
            <a:srgbClr val="0070C0"/>
          </a:solidFill>
          <a:ln w="19050">
            <a:solidFill>
              <a:schemeClr val="lt1"/>
            </a:solidFill>
          </a:ln>
          <a:effectLst/>
        </c:spPr>
        <c:dLbl>
          <c:idx val="0"/>
          <c:layout>
            <c:manualLayout>
              <c:x val="-0.15833333333333333"/>
              <c:y val="0.12962962962962962"/>
            </c:manualLayout>
          </c:layout>
          <c:showLegendKey val="0"/>
          <c:showVal val="0"/>
          <c:showCatName val="0"/>
          <c:showSerName val="1"/>
          <c:showPercent val="1"/>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dLbl>
          <c:idx val="0"/>
          <c:layout>
            <c:manualLayout>
              <c:x val="0.12222222222222222"/>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5"/>
        <c:spPr>
          <a:solidFill>
            <a:srgbClr val="0070C0"/>
          </a:solidFill>
          <a:ln w="19050">
            <a:solidFill>
              <a:schemeClr val="lt1"/>
            </a:solidFill>
          </a:ln>
          <a:effectLst/>
        </c:spPr>
        <c:dLbl>
          <c:idx val="0"/>
          <c:layout>
            <c:manualLayout>
              <c:x val="-0.16388888888888892"/>
              <c:y val="-0.11574074074074074"/>
            </c:manualLayout>
          </c:layout>
          <c:showLegendKey val="0"/>
          <c:showVal val="0"/>
          <c:showCatName val="0"/>
          <c:showSerName val="1"/>
          <c:showPercent val="1"/>
          <c:showBubbleSize val="0"/>
          <c:extLst>
            <c:ext xmlns:c15="http://schemas.microsoft.com/office/drawing/2012/chart" uri="{CE6537A1-D6FC-4f65-9D91-7224C49458BB}"/>
          </c:extLst>
        </c:dLbl>
      </c:pivotFmt>
      <c:pivotFmt>
        <c:idx val="6"/>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8"/>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9"/>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s>
    <c:plotArea>
      <c:layout/>
      <c:doughnutChart>
        <c:varyColors val="1"/>
        <c:ser>
          <c:idx val="0"/>
          <c:order val="0"/>
          <c:tx>
            <c:strRef>
              <c:f>slot!$B$32</c:f>
              <c:strCache>
                <c:ptCount val="1"/>
                <c:pt idx="0">
                  <c:v>Successful Dribbles</c:v>
                </c:pt>
              </c:strCache>
            </c:strRef>
          </c:tx>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3-8B48-469E-917B-B4BB5812445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4-8B48-469E-917B-B4BB58124457}"/>
              </c:ext>
            </c:extLst>
          </c:dPt>
          <c:dLbls>
            <c:dLbl>
              <c:idx val="0"/>
              <c:layout>
                <c:manualLayout>
                  <c:x val="0.13055555555555556"/>
                  <c:y val="-0.1898148148148148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3-8B48-469E-917B-B4BB58124457}"/>
                </c:ext>
              </c:extLst>
            </c:dLbl>
            <c:dLbl>
              <c:idx val="1"/>
              <c:layout>
                <c:manualLayout>
                  <c:x val="-9.1666666666666674E-2"/>
                  <c:y val="0.1944444444444444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4-8B48-469E-917B-B4BB581244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slot!$B$33:$B$37</c:f>
              <c:numCache>
                <c:formatCode>0.00%</c:formatCode>
                <c:ptCount val="2"/>
                <c:pt idx="0">
                  <c:v>0.44</c:v>
                </c:pt>
                <c:pt idx="1">
                  <c:v>0.56000000000000005</c:v>
                </c:pt>
              </c:numCache>
            </c:numRef>
          </c:val>
          <c:extLst>
            <c:ext xmlns:c16="http://schemas.microsoft.com/office/drawing/2014/chart" uri="{C3380CC4-5D6E-409C-BE32-E72D297353CC}">
              <c16:uniqueId val="{00000000-8B48-469E-917B-B4BB58124457}"/>
            </c:ext>
          </c:extLst>
        </c:ser>
        <c:ser>
          <c:idx val="1"/>
          <c:order val="1"/>
          <c:tx>
            <c:strRef>
              <c:f>slot!$C$32</c:f>
              <c:strCache>
                <c:ptCount val="1"/>
                <c:pt idx="0">
                  <c:v>Unsuccessful Dribbles.</c:v>
                </c:pt>
              </c:strCache>
            </c:strRef>
          </c:tx>
          <c:spPr>
            <a:solidFill>
              <a:srgbClr val="0070C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5-8B48-469E-917B-B4BB5812445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6-8B48-469E-917B-B4BB58124457}"/>
              </c:ext>
            </c:extLst>
          </c:dPt>
          <c:dLbls>
            <c:dLbl>
              <c:idx val="0"/>
              <c:layout>
                <c:manualLayout>
                  <c:x val="0.12222222222222222"/>
                  <c:y val="5.5555555555555552E-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5-8B48-469E-917B-B4BB58124457}"/>
                </c:ext>
              </c:extLst>
            </c:dLbl>
            <c:dLbl>
              <c:idx val="1"/>
              <c:layout>
                <c:manualLayout>
                  <c:x val="-0.14444444444444443"/>
                  <c:y val="-0.1388888888888889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6-8B48-469E-917B-B4BB581244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slot!$C$33:$C$37</c:f>
              <c:numCache>
                <c:formatCode>0.00%</c:formatCode>
                <c:ptCount val="2"/>
                <c:pt idx="0">
                  <c:v>0.6875</c:v>
                </c:pt>
                <c:pt idx="1">
                  <c:v>0.3125</c:v>
                </c:pt>
              </c:numCache>
            </c:numRef>
          </c:val>
          <c:extLst>
            <c:ext xmlns:c16="http://schemas.microsoft.com/office/drawing/2014/chart" uri="{C3380CC4-5D6E-409C-BE32-E72D297353CC}">
              <c16:uniqueId val="{00000001-8B48-469E-917B-B4BB5812445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478652668416444"/>
          <c:y val="0.40608741615631377"/>
          <c:w val="0.24854680664916887"/>
          <c:h val="0.27199183435403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Minutes per Goal/Assist in all Comps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slot!$B$46</c:f>
              <c:strCache>
                <c:ptCount val="1"/>
                <c:pt idx="0">
                  <c:v>Minutes per Goal.</c:v>
                </c:pt>
              </c:strCache>
            </c:strRef>
          </c:tx>
          <c:spPr>
            <a:ln w="12700" cap="rnd">
              <a:solidFill>
                <a:schemeClr val="accent1"/>
              </a:solidFill>
              <a:round/>
            </a:ln>
            <a:effectLst/>
          </c:spPr>
          <c:marker>
            <c:symbol val="none"/>
          </c:marker>
          <c:dLbls>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slot!$B$47:$B$53</c:f>
              <c:numCache>
                <c:formatCode>General</c:formatCode>
                <c:ptCount val="6"/>
                <c:pt idx="0">
                  <c:v>113</c:v>
                </c:pt>
                <c:pt idx="1">
                  <c:v>134</c:v>
                </c:pt>
                <c:pt idx="2">
                  <c:v>178</c:v>
                </c:pt>
                <c:pt idx="3">
                  <c:v>209</c:v>
                </c:pt>
                <c:pt idx="4">
                  <c:v>264</c:v>
                </c:pt>
                <c:pt idx="5">
                  <c:v>371</c:v>
                </c:pt>
              </c:numCache>
            </c:numRef>
          </c:val>
          <c:smooth val="0"/>
          <c:extLst>
            <c:ext xmlns:c16="http://schemas.microsoft.com/office/drawing/2014/chart" uri="{C3380CC4-5D6E-409C-BE32-E72D297353CC}">
              <c16:uniqueId val="{00000000-ED49-41B4-9805-B66F619C2304}"/>
            </c:ext>
          </c:extLst>
        </c:ser>
        <c:ser>
          <c:idx val="1"/>
          <c:order val="1"/>
          <c:tx>
            <c:strRef>
              <c:f>slot!$C$46</c:f>
              <c:strCache>
                <c:ptCount val="1"/>
                <c:pt idx="0">
                  <c:v>Minutes per Goal/Assist.</c:v>
                </c:pt>
              </c:strCache>
            </c:strRef>
          </c:tx>
          <c:spPr>
            <a:ln w="12700" cap="rnd" cmpd="sng">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slot!$C$47:$C$53</c:f>
              <c:numCache>
                <c:formatCode>0</c:formatCode>
                <c:ptCount val="6"/>
                <c:pt idx="0">
                  <c:v>66.777777777777771</c:v>
                </c:pt>
                <c:pt idx="1">
                  <c:v>102.19047619047619</c:v>
                </c:pt>
                <c:pt idx="2">
                  <c:v>129.45454545454547</c:v>
                </c:pt>
                <c:pt idx="3">
                  <c:v>150.61111111111111</c:v>
                </c:pt>
                <c:pt idx="4">
                  <c:v>132.07142857142858</c:v>
                </c:pt>
                <c:pt idx="5">
                  <c:v>92.75</c:v>
                </c:pt>
              </c:numCache>
            </c:numRef>
          </c:val>
          <c:smooth val="0"/>
          <c:extLst>
            <c:ext xmlns:c16="http://schemas.microsoft.com/office/drawing/2014/chart" uri="{C3380CC4-5D6E-409C-BE32-E72D297353CC}">
              <c16:uniqueId val="{00000001-ED49-41B4-9805-B66F619C2304}"/>
            </c:ext>
          </c:extLst>
        </c:ser>
        <c:ser>
          <c:idx val="2"/>
          <c:order val="2"/>
          <c:tx>
            <c:strRef>
              <c:f>slot!$D$46</c:f>
              <c:strCache>
                <c:ptCount val="1"/>
                <c:pt idx="0">
                  <c:v>Minutes Played.</c:v>
                </c:pt>
              </c:strCache>
            </c:strRef>
          </c:tx>
          <c:spPr>
            <a:ln w="15875" cap="rnd">
              <a:solidFill>
                <a:schemeClr val="accent3"/>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slot!$D$47:$D$53</c:f>
              <c:numCache>
                <c:formatCode>_(* #,##0_);_(* \(#,##0\);_(* "-"??_);_(@_)</c:formatCode>
                <c:ptCount val="6"/>
                <c:pt idx="0">
                  <c:v>3606</c:v>
                </c:pt>
                <c:pt idx="1">
                  <c:v>2146</c:v>
                </c:pt>
                <c:pt idx="2">
                  <c:v>1424</c:v>
                </c:pt>
                <c:pt idx="3">
                  <c:v>2711</c:v>
                </c:pt>
                <c:pt idx="4">
                  <c:v>1849</c:v>
                </c:pt>
                <c:pt idx="5">
                  <c:v>371</c:v>
                </c:pt>
              </c:numCache>
            </c:numRef>
          </c:val>
          <c:smooth val="0"/>
          <c:extLst>
            <c:ext xmlns:c16="http://schemas.microsoft.com/office/drawing/2014/chart" uri="{C3380CC4-5D6E-409C-BE32-E72D297353CC}">
              <c16:uniqueId val="{00000002-ED49-41B4-9805-B66F619C2304}"/>
            </c:ext>
          </c:extLst>
        </c:ser>
        <c:dLbls>
          <c:showLegendKey val="0"/>
          <c:showVal val="0"/>
          <c:showCatName val="0"/>
          <c:showSerName val="0"/>
          <c:showPercent val="0"/>
          <c:showBubbleSize val="0"/>
        </c:dLbls>
        <c:smooth val="0"/>
        <c:axId val="1120996639"/>
        <c:axId val="1120992895"/>
      </c:lineChart>
      <c:catAx>
        <c:axId val="112099663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52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2895"/>
        <c:crosses val="autoZero"/>
        <c:auto val="1"/>
        <c:lblAlgn val="ctr"/>
        <c:lblOffset val="100"/>
        <c:noMultiLvlLbl val="0"/>
      </c:catAx>
      <c:valAx>
        <c:axId val="1120992895"/>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2099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Shots</a:t>
            </a:r>
            <a:r>
              <a:rPr lang="en-US" baseline="0"/>
              <a:t> on Target vs Big Chance Created </a:t>
            </a:r>
            <a:r>
              <a:rPr lang="en-US"/>
              <a:t>2024/2025</a:t>
            </a:r>
            <a:r>
              <a:rPr lang="en-US" baseline="0"/>
              <a:t> in all Competitons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slot!$A$66</c:f>
              <c:strCache>
                <c:ptCount val="1"/>
                <c:pt idx="0">
                  <c:v>Shots on Target.</c:v>
                </c:pt>
              </c:strCache>
            </c:strRef>
          </c:tx>
          <c:spPr>
            <a:ln w="28575" cap="rnd">
              <a:solidFill>
                <a:schemeClr val="accent1"/>
              </a:solidFill>
              <a:round/>
            </a:ln>
            <a:effectLst/>
          </c:spPr>
          <c:marker>
            <c:symbol val="none"/>
          </c:marker>
          <c:cat>
            <c:strRef>
              <c:f>slot!$B$65:$G$65</c:f>
              <c:strCache>
                <c:ptCount val="6"/>
                <c:pt idx="0">
                  <c:v>Mohamed Salah</c:v>
                </c:pt>
                <c:pt idx="1">
                  <c:v>Cody Gakpo</c:v>
                </c:pt>
                <c:pt idx="2">
                  <c:v>Luis Díaz</c:v>
                </c:pt>
                <c:pt idx="3">
                  <c:v>Diogo Jota</c:v>
                </c:pt>
                <c:pt idx="4">
                  <c:v>Darwin Núñez</c:v>
                </c:pt>
                <c:pt idx="5">
                  <c:v>Federico Chiesa</c:v>
                </c:pt>
              </c:strCache>
            </c:strRef>
          </c:cat>
          <c:val>
            <c:numRef>
              <c:f>slot!$B$66:$G$66</c:f>
              <c:numCache>
                <c:formatCode>General</c:formatCode>
                <c:ptCount val="6"/>
                <c:pt idx="0">
                  <c:v>70</c:v>
                </c:pt>
                <c:pt idx="1">
                  <c:v>26</c:v>
                </c:pt>
                <c:pt idx="2">
                  <c:v>28</c:v>
                </c:pt>
                <c:pt idx="3">
                  <c:v>22</c:v>
                </c:pt>
                <c:pt idx="4">
                  <c:v>27</c:v>
                </c:pt>
                <c:pt idx="5">
                  <c:v>9</c:v>
                </c:pt>
              </c:numCache>
            </c:numRef>
          </c:val>
          <c:extLst>
            <c:ext xmlns:c16="http://schemas.microsoft.com/office/drawing/2014/chart" uri="{C3380CC4-5D6E-409C-BE32-E72D297353CC}">
              <c16:uniqueId val="{00000000-1DFA-4468-A963-2401EDB7C2D3}"/>
            </c:ext>
          </c:extLst>
        </c:ser>
        <c:ser>
          <c:idx val="1"/>
          <c:order val="1"/>
          <c:tx>
            <c:strRef>
              <c:f>slot!$A$67</c:f>
              <c:strCache>
                <c:ptCount val="1"/>
                <c:pt idx="0">
                  <c:v>Big Chances Created.</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slot!$B$65:$G$65</c:f>
              <c:strCache>
                <c:ptCount val="6"/>
                <c:pt idx="0">
                  <c:v>Mohamed Salah</c:v>
                </c:pt>
                <c:pt idx="1">
                  <c:v>Cody Gakpo</c:v>
                </c:pt>
                <c:pt idx="2">
                  <c:v>Luis Díaz</c:v>
                </c:pt>
                <c:pt idx="3">
                  <c:v>Diogo Jota</c:v>
                </c:pt>
                <c:pt idx="4">
                  <c:v>Darwin Núñez</c:v>
                </c:pt>
                <c:pt idx="5">
                  <c:v>Federico Chiesa</c:v>
                </c:pt>
              </c:strCache>
            </c:strRef>
          </c:cat>
          <c:val>
            <c:numRef>
              <c:f>slot!$B$67:$G$67</c:f>
              <c:numCache>
                <c:formatCode>General</c:formatCode>
                <c:ptCount val="6"/>
                <c:pt idx="0">
                  <c:v>45</c:v>
                </c:pt>
                <c:pt idx="1">
                  <c:v>24</c:v>
                </c:pt>
                <c:pt idx="2">
                  <c:v>22</c:v>
                </c:pt>
                <c:pt idx="3">
                  <c:v>42</c:v>
                </c:pt>
                <c:pt idx="4">
                  <c:v>13</c:v>
                </c:pt>
                <c:pt idx="5">
                  <c:v>4</c:v>
                </c:pt>
              </c:numCache>
            </c:numRef>
          </c:val>
          <c:extLst>
            <c:ext xmlns:c16="http://schemas.microsoft.com/office/drawing/2014/chart" uri="{C3380CC4-5D6E-409C-BE32-E72D297353CC}">
              <c16:uniqueId val="{00000001-1DFA-4468-A963-2401EDB7C2D3}"/>
            </c:ext>
          </c:extLst>
        </c:ser>
        <c:dLbls>
          <c:showLegendKey val="0"/>
          <c:showVal val="0"/>
          <c:showCatName val="0"/>
          <c:showSerName val="0"/>
          <c:showPercent val="0"/>
          <c:showBubbleSize val="0"/>
        </c:dLbls>
        <c:axId val="1125951871"/>
        <c:axId val="1125966847"/>
      </c:radarChart>
      <c:catAx>
        <c:axId val="11259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966847"/>
        <c:crosses val="autoZero"/>
        <c:auto val="1"/>
        <c:lblAlgn val="ctr"/>
        <c:lblOffset val="100"/>
        <c:noMultiLvlLbl val="0"/>
      </c:catAx>
      <c:valAx>
        <c:axId val="11259668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259518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baseline="0">
                <a:effectLst/>
              </a:rPr>
              <a:t>Liverpool Player Performances in all Comps (2024/2025)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60211242476863"/>
          <c:y val="0.22486121339149154"/>
          <c:w val="0.38867505610137104"/>
          <c:h val="0.64979842897335671"/>
        </c:manualLayout>
      </c:layout>
      <c:radarChart>
        <c:radarStyle val="marker"/>
        <c:varyColors val="0"/>
        <c:ser>
          <c:idx val="0"/>
          <c:order val="0"/>
          <c:tx>
            <c:strRef>
              <c:f>slot!$B$84</c:f>
              <c:strCache>
                <c:ptCount val="1"/>
                <c:pt idx="0">
                  <c:v>Mohamed Salah.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slot!$B$85:$B$89</c:f>
              <c:numCache>
                <c:formatCode>General</c:formatCode>
                <c:ptCount val="4"/>
                <c:pt idx="0">
                  <c:v>22</c:v>
                </c:pt>
                <c:pt idx="1">
                  <c:v>45</c:v>
                </c:pt>
                <c:pt idx="2">
                  <c:v>32</c:v>
                </c:pt>
                <c:pt idx="3">
                  <c:v>70</c:v>
                </c:pt>
              </c:numCache>
            </c:numRef>
          </c:val>
          <c:extLst>
            <c:ext xmlns:c16="http://schemas.microsoft.com/office/drawing/2014/chart" uri="{C3380CC4-5D6E-409C-BE32-E72D297353CC}">
              <c16:uniqueId val="{00000000-949C-4499-BADC-005E83A06F5A}"/>
            </c:ext>
          </c:extLst>
        </c:ser>
        <c:ser>
          <c:idx val="1"/>
          <c:order val="1"/>
          <c:tx>
            <c:strRef>
              <c:f>slot!$C$84</c:f>
              <c:strCache>
                <c:ptCount val="1"/>
                <c:pt idx="0">
                  <c:v>Cody Gakpo.</c:v>
                </c:pt>
              </c:strCache>
            </c:strRef>
          </c:tx>
          <c:spPr>
            <a:ln w="127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slot!$C$85:$C$89</c:f>
              <c:numCache>
                <c:formatCode>General</c:formatCode>
                <c:ptCount val="4"/>
                <c:pt idx="0">
                  <c:v>5</c:v>
                </c:pt>
                <c:pt idx="1">
                  <c:v>24</c:v>
                </c:pt>
                <c:pt idx="2">
                  <c:v>16</c:v>
                </c:pt>
                <c:pt idx="3">
                  <c:v>26</c:v>
                </c:pt>
              </c:numCache>
            </c:numRef>
          </c:val>
          <c:extLst>
            <c:ext xmlns:c16="http://schemas.microsoft.com/office/drawing/2014/chart" uri="{C3380CC4-5D6E-409C-BE32-E72D297353CC}">
              <c16:uniqueId val="{00000001-949C-4499-BADC-005E83A06F5A}"/>
            </c:ext>
          </c:extLst>
        </c:ser>
        <c:ser>
          <c:idx val="2"/>
          <c:order val="2"/>
          <c:tx>
            <c:strRef>
              <c:f>slot!$D$84</c:f>
              <c:strCache>
                <c:ptCount val="1"/>
                <c:pt idx="0">
                  <c:v>Luis Díaz.</c:v>
                </c:pt>
              </c:strCache>
            </c:strRef>
          </c:tx>
          <c:spPr>
            <a:ln w="158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slot!$D$85:$D$89</c:f>
              <c:numCache>
                <c:formatCode>General</c:formatCode>
                <c:ptCount val="4"/>
                <c:pt idx="0">
                  <c:v>5</c:v>
                </c:pt>
                <c:pt idx="1">
                  <c:v>22</c:v>
                </c:pt>
                <c:pt idx="2">
                  <c:v>13</c:v>
                </c:pt>
                <c:pt idx="3">
                  <c:v>28</c:v>
                </c:pt>
              </c:numCache>
            </c:numRef>
          </c:val>
          <c:extLst>
            <c:ext xmlns:c16="http://schemas.microsoft.com/office/drawing/2014/chart" uri="{C3380CC4-5D6E-409C-BE32-E72D297353CC}">
              <c16:uniqueId val="{00000002-949C-4499-BADC-005E83A06F5A}"/>
            </c:ext>
          </c:extLst>
        </c:ser>
        <c:ser>
          <c:idx val="3"/>
          <c:order val="3"/>
          <c:tx>
            <c:strRef>
              <c:f>slot!$E$84</c:f>
              <c:strCache>
                <c:ptCount val="1"/>
                <c:pt idx="0">
                  <c:v>Diogo Jota.</c:v>
                </c:pt>
              </c:strCache>
            </c:strRef>
          </c:tx>
          <c:spPr>
            <a:ln w="1270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slot!$E$85:$E$89</c:f>
              <c:numCache>
                <c:formatCode>General</c:formatCode>
                <c:ptCount val="4"/>
                <c:pt idx="0">
                  <c:v>3</c:v>
                </c:pt>
                <c:pt idx="1">
                  <c:v>42</c:v>
                </c:pt>
                <c:pt idx="2">
                  <c:v>8</c:v>
                </c:pt>
                <c:pt idx="3">
                  <c:v>22</c:v>
                </c:pt>
              </c:numCache>
            </c:numRef>
          </c:val>
          <c:extLst>
            <c:ext xmlns:c16="http://schemas.microsoft.com/office/drawing/2014/chart" uri="{C3380CC4-5D6E-409C-BE32-E72D297353CC}">
              <c16:uniqueId val="{00000003-949C-4499-BADC-005E83A06F5A}"/>
            </c:ext>
          </c:extLst>
        </c:ser>
        <c:ser>
          <c:idx val="4"/>
          <c:order val="4"/>
          <c:tx>
            <c:strRef>
              <c:f>slot!$F$84</c:f>
              <c:strCache>
                <c:ptCount val="1"/>
                <c:pt idx="0">
                  <c:v>Darwin Núñez.</c:v>
                </c:pt>
              </c:strCache>
            </c:strRef>
          </c:tx>
          <c:spPr>
            <a:ln w="12700" cap="rnd">
              <a:solidFill>
                <a:srgbClr val="7030A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slot!$F$85:$F$89</c:f>
              <c:numCache>
                <c:formatCode>General</c:formatCode>
                <c:ptCount val="4"/>
                <c:pt idx="0">
                  <c:v>7</c:v>
                </c:pt>
                <c:pt idx="1">
                  <c:v>13</c:v>
                </c:pt>
                <c:pt idx="2">
                  <c:v>7</c:v>
                </c:pt>
                <c:pt idx="3">
                  <c:v>27</c:v>
                </c:pt>
              </c:numCache>
            </c:numRef>
          </c:val>
          <c:extLst>
            <c:ext xmlns:c16="http://schemas.microsoft.com/office/drawing/2014/chart" uri="{C3380CC4-5D6E-409C-BE32-E72D297353CC}">
              <c16:uniqueId val="{00000004-949C-4499-BADC-005E83A06F5A}"/>
            </c:ext>
          </c:extLst>
        </c:ser>
        <c:ser>
          <c:idx val="5"/>
          <c:order val="5"/>
          <c:tx>
            <c:strRef>
              <c:f>slot!$G$84</c:f>
              <c:strCache>
                <c:ptCount val="1"/>
                <c:pt idx="0">
                  <c:v>Federico Chiesa.</c:v>
                </c:pt>
              </c:strCache>
            </c:strRef>
          </c:tx>
          <c:spPr>
            <a:ln w="1270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slot!$G$85:$G$89</c:f>
              <c:numCache>
                <c:formatCode>General</c:formatCode>
                <c:ptCount val="4"/>
                <c:pt idx="0">
                  <c:v>2</c:v>
                </c:pt>
                <c:pt idx="1">
                  <c:v>4</c:v>
                </c:pt>
                <c:pt idx="2">
                  <c:v>2</c:v>
                </c:pt>
                <c:pt idx="3">
                  <c:v>9</c:v>
                </c:pt>
              </c:numCache>
            </c:numRef>
          </c:val>
          <c:extLst>
            <c:ext xmlns:c16="http://schemas.microsoft.com/office/drawing/2014/chart" uri="{C3380CC4-5D6E-409C-BE32-E72D297353CC}">
              <c16:uniqueId val="{00000005-949C-4499-BADC-005E83A06F5A}"/>
            </c:ext>
          </c:extLst>
        </c:ser>
        <c:dLbls>
          <c:showLegendKey val="0"/>
          <c:showVal val="1"/>
          <c:showCatName val="0"/>
          <c:showSerName val="0"/>
          <c:showPercent val="0"/>
          <c:showBubbleSize val="0"/>
        </c:dLbls>
        <c:axId val="449282223"/>
        <c:axId val="449291375"/>
      </c:radarChart>
      <c:catAx>
        <c:axId val="44928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50" b="1" i="0" u="none" strike="noStrike" kern="1200" baseline="0">
                <a:ln>
                  <a:noFill/>
                </a:ln>
                <a:solidFill>
                  <a:schemeClr val="tx1">
                    <a:lumMod val="65000"/>
                    <a:lumOff val="35000"/>
                  </a:schemeClr>
                </a:solidFill>
                <a:latin typeface="+mn-lt"/>
                <a:ea typeface="+mn-ea"/>
                <a:cs typeface="+mn-cs"/>
              </a:defRPr>
            </a:pPr>
            <a:endParaRPr lang="en-US"/>
          </a:p>
        </c:txPr>
        <c:crossAx val="449291375"/>
        <c:crosses val="autoZero"/>
        <c:auto val="1"/>
        <c:lblAlgn val="ctr"/>
        <c:lblOffset val="100"/>
        <c:noMultiLvlLbl val="0"/>
      </c:catAx>
      <c:valAx>
        <c:axId val="4492913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4928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Shooting</a:t>
            </a:r>
            <a:r>
              <a:rPr lang="en-US" baseline="0"/>
              <a:t> Accuracy Vs Big Chance Vs Games Missed in all comps(2024/2025)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slot!$B$96</c:f>
              <c:strCache>
                <c:ptCount val="1"/>
                <c:pt idx="0">
                  <c:v>Shooting Accuracy (%).</c:v>
                </c:pt>
              </c:strCache>
            </c:strRef>
          </c:tx>
          <c:spPr>
            <a:ln w="28575" cap="rnd">
              <a:solidFill>
                <a:schemeClr val="accent1"/>
              </a:solidFill>
              <a:round/>
            </a:ln>
            <a:effectLst/>
          </c:spPr>
          <c:marker>
            <c:symbol val="none"/>
          </c:marker>
          <c:dLbls>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slot!$B$97:$B$103</c:f>
              <c:numCache>
                <c:formatCode>0%</c:formatCode>
                <c:ptCount val="6"/>
                <c:pt idx="0">
                  <c:v>0.5</c:v>
                </c:pt>
                <c:pt idx="1">
                  <c:v>0.52380952380952384</c:v>
                </c:pt>
                <c:pt idx="2">
                  <c:v>0.4642857142857143</c:v>
                </c:pt>
                <c:pt idx="3">
                  <c:v>0.48275862068965519</c:v>
                </c:pt>
                <c:pt idx="4">
                  <c:v>0.47368421052631576</c:v>
                </c:pt>
                <c:pt idx="5">
                  <c:v>0.47368421052631576</c:v>
                </c:pt>
              </c:numCache>
            </c:numRef>
          </c:val>
          <c:smooth val="0"/>
          <c:extLst>
            <c:ext xmlns:c16="http://schemas.microsoft.com/office/drawing/2014/chart" uri="{C3380CC4-5D6E-409C-BE32-E72D297353CC}">
              <c16:uniqueId val="{00000000-E99C-4C8A-B53B-92017F282691}"/>
            </c:ext>
          </c:extLst>
        </c:ser>
        <c:ser>
          <c:idx val="1"/>
          <c:order val="1"/>
          <c:tx>
            <c:strRef>
              <c:f>slot!$C$96</c:f>
              <c:strCache>
                <c:ptCount val="1"/>
                <c:pt idx="0">
                  <c:v>Big Chances Created.</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slot!$C$97:$C$103</c:f>
              <c:numCache>
                <c:formatCode>General</c:formatCode>
                <c:ptCount val="6"/>
                <c:pt idx="0">
                  <c:v>45</c:v>
                </c:pt>
                <c:pt idx="1">
                  <c:v>42</c:v>
                </c:pt>
                <c:pt idx="2">
                  <c:v>24</c:v>
                </c:pt>
                <c:pt idx="3">
                  <c:v>22</c:v>
                </c:pt>
                <c:pt idx="4">
                  <c:v>13</c:v>
                </c:pt>
                <c:pt idx="5">
                  <c:v>4</c:v>
                </c:pt>
              </c:numCache>
            </c:numRef>
          </c:val>
          <c:smooth val="1"/>
          <c:extLst>
            <c:ext xmlns:c16="http://schemas.microsoft.com/office/drawing/2014/chart" uri="{C3380CC4-5D6E-409C-BE32-E72D297353CC}">
              <c16:uniqueId val="{00000001-E99C-4C8A-B53B-92017F282691}"/>
            </c:ext>
          </c:extLst>
        </c:ser>
        <c:ser>
          <c:idx val="2"/>
          <c:order val="2"/>
          <c:tx>
            <c:strRef>
              <c:f>slot!$D$96</c:f>
              <c:strCache>
                <c:ptCount val="1"/>
                <c:pt idx="0">
                  <c:v>Games Missed with Injury</c:v>
                </c:pt>
              </c:strCache>
            </c:strRef>
          </c:tx>
          <c:spPr>
            <a:ln w="28575" cap="rnd">
              <a:solidFill>
                <a:schemeClr val="accent3"/>
              </a:solidFill>
              <a:round/>
            </a:ln>
            <a:effectLst/>
          </c:spPr>
          <c:marker>
            <c:symbol val="none"/>
          </c:marker>
          <c:dLbls>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slot!$D$97:$D$103</c:f>
              <c:numCache>
                <c:formatCode>General</c:formatCode>
                <c:ptCount val="6"/>
                <c:pt idx="0">
                  <c:v>0</c:v>
                </c:pt>
                <c:pt idx="1">
                  <c:v>16</c:v>
                </c:pt>
                <c:pt idx="2">
                  <c:v>5</c:v>
                </c:pt>
                <c:pt idx="3">
                  <c:v>0</c:v>
                </c:pt>
                <c:pt idx="4">
                  <c:v>1</c:v>
                </c:pt>
                <c:pt idx="5">
                  <c:v>14</c:v>
                </c:pt>
              </c:numCache>
            </c:numRef>
          </c:val>
          <c:smooth val="0"/>
          <c:extLst>
            <c:ext xmlns:c16="http://schemas.microsoft.com/office/drawing/2014/chart" uri="{C3380CC4-5D6E-409C-BE32-E72D297353CC}">
              <c16:uniqueId val="{00000001-E0EC-45D8-9D08-E570B225CD17}"/>
            </c:ext>
          </c:extLst>
        </c:ser>
        <c:dLbls>
          <c:showLegendKey val="0"/>
          <c:showVal val="0"/>
          <c:showCatName val="0"/>
          <c:showSerName val="0"/>
          <c:showPercent val="0"/>
          <c:showBubbleSize val="0"/>
        </c:dLbls>
        <c:smooth val="0"/>
        <c:axId val="530735327"/>
        <c:axId val="530732415"/>
      </c:lineChart>
      <c:catAx>
        <c:axId val="53073532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2415"/>
        <c:crosses val="autoZero"/>
        <c:auto val="1"/>
        <c:lblAlgn val="ctr"/>
        <c:lblOffset val="100"/>
        <c:noMultiLvlLbl val="0"/>
      </c:catAx>
      <c:valAx>
        <c:axId val="530732415"/>
        <c:scaling>
          <c:orientation val="minMax"/>
        </c:scaling>
        <c:delete val="1"/>
        <c:axPos val="l"/>
        <c:numFmt formatCode="0%" sourceLinked="1"/>
        <c:majorTickMark val="none"/>
        <c:minorTickMark val="none"/>
        <c:tickLblPos val="nextTo"/>
        <c:crossAx val="5307353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Goals/Assists/Big</a:t>
            </a:r>
            <a:r>
              <a:rPr lang="en-US" baseline="0"/>
              <a:t> Chances Missed in all comps (2024/2025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slot!$B$113</c:f>
              <c:strCache>
                <c:ptCount val="1"/>
                <c:pt idx="0">
                  <c:v>Goals.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slot!$B$114:$B$120</c:f>
              <c:numCache>
                <c:formatCode>General</c:formatCode>
                <c:ptCount val="6"/>
                <c:pt idx="0">
                  <c:v>2</c:v>
                </c:pt>
                <c:pt idx="1">
                  <c:v>16</c:v>
                </c:pt>
                <c:pt idx="2">
                  <c:v>13</c:v>
                </c:pt>
                <c:pt idx="3">
                  <c:v>32</c:v>
                </c:pt>
                <c:pt idx="4">
                  <c:v>7</c:v>
                </c:pt>
                <c:pt idx="5">
                  <c:v>8</c:v>
                </c:pt>
              </c:numCache>
            </c:numRef>
          </c:val>
          <c:extLst>
            <c:ext xmlns:c16="http://schemas.microsoft.com/office/drawing/2014/chart" uri="{C3380CC4-5D6E-409C-BE32-E72D297353CC}">
              <c16:uniqueId val="{00000000-E2F6-46CF-BDA1-B5A882CBC102}"/>
            </c:ext>
          </c:extLst>
        </c:ser>
        <c:ser>
          <c:idx val="1"/>
          <c:order val="1"/>
          <c:tx>
            <c:strRef>
              <c:f>slot!$C$113</c:f>
              <c:strCache>
                <c:ptCount val="1"/>
                <c:pt idx="0">
                  <c:v>Assists.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slot!$C$114:$C$120</c:f>
              <c:numCache>
                <c:formatCode>General</c:formatCode>
                <c:ptCount val="6"/>
                <c:pt idx="0">
                  <c:v>2</c:v>
                </c:pt>
                <c:pt idx="1">
                  <c:v>5</c:v>
                </c:pt>
                <c:pt idx="2">
                  <c:v>5</c:v>
                </c:pt>
                <c:pt idx="3">
                  <c:v>22</c:v>
                </c:pt>
                <c:pt idx="4">
                  <c:v>7</c:v>
                </c:pt>
                <c:pt idx="5">
                  <c:v>3</c:v>
                </c:pt>
              </c:numCache>
            </c:numRef>
          </c:val>
          <c:extLst>
            <c:ext xmlns:c16="http://schemas.microsoft.com/office/drawing/2014/chart" uri="{C3380CC4-5D6E-409C-BE32-E72D297353CC}">
              <c16:uniqueId val="{00000001-E2F6-46CF-BDA1-B5A882CBC102}"/>
            </c:ext>
          </c:extLst>
        </c:ser>
        <c:ser>
          <c:idx val="2"/>
          <c:order val="2"/>
          <c:tx>
            <c:strRef>
              <c:f>slot!$D$113</c:f>
              <c:strCache>
                <c:ptCount val="1"/>
                <c:pt idx="0">
                  <c:v>Big Chances Missed.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slot!$D$114:$D$120</c:f>
              <c:numCache>
                <c:formatCode>General</c:formatCode>
                <c:ptCount val="6"/>
                <c:pt idx="0">
                  <c:v>4</c:v>
                </c:pt>
                <c:pt idx="1">
                  <c:v>5</c:v>
                </c:pt>
                <c:pt idx="2">
                  <c:v>12</c:v>
                </c:pt>
                <c:pt idx="3">
                  <c:v>19</c:v>
                </c:pt>
                <c:pt idx="4">
                  <c:v>26</c:v>
                </c:pt>
                <c:pt idx="5">
                  <c:v>28</c:v>
                </c:pt>
              </c:numCache>
            </c:numRef>
          </c:val>
          <c:extLst>
            <c:ext xmlns:c16="http://schemas.microsoft.com/office/drawing/2014/chart" uri="{C3380CC4-5D6E-409C-BE32-E72D297353CC}">
              <c16:uniqueId val="{00000002-E2F6-46CF-BDA1-B5A882CBC102}"/>
            </c:ext>
          </c:extLst>
        </c:ser>
        <c:dLbls>
          <c:dLblPos val="outEnd"/>
          <c:showLegendKey val="0"/>
          <c:showVal val="1"/>
          <c:showCatName val="0"/>
          <c:showSerName val="0"/>
          <c:showPercent val="0"/>
          <c:showBubbleSize val="0"/>
        </c:dLbls>
        <c:gapWidth val="182"/>
        <c:axId val="1120990399"/>
        <c:axId val="1120982079"/>
      </c:barChart>
      <c:catAx>
        <c:axId val="112099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82079"/>
        <c:crosses val="autoZero"/>
        <c:auto val="1"/>
        <c:lblAlgn val="ctr"/>
        <c:lblOffset val="100"/>
        <c:noMultiLvlLbl val="0"/>
      </c:catAx>
      <c:valAx>
        <c:axId val="1120982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2.xlsx]slot!PivotTable22</c:name>
    <c:fmtId val="7"/>
  </c:pivotSource>
  <c:chart>
    <c:title>
      <c:tx>
        <c:rich>
          <a:bodyPr rot="0" spcFirstLastPara="1" vertOverflow="ellipsis" vert="horz" wrap="square" anchor="ctr" anchorCtr="1"/>
          <a:lstStyle/>
          <a:p>
            <a:pPr>
              <a:defRPr sz="1200" b="0" i="0" u="none" strike="noStrike" kern="1200" spc="0" baseline="0">
                <a:solidFill>
                  <a:srgbClr val="00B2A9"/>
                </a:solidFill>
                <a:latin typeface="+mn-lt"/>
                <a:ea typeface="+mn-ea"/>
                <a:cs typeface="+mn-cs"/>
              </a:defRPr>
            </a:pPr>
            <a:r>
              <a:rPr lang="en-US" sz="1200">
                <a:solidFill>
                  <a:srgbClr val="00B2A9"/>
                </a:solidFill>
              </a:rPr>
              <a:t>Goals/Assists/Big Chances Missed in all comps (2024/2025)</a:t>
            </a:r>
          </a:p>
        </c:rich>
      </c:tx>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solidFill>
              <a:srgbClr val="00B0F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solidFill>
              <a:schemeClr val="tx1">
                <a:lumMod val="50000"/>
                <a:lumOff val="50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28162976649752"/>
          <c:y val="0.14374298146629536"/>
          <c:w val="0.62432161410578413"/>
          <c:h val="0.75575707379506363"/>
        </c:manualLayout>
      </c:layout>
      <c:barChart>
        <c:barDir val="bar"/>
        <c:grouping val="clustered"/>
        <c:varyColors val="0"/>
        <c:ser>
          <c:idx val="0"/>
          <c:order val="0"/>
          <c:tx>
            <c:strRef>
              <c:f>slot!$B$113</c:f>
              <c:strCache>
                <c:ptCount val="1"/>
                <c:pt idx="0">
                  <c:v>Goals.</c:v>
                </c:pt>
              </c:strCache>
            </c:strRef>
          </c:tx>
          <c:spPr>
            <a:solidFill>
              <a:schemeClr val="accent1"/>
            </a:solidFill>
            <a:ln>
              <a:noFill/>
            </a:ln>
            <a:effectLst/>
          </c:spPr>
          <c:invertIfNegative val="0"/>
          <c:dLbls>
            <c:spPr>
              <a:solidFill>
                <a:srgbClr val="00B0F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slot!$B$114:$B$120</c:f>
              <c:numCache>
                <c:formatCode>General</c:formatCode>
                <c:ptCount val="6"/>
                <c:pt idx="0">
                  <c:v>2</c:v>
                </c:pt>
                <c:pt idx="1">
                  <c:v>16</c:v>
                </c:pt>
                <c:pt idx="2">
                  <c:v>13</c:v>
                </c:pt>
                <c:pt idx="3">
                  <c:v>32</c:v>
                </c:pt>
                <c:pt idx="4">
                  <c:v>7</c:v>
                </c:pt>
                <c:pt idx="5">
                  <c:v>8</c:v>
                </c:pt>
              </c:numCache>
            </c:numRef>
          </c:val>
          <c:extLst>
            <c:ext xmlns:c16="http://schemas.microsoft.com/office/drawing/2014/chart" uri="{C3380CC4-5D6E-409C-BE32-E72D297353CC}">
              <c16:uniqueId val="{00000000-9182-492F-90FB-4D5BA08B456C}"/>
            </c:ext>
          </c:extLst>
        </c:ser>
        <c:ser>
          <c:idx val="1"/>
          <c:order val="1"/>
          <c:tx>
            <c:strRef>
              <c:f>slot!$C$113</c:f>
              <c:strCache>
                <c:ptCount val="1"/>
                <c:pt idx="0">
                  <c:v>Assists.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slot!$C$114:$C$120</c:f>
              <c:numCache>
                <c:formatCode>General</c:formatCode>
                <c:ptCount val="6"/>
                <c:pt idx="0">
                  <c:v>2</c:v>
                </c:pt>
                <c:pt idx="1">
                  <c:v>5</c:v>
                </c:pt>
                <c:pt idx="2">
                  <c:v>5</c:v>
                </c:pt>
                <c:pt idx="3">
                  <c:v>22</c:v>
                </c:pt>
                <c:pt idx="4">
                  <c:v>7</c:v>
                </c:pt>
                <c:pt idx="5">
                  <c:v>3</c:v>
                </c:pt>
              </c:numCache>
            </c:numRef>
          </c:val>
          <c:extLst>
            <c:ext xmlns:c16="http://schemas.microsoft.com/office/drawing/2014/chart" uri="{C3380CC4-5D6E-409C-BE32-E72D297353CC}">
              <c16:uniqueId val="{00000001-9182-492F-90FB-4D5BA08B456C}"/>
            </c:ext>
          </c:extLst>
        </c:ser>
        <c:ser>
          <c:idx val="2"/>
          <c:order val="2"/>
          <c:tx>
            <c:strRef>
              <c:f>slot!$D$113</c:f>
              <c:strCache>
                <c:ptCount val="1"/>
                <c:pt idx="0">
                  <c:v>Big Chances Missed.</c:v>
                </c:pt>
              </c:strCache>
            </c:strRef>
          </c:tx>
          <c:spPr>
            <a:solidFill>
              <a:schemeClr val="accent3"/>
            </a:solidFill>
            <a:ln>
              <a:noFill/>
            </a:ln>
            <a:effectLst/>
          </c:spPr>
          <c:invertIfNegative val="0"/>
          <c:dLbls>
            <c:spPr>
              <a:solidFill>
                <a:schemeClr val="tx1">
                  <a:lumMod val="50000"/>
                  <a:lumOff val="50000"/>
                </a:schemeClr>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slot!$D$114:$D$120</c:f>
              <c:numCache>
                <c:formatCode>General</c:formatCode>
                <c:ptCount val="6"/>
                <c:pt idx="0">
                  <c:v>4</c:v>
                </c:pt>
                <c:pt idx="1">
                  <c:v>5</c:v>
                </c:pt>
                <c:pt idx="2">
                  <c:v>12</c:v>
                </c:pt>
                <c:pt idx="3">
                  <c:v>19</c:v>
                </c:pt>
                <c:pt idx="4">
                  <c:v>26</c:v>
                </c:pt>
                <c:pt idx="5">
                  <c:v>28</c:v>
                </c:pt>
              </c:numCache>
            </c:numRef>
          </c:val>
          <c:extLst>
            <c:ext xmlns:c16="http://schemas.microsoft.com/office/drawing/2014/chart" uri="{C3380CC4-5D6E-409C-BE32-E72D297353CC}">
              <c16:uniqueId val="{00000002-9182-492F-90FB-4D5BA08B456C}"/>
            </c:ext>
          </c:extLst>
        </c:ser>
        <c:dLbls>
          <c:dLblPos val="outEnd"/>
          <c:showLegendKey val="0"/>
          <c:showVal val="1"/>
          <c:showCatName val="0"/>
          <c:showSerName val="0"/>
          <c:showPercent val="0"/>
          <c:showBubbleSize val="0"/>
        </c:dLbls>
        <c:gapWidth val="182"/>
        <c:axId val="1120990399"/>
        <c:axId val="1120982079"/>
      </c:barChart>
      <c:catAx>
        <c:axId val="112099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82079"/>
        <c:crosses val="autoZero"/>
        <c:auto val="1"/>
        <c:lblAlgn val="ctr"/>
        <c:lblOffset val="100"/>
        <c:noMultiLvlLbl val="0"/>
      </c:catAx>
      <c:valAx>
        <c:axId val="1120982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0399"/>
        <c:crosses val="autoZero"/>
        <c:crossBetween val="between"/>
      </c:valAx>
      <c:spPr>
        <a:noFill/>
        <a:ln>
          <a:noFill/>
        </a:ln>
        <a:effectLst/>
      </c:spPr>
    </c:plotArea>
    <c:legend>
      <c:legendPos val="r"/>
      <c:layout>
        <c:manualLayout>
          <c:xMode val="edge"/>
          <c:yMode val="edge"/>
          <c:x val="0.78674522557153093"/>
          <c:y val="0.42539852991140442"/>
          <c:w val="0.21325477442846907"/>
          <c:h val="0.197658965098017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2.xlsx]slot!PivotTable21</c:name>
    <c:fmtId val="7"/>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b="1">
                <a:solidFill>
                  <a:srgbClr val="00B2A9"/>
                </a:solidFill>
              </a:rPr>
              <a:t>Shooting</a:t>
            </a:r>
            <a:r>
              <a:rPr lang="en-US" b="1" baseline="0">
                <a:solidFill>
                  <a:srgbClr val="00B2A9"/>
                </a:solidFill>
              </a:rPr>
              <a:t> Accuracy Vs Big Chance Vs Games Missed in all comps(2024/2025)</a:t>
            </a:r>
            <a:endParaRPr lang="en-US" b="1">
              <a:solidFill>
                <a:srgbClr val="00B2A9"/>
              </a:solidFill>
            </a:endParaRPr>
          </a:p>
        </c:rich>
      </c:tx>
      <c:overlay val="0"/>
      <c:spPr>
        <a:solidFill>
          <a:schemeClr val="bg1"/>
        </a:solid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slot!$B$96</c:f>
              <c:strCache>
                <c:ptCount val="1"/>
                <c:pt idx="0">
                  <c:v>Shooting Accuracy (%).</c:v>
                </c:pt>
              </c:strCache>
            </c:strRef>
          </c:tx>
          <c:spPr>
            <a:ln w="28575" cap="rnd">
              <a:solidFill>
                <a:schemeClr val="accent1"/>
              </a:solidFill>
              <a:round/>
            </a:ln>
            <a:effectLst/>
          </c:spPr>
          <c:marker>
            <c:symbol val="none"/>
          </c:marker>
          <c:dLbls>
            <c:spPr>
              <a:solidFill>
                <a:schemeClr val="accent1"/>
              </a:solidFill>
              <a:ln>
                <a:noFill/>
              </a:ln>
              <a:effectLst/>
            </c:spPr>
            <c:txPr>
              <a:bodyPr rot="-5400000" spcFirstLastPara="1" vertOverflow="ellipsis" wrap="square" lIns="38100" tIns="19050" rIns="38100" bIns="19050" anchor="ctr" anchorCtr="0">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slot!$B$97:$B$103</c:f>
              <c:numCache>
                <c:formatCode>0%</c:formatCode>
                <c:ptCount val="6"/>
                <c:pt idx="0">
                  <c:v>0.5</c:v>
                </c:pt>
                <c:pt idx="1">
                  <c:v>0.52380952380952384</c:v>
                </c:pt>
                <c:pt idx="2">
                  <c:v>0.4642857142857143</c:v>
                </c:pt>
                <c:pt idx="3">
                  <c:v>0.48275862068965519</c:v>
                </c:pt>
                <c:pt idx="4">
                  <c:v>0.47368421052631576</c:v>
                </c:pt>
                <c:pt idx="5">
                  <c:v>0.47368421052631576</c:v>
                </c:pt>
              </c:numCache>
            </c:numRef>
          </c:val>
          <c:smooth val="0"/>
          <c:extLst>
            <c:ext xmlns:c16="http://schemas.microsoft.com/office/drawing/2014/chart" uri="{C3380CC4-5D6E-409C-BE32-E72D297353CC}">
              <c16:uniqueId val="{00000000-F466-4FAB-A22D-5E75E12D48E8}"/>
            </c:ext>
          </c:extLst>
        </c:ser>
        <c:ser>
          <c:idx val="1"/>
          <c:order val="1"/>
          <c:tx>
            <c:strRef>
              <c:f>slot!$C$96</c:f>
              <c:strCache>
                <c:ptCount val="1"/>
                <c:pt idx="0">
                  <c:v>Big Chances Created.</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slot!$C$97:$C$103</c:f>
              <c:numCache>
                <c:formatCode>General</c:formatCode>
                <c:ptCount val="6"/>
                <c:pt idx="0">
                  <c:v>45</c:v>
                </c:pt>
                <c:pt idx="1">
                  <c:v>42</c:v>
                </c:pt>
                <c:pt idx="2">
                  <c:v>24</c:v>
                </c:pt>
                <c:pt idx="3">
                  <c:v>22</c:v>
                </c:pt>
                <c:pt idx="4">
                  <c:v>13</c:v>
                </c:pt>
                <c:pt idx="5">
                  <c:v>4</c:v>
                </c:pt>
              </c:numCache>
            </c:numRef>
          </c:val>
          <c:smooth val="1"/>
          <c:extLst>
            <c:ext xmlns:c16="http://schemas.microsoft.com/office/drawing/2014/chart" uri="{C3380CC4-5D6E-409C-BE32-E72D297353CC}">
              <c16:uniqueId val="{00000001-F466-4FAB-A22D-5E75E12D48E8}"/>
            </c:ext>
          </c:extLst>
        </c:ser>
        <c:ser>
          <c:idx val="2"/>
          <c:order val="2"/>
          <c:tx>
            <c:strRef>
              <c:f>slot!$D$96</c:f>
              <c:strCache>
                <c:ptCount val="1"/>
                <c:pt idx="0">
                  <c:v>Games Missed with Injury</c:v>
                </c:pt>
              </c:strCache>
            </c:strRef>
          </c:tx>
          <c:spPr>
            <a:ln w="28575" cap="rnd">
              <a:solidFill>
                <a:schemeClr val="accent3"/>
              </a:solidFill>
              <a:round/>
            </a:ln>
            <a:effectLst/>
          </c:spPr>
          <c:marker>
            <c:symbol val="none"/>
          </c:marker>
          <c:dLbls>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slot!$D$97:$D$103</c:f>
              <c:numCache>
                <c:formatCode>General</c:formatCode>
                <c:ptCount val="6"/>
                <c:pt idx="0">
                  <c:v>0</c:v>
                </c:pt>
                <c:pt idx="1">
                  <c:v>16</c:v>
                </c:pt>
                <c:pt idx="2">
                  <c:v>5</c:v>
                </c:pt>
                <c:pt idx="3">
                  <c:v>0</c:v>
                </c:pt>
                <c:pt idx="4">
                  <c:v>1</c:v>
                </c:pt>
                <c:pt idx="5">
                  <c:v>14</c:v>
                </c:pt>
              </c:numCache>
            </c:numRef>
          </c:val>
          <c:smooth val="0"/>
          <c:extLst>
            <c:ext xmlns:c16="http://schemas.microsoft.com/office/drawing/2014/chart" uri="{C3380CC4-5D6E-409C-BE32-E72D297353CC}">
              <c16:uniqueId val="{00000002-F466-4FAB-A22D-5E75E12D48E8}"/>
            </c:ext>
          </c:extLst>
        </c:ser>
        <c:dLbls>
          <c:showLegendKey val="0"/>
          <c:showVal val="0"/>
          <c:showCatName val="0"/>
          <c:showSerName val="0"/>
          <c:showPercent val="0"/>
          <c:showBubbleSize val="0"/>
        </c:dLbls>
        <c:smooth val="0"/>
        <c:axId val="530735327"/>
        <c:axId val="530732415"/>
      </c:lineChart>
      <c:catAx>
        <c:axId val="53073532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2415"/>
        <c:crosses val="autoZero"/>
        <c:auto val="1"/>
        <c:lblAlgn val="ctr"/>
        <c:lblOffset val="100"/>
        <c:noMultiLvlLbl val="0"/>
      </c:catAx>
      <c:valAx>
        <c:axId val="530732415"/>
        <c:scaling>
          <c:orientation val="minMax"/>
        </c:scaling>
        <c:delete val="1"/>
        <c:axPos val="l"/>
        <c:numFmt formatCode="0%" sourceLinked="1"/>
        <c:majorTickMark val="none"/>
        <c:minorTickMark val="none"/>
        <c:tickLblPos val="nextTo"/>
        <c:crossAx val="5307353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2.xlsx]slot!PivotTable20</c:name>
    <c:fmtId val="9"/>
  </c:pivotSource>
  <c:chart>
    <c:title>
      <c:tx>
        <c:rich>
          <a:bodyPr rot="0" spcFirstLastPara="1" vertOverflow="ellipsis" vert="horz" wrap="square" anchor="ctr" anchorCtr="1"/>
          <a:lstStyle/>
          <a:p>
            <a:pPr>
              <a:defRPr sz="2400" b="1" i="0" u="none" strike="noStrike" kern="1200" spc="0" baseline="0">
                <a:solidFill>
                  <a:srgbClr val="00B2A9"/>
                </a:solidFill>
                <a:latin typeface="+mn-lt"/>
                <a:ea typeface="+mn-ea"/>
                <a:cs typeface="+mn-cs"/>
              </a:defRPr>
            </a:pPr>
            <a:r>
              <a:rPr lang="en-US" sz="2400" b="1" i="1" u="none" strike="noStrike" baseline="0">
                <a:solidFill>
                  <a:srgbClr val="00B2A9"/>
                </a:solidFill>
                <a:effectLst/>
              </a:rPr>
              <a:t>Liverpool Player Performances in all Comps (2024/2025)</a:t>
            </a:r>
            <a:endParaRPr lang="en-US" sz="2400" b="1">
              <a:solidFill>
                <a:srgbClr val="00B2A9"/>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chemeClr val="accent1"/>
            </a:solidFill>
            <a:round/>
          </a:ln>
          <a:effectLst/>
        </c:spPr>
        <c:marker>
          <c:symbol val="none"/>
        </c:marker>
      </c:pivotFmt>
      <c:pivotFmt>
        <c:idx val="2"/>
        <c:spPr>
          <a:solidFill>
            <a:schemeClr val="accent1"/>
          </a:solidFill>
          <a:ln w="15875" cap="rnd">
            <a:solidFill>
              <a:schemeClr val="accent1"/>
            </a:solidFill>
            <a:round/>
          </a:ln>
          <a:effectLst/>
        </c:spPr>
        <c:marker>
          <c:symbol val="none"/>
        </c:marker>
      </c:pivotFmt>
      <c:pivotFmt>
        <c:idx val="3"/>
        <c:spPr>
          <a:solidFill>
            <a:schemeClr val="accent1"/>
          </a:solidFill>
          <a:ln w="12700" cap="rnd">
            <a:solidFill>
              <a:schemeClr val="accent1"/>
            </a:solidFill>
            <a:round/>
          </a:ln>
          <a:effectLst/>
        </c:spPr>
        <c:marker>
          <c:symbol val="none"/>
        </c:marker>
      </c:pivotFmt>
      <c:pivotFmt>
        <c:idx val="4"/>
        <c:spPr>
          <a:solidFill>
            <a:schemeClr val="accent1"/>
          </a:solidFill>
          <a:ln w="12700" cap="rnd">
            <a:solidFill>
              <a:srgbClr val="7030A0"/>
            </a:solidFill>
            <a:round/>
          </a:ln>
          <a:effectLst/>
        </c:spPr>
        <c:marker>
          <c:symbol val="none"/>
        </c:marker>
      </c:pivotFmt>
      <c:pivotFmt>
        <c:idx val="5"/>
        <c:spPr>
          <a:solidFill>
            <a:schemeClr val="accent1"/>
          </a:solidFill>
          <a:ln w="12700"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2700" cap="rnd">
            <a:solidFill>
              <a:schemeClr val="accent6"/>
            </a:solidFill>
            <a:round/>
          </a:ln>
          <a:effectLst/>
        </c:spPr>
        <c:marker>
          <c:symbol val="none"/>
        </c:marker>
      </c:pivotFmt>
      <c:pivotFmt>
        <c:idx val="31"/>
        <c:spPr>
          <a:solidFill>
            <a:schemeClr val="accent1"/>
          </a:solidFill>
          <a:ln w="12700" cap="rnd">
            <a:solidFill>
              <a:schemeClr val="accent6"/>
            </a:solidFill>
            <a:round/>
          </a:ln>
          <a:effectLst/>
        </c:spPr>
        <c:marker>
          <c:symbol val="none"/>
        </c:marker>
      </c:pivotFmt>
      <c:pivotFmt>
        <c:idx val="32"/>
        <c:spPr>
          <a:solidFill>
            <a:schemeClr val="accent1"/>
          </a:solidFill>
          <a:ln w="12700" cap="rnd">
            <a:solidFill>
              <a:schemeClr val="accent6"/>
            </a:solidFill>
            <a:round/>
          </a:ln>
          <a:effectLst/>
        </c:spPr>
        <c:marker>
          <c:symbol val="none"/>
        </c:marker>
      </c:pivotFmt>
      <c:pivotFmt>
        <c:idx val="33"/>
        <c:spPr>
          <a:solidFill>
            <a:schemeClr val="accent1"/>
          </a:solidFill>
          <a:ln w="12700" cap="rnd">
            <a:solidFill>
              <a:schemeClr val="accent6"/>
            </a:solidFill>
            <a:round/>
          </a:ln>
          <a:effectLst/>
        </c:spPr>
        <c:marker>
          <c:symbol val="none"/>
        </c:marker>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60211242476863"/>
          <c:y val="0.21572888148416394"/>
          <c:w val="0.56946741224465192"/>
          <c:h val="0.64481431205490392"/>
        </c:manualLayout>
      </c:layout>
      <c:radarChart>
        <c:radarStyle val="marker"/>
        <c:varyColors val="0"/>
        <c:ser>
          <c:idx val="0"/>
          <c:order val="0"/>
          <c:tx>
            <c:strRef>
              <c:f>slot!$B$84</c:f>
              <c:strCache>
                <c:ptCount val="1"/>
                <c:pt idx="0">
                  <c:v>Mohamed Salah.</c:v>
                </c:pt>
              </c:strCache>
            </c:strRef>
          </c:tx>
          <c:spPr>
            <a:ln w="28575" cap="rnd">
              <a:solidFill>
                <a:schemeClr val="accent1"/>
              </a:solidFill>
              <a:round/>
            </a:ln>
            <a:effectLst/>
          </c:spPr>
          <c:marker>
            <c:symbol val="none"/>
          </c:marker>
          <c:cat>
            <c:strRef>
              <c:f>slot!$A$85:$A$89</c:f>
              <c:strCache>
                <c:ptCount val="4"/>
                <c:pt idx="0">
                  <c:v>Assists.</c:v>
                </c:pt>
                <c:pt idx="1">
                  <c:v>Big Chances Created.</c:v>
                </c:pt>
                <c:pt idx="2">
                  <c:v>Goals.</c:v>
                </c:pt>
                <c:pt idx="3">
                  <c:v>Shots on Target.</c:v>
                </c:pt>
              </c:strCache>
            </c:strRef>
          </c:cat>
          <c:val>
            <c:numRef>
              <c:f>slot!$B$85:$B$89</c:f>
              <c:numCache>
                <c:formatCode>General</c:formatCode>
                <c:ptCount val="4"/>
                <c:pt idx="0">
                  <c:v>22</c:v>
                </c:pt>
                <c:pt idx="1">
                  <c:v>45</c:v>
                </c:pt>
                <c:pt idx="2">
                  <c:v>32</c:v>
                </c:pt>
                <c:pt idx="3">
                  <c:v>70</c:v>
                </c:pt>
              </c:numCache>
            </c:numRef>
          </c:val>
          <c:extLst>
            <c:ext xmlns:c16="http://schemas.microsoft.com/office/drawing/2014/chart" uri="{C3380CC4-5D6E-409C-BE32-E72D297353CC}">
              <c16:uniqueId val="{00000000-7448-4F94-A12D-62A0B59BE385}"/>
            </c:ext>
          </c:extLst>
        </c:ser>
        <c:ser>
          <c:idx val="1"/>
          <c:order val="1"/>
          <c:tx>
            <c:strRef>
              <c:f>slot!$C$84</c:f>
              <c:strCache>
                <c:ptCount val="1"/>
                <c:pt idx="0">
                  <c:v>Cody Gakpo.</c:v>
                </c:pt>
              </c:strCache>
            </c:strRef>
          </c:tx>
          <c:spPr>
            <a:ln w="12700" cap="rnd">
              <a:solidFill>
                <a:schemeClr val="accent2"/>
              </a:solidFill>
              <a:round/>
            </a:ln>
            <a:effectLst/>
          </c:spPr>
          <c:marker>
            <c:symbol val="none"/>
          </c:marker>
          <c:cat>
            <c:strRef>
              <c:f>slot!$A$85:$A$89</c:f>
              <c:strCache>
                <c:ptCount val="4"/>
                <c:pt idx="0">
                  <c:v>Assists.</c:v>
                </c:pt>
                <c:pt idx="1">
                  <c:v>Big Chances Created.</c:v>
                </c:pt>
                <c:pt idx="2">
                  <c:v>Goals.</c:v>
                </c:pt>
                <c:pt idx="3">
                  <c:v>Shots on Target.</c:v>
                </c:pt>
              </c:strCache>
            </c:strRef>
          </c:cat>
          <c:val>
            <c:numRef>
              <c:f>slot!$C$85:$C$89</c:f>
              <c:numCache>
                <c:formatCode>General</c:formatCode>
                <c:ptCount val="4"/>
                <c:pt idx="0">
                  <c:v>5</c:v>
                </c:pt>
                <c:pt idx="1">
                  <c:v>24</c:v>
                </c:pt>
                <c:pt idx="2">
                  <c:v>16</c:v>
                </c:pt>
                <c:pt idx="3">
                  <c:v>26</c:v>
                </c:pt>
              </c:numCache>
            </c:numRef>
          </c:val>
          <c:extLst>
            <c:ext xmlns:c16="http://schemas.microsoft.com/office/drawing/2014/chart" uri="{C3380CC4-5D6E-409C-BE32-E72D297353CC}">
              <c16:uniqueId val="{00000001-7448-4F94-A12D-62A0B59BE385}"/>
            </c:ext>
          </c:extLst>
        </c:ser>
        <c:ser>
          <c:idx val="2"/>
          <c:order val="2"/>
          <c:tx>
            <c:strRef>
              <c:f>slot!$D$84</c:f>
              <c:strCache>
                <c:ptCount val="1"/>
                <c:pt idx="0">
                  <c:v>Luis Díaz.</c:v>
                </c:pt>
              </c:strCache>
            </c:strRef>
          </c:tx>
          <c:spPr>
            <a:ln w="15875" cap="rnd">
              <a:solidFill>
                <a:schemeClr val="accent3"/>
              </a:solidFill>
              <a:round/>
            </a:ln>
            <a:effectLst/>
          </c:spPr>
          <c:marker>
            <c:symbol val="none"/>
          </c:marker>
          <c:cat>
            <c:strRef>
              <c:f>slot!$A$85:$A$89</c:f>
              <c:strCache>
                <c:ptCount val="4"/>
                <c:pt idx="0">
                  <c:v>Assists.</c:v>
                </c:pt>
                <c:pt idx="1">
                  <c:v>Big Chances Created.</c:v>
                </c:pt>
                <c:pt idx="2">
                  <c:v>Goals.</c:v>
                </c:pt>
                <c:pt idx="3">
                  <c:v>Shots on Target.</c:v>
                </c:pt>
              </c:strCache>
            </c:strRef>
          </c:cat>
          <c:val>
            <c:numRef>
              <c:f>slot!$D$85:$D$89</c:f>
              <c:numCache>
                <c:formatCode>General</c:formatCode>
                <c:ptCount val="4"/>
                <c:pt idx="0">
                  <c:v>5</c:v>
                </c:pt>
                <c:pt idx="1">
                  <c:v>22</c:v>
                </c:pt>
                <c:pt idx="2">
                  <c:v>13</c:v>
                </c:pt>
                <c:pt idx="3">
                  <c:v>28</c:v>
                </c:pt>
              </c:numCache>
            </c:numRef>
          </c:val>
          <c:extLst>
            <c:ext xmlns:c16="http://schemas.microsoft.com/office/drawing/2014/chart" uri="{C3380CC4-5D6E-409C-BE32-E72D297353CC}">
              <c16:uniqueId val="{00000002-7448-4F94-A12D-62A0B59BE385}"/>
            </c:ext>
          </c:extLst>
        </c:ser>
        <c:ser>
          <c:idx val="3"/>
          <c:order val="3"/>
          <c:tx>
            <c:strRef>
              <c:f>slot!$E$84</c:f>
              <c:strCache>
                <c:ptCount val="1"/>
                <c:pt idx="0">
                  <c:v>Diogo Jota.</c:v>
                </c:pt>
              </c:strCache>
            </c:strRef>
          </c:tx>
          <c:spPr>
            <a:ln w="12700" cap="rnd">
              <a:solidFill>
                <a:schemeClr val="accent4"/>
              </a:solidFill>
              <a:round/>
            </a:ln>
            <a:effectLst/>
          </c:spPr>
          <c:marker>
            <c:symbol val="none"/>
          </c:marker>
          <c:cat>
            <c:strRef>
              <c:f>slot!$A$85:$A$89</c:f>
              <c:strCache>
                <c:ptCount val="4"/>
                <c:pt idx="0">
                  <c:v>Assists.</c:v>
                </c:pt>
                <c:pt idx="1">
                  <c:v>Big Chances Created.</c:v>
                </c:pt>
                <c:pt idx="2">
                  <c:v>Goals.</c:v>
                </c:pt>
                <c:pt idx="3">
                  <c:v>Shots on Target.</c:v>
                </c:pt>
              </c:strCache>
            </c:strRef>
          </c:cat>
          <c:val>
            <c:numRef>
              <c:f>slot!$E$85:$E$89</c:f>
              <c:numCache>
                <c:formatCode>General</c:formatCode>
                <c:ptCount val="4"/>
                <c:pt idx="0">
                  <c:v>3</c:v>
                </c:pt>
                <c:pt idx="1">
                  <c:v>42</c:v>
                </c:pt>
                <c:pt idx="2">
                  <c:v>8</c:v>
                </c:pt>
                <c:pt idx="3">
                  <c:v>22</c:v>
                </c:pt>
              </c:numCache>
            </c:numRef>
          </c:val>
          <c:extLst>
            <c:ext xmlns:c16="http://schemas.microsoft.com/office/drawing/2014/chart" uri="{C3380CC4-5D6E-409C-BE32-E72D297353CC}">
              <c16:uniqueId val="{00000003-7448-4F94-A12D-62A0B59BE385}"/>
            </c:ext>
          </c:extLst>
        </c:ser>
        <c:ser>
          <c:idx val="4"/>
          <c:order val="4"/>
          <c:tx>
            <c:strRef>
              <c:f>slot!$F$84</c:f>
              <c:strCache>
                <c:ptCount val="1"/>
                <c:pt idx="0">
                  <c:v>Darwin Núñez.</c:v>
                </c:pt>
              </c:strCache>
            </c:strRef>
          </c:tx>
          <c:spPr>
            <a:ln w="12700" cap="rnd">
              <a:solidFill>
                <a:srgbClr val="7030A0"/>
              </a:solidFill>
              <a:round/>
            </a:ln>
            <a:effectLst/>
          </c:spPr>
          <c:marker>
            <c:symbol val="none"/>
          </c:marker>
          <c:cat>
            <c:strRef>
              <c:f>slot!$A$85:$A$89</c:f>
              <c:strCache>
                <c:ptCount val="4"/>
                <c:pt idx="0">
                  <c:v>Assists.</c:v>
                </c:pt>
                <c:pt idx="1">
                  <c:v>Big Chances Created.</c:v>
                </c:pt>
                <c:pt idx="2">
                  <c:v>Goals.</c:v>
                </c:pt>
                <c:pt idx="3">
                  <c:v>Shots on Target.</c:v>
                </c:pt>
              </c:strCache>
            </c:strRef>
          </c:cat>
          <c:val>
            <c:numRef>
              <c:f>slot!$F$85:$F$89</c:f>
              <c:numCache>
                <c:formatCode>General</c:formatCode>
                <c:ptCount val="4"/>
                <c:pt idx="0">
                  <c:v>7</c:v>
                </c:pt>
                <c:pt idx="1">
                  <c:v>13</c:v>
                </c:pt>
                <c:pt idx="2">
                  <c:v>7</c:v>
                </c:pt>
                <c:pt idx="3">
                  <c:v>27</c:v>
                </c:pt>
              </c:numCache>
            </c:numRef>
          </c:val>
          <c:extLst>
            <c:ext xmlns:c16="http://schemas.microsoft.com/office/drawing/2014/chart" uri="{C3380CC4-5D6E-409C-BE32-E72D297353CC}">
              <c16:uniqueId val="{00000004-7448-4F94-A12D-62A0B59BE385}"/>
            </c:ext>
          </c:extLst>
        </c:ser>
        <c:ser>
          <c:idx val="5"/>
          <c:order val="5"/>
          <c:tx>
            <c:strRef>
              <c:f>slot!$G$84</c:f>
              <c:strCache>
                <c:ptCount val="1"/>
                <c:pt idx="0">
                  <c:v>Federico Chiesa.</c:v>
                </c:pt>
              </c:strCache>
            </c:strRef>
          </c:tx>
          <c:spPr>
            <a:ln w="12700" cap="rnd">
              <a:solidFill>
                <a:schemeClr val="accent6"/>
              </a:solidFill>
              <a:round/>
            </a:ln>
            <a:effectLst/>
          </c:spPr>
          <c:marker>
            <c:symbol val="none"/>
          </c:marker>
          <c:cat>
            <c:strRef>
              <c:f>slot!$A$85:$A$89</c:f>
              <c:strCache>
                <c:ptCount val="4"/>
                <c:pt idx="0">
                  <c:v>Assists.</c:v>
                </c:pt>
                <c:pt idx="1">
                  <c:v>Big Chances Created.</c:v>
                </c:pt>
                <c:pt idx="2">
                  <c:v>Goals.</c:v>
                </c:pt>
                <c:pt idx="3">
                  <c:v>Shots on Target.</c:v>
                </c:pt>
              </c:strCache>
            </c:strRef>
          </c:cat>
          <c:val>
            <c:numRef>
              <c:f>slot!$G$85:$G$89</c:f>
              <c:numCache>
                <c:formatCode>General</c:formatCode>
                <c:ptCount val="4"/>
                <c:pt idx="0">
                  <c:v>2</c:v>
                </c:pt>
                <c:pt idx="1">
                  <c:v>4</c:v>
                </c:pt>
                <c:pt idx="2">
                  <c:v>2</c:v>
                </c:pt>
                <c:pt idx="3">
                  <c:v>9</c:v>
                </c:pt>
              </c:numCache>
            </c:numRef>
          </c:val>
          <c:extLst>
            <c:ext xmlns:c16="http://schemas.microsoft.com/office/drawing/2014/chart" uri="{C3380CC4-5D6E-409C-BE32-E72D297353CC}">
              <c16:uniqueId val="{00000005-7448-4F94-A12D-62A0B59BE385}"/>
            </c:ext>
          </c:extLst>
        </c:ser>
        <c:dLbls>
          <c:showLegendKey val="0"/>
          <c:showVal val="0"/>
          <c:showCatName val="0"/>
          <c:showSerName val="0"/>
          <c:showPercent val="0"/>
          <c:showBubbleSize val="0"/>
        </c:dLbls>
        <c:axId val="449282223"/>
        <c:axId val="449291375"/>
      </c:radarChart>
      <c:catAx>
        <c:axId val="44928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50" b="1" i="0" u="none" strike="noStrike" kern="1200" baseline="0">
                <a:ln>
                  <a:noFill/>
                </a:ln>
                <a:solidFill>
                  <a:schemeClr val="tx1">
                    <a:lumMod val="65000"/>
                    <a:lumOff val="35000"/>
                  </a:schemeClr>
                </a:solidFill>
                <a:latin typeface="+mn-lt"/>
                <a:ea typeface="+mn-ea"/>
                <a:cs typeface="+mn-cs"/>
              </a:defRPr>
            </a:pPr>
            <a:endParaRPr lang="en-US"/>
          </a:p>
        </c:txPr>
        <c:crossAx val="449291375"/>
        <c:crosses val="autoZero"/>
        <c:auto val="1"/>
        <c:lblAlgn val="ctr"/>
        <c:lblOffset val="100"/>
        <c:noMultiLvlLbl val="0"/>
      </c:catAx>
      <c:valAx>
        <c:axId val="4492913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4928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2.xlsx]slot!PivotTable14</c:name>
    <c:fmtId val="7"/>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sz="1400" b="1" i="0" u="none" strike="noStrike" baseline="0">
                <a:solidFill>
                  <a:srgbClr val="00B2A9"/>
                </a:solidFill>
              </a:rPr>
              <a:t>Minutes per Goal/Assist VS Minutes Played in all Comps</a:t>
            </a:r>
            <a:endParaRPr lang="en-US" b="1">
              <a:solidFill>
                <a:srgbClr val="00B2A9"/>
              </a:solidFill>
            </a:endParaRPr>
          </a:p>
        </c:rich>
      </c:tx>
      <c:overlay val="0"/>
      <c:spPr>
        <a:solidFill>
          <a:schemeClr val="bg1"/>
        </a:solid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ln w="254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54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0"/>
        <c:spPr>
          <a:ln w="69850"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slot!$B$46</c:f>
              <c:strCache>
                <c:ptCount val="1"/>
                <c:pt idx="0">
                  <c:v>Minutes per Goal.</c:v>
                </c:pt>
              </c:strCache>
            </c:strRef>
          </c:tx>
          <c:spPr>
            <a:ln w="25400" cap="rnd">
              <a:solidFill>
                <a:schemeClr val="accent1"/>
              </a:solidFill>
              <a:round/>
            </a:ln>
            <a:effectLst/>
          </c:spPr>
          <c:marker>
            <c:symbol val="none"/>
          </c:marker>
          <c:dLbls>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slot!$B$47:$B$53</c:f>
              <c:numCache>
                <c:formatCode>General</c:formatCode>
                <c:ptCount val="6"/>
                <c:pt idx="0">
                  <c:v>113</c:v>
                </c:pt>
                <c:pt idx="1">
                  <c:v>134</c:v>
                </c:pt>
                <c:pt idx="2">
                  <c:v>178</c:v>
                </c:pt>
                <c:pt idx="3">
                  <c:v>209</c:v>
                </c:pt>
                <c:pt idx="4">
                  <c:v>264</c:v>
                </c:pt>
                <c:pt idx="5">
                  <c:v>371</c:v>
                </c:pt>
              </c:numCache>
            </c:numRef>
          </c:val>
          <c:smooth val="0"/>
          <c:extLst>
            <c:ext xmlns:c16="http://schemas.microsoft.com/office/drawing/2014/chart" uri="{C3380CC4-5D6E-409C-BE32-E72D297353CC}">
              <c16:uniqueId val="{00000000-AD85-4E77-BBD4-66F3C0FBFACC}"/>
            </c:ext>
          </c:extLst>
        </c:ser>
        <c:ser>
          <c:idx val="1"/>
          <c:order val="1"/>
          <c:tx>
            <c:strRef>
              <c:f>slot!$C$46</c:f>
              <c:strCache>
                <c:ptCount val="1"/>
                <c:pt idx="0">
                  <c:v>Minutes per Goal/Assist.</c:v>
                </c:pt>
              </c:strCache>
            </c:strRef>
          </c:tx>
          <c:spPr>
            <a:ln w="25400" cap="rnd" cmpd="sng">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slot!$C$47:$C$53</c:f>
              <c:numCache>
                <c:formatCode>0</c:formatCode>
                <c:ptCount val="6"/>
                <c:pt idx="0">
                  <c:v>66.777777777777771</c:v>
                </c:pt>
                <c:pt idx="1">
                  <c:v>102.19047619047619</c:v>
                </c:pt>
                <c:pt idx="2">
                  <c:v>129.45454545454547</c:v>
                </c:pt>
                <c:pt idx="3">
                  <c:v>150.61111111111111</c:v>
                </c:pt>
                <c:pt idx="4">
                  <c:v>132.07142857142858</c:v>
                </c:pt>
                <c:pt idx="5">
                  <c:v>92.75</c:v>
                </c:pt>
              </c:numCache>
            </c:numRef>
          </c:val>
          <c:smooth val="0"/>
          <c:extLst>
            <c:ext xmlns:c16="http://schemas.microsoft.com/office/drawing/2014/chart" uri="{C3380CC4-5D6E-409C-BE32-E72D297353CC}">
              <c16:uniqueId val="{00000001-AD85-4E77-BBD4-66F3C0FBFACC}"/>
            </c:ext>
          </c:extLst>
        </c:ser>
        <c:ser>
          <c:idx val="2"/>
          <c:order val="2"/>
          <c:tx>
            <c:strRef>
              <c:f>slot!$D$46</c:f>
              <c:strCache>
                <c:ptCount val="1"/>
                <c:pt idx="0">
                  <c:v>Minutes Played.</c:v>
                </c:pt>
              </c:strCache>
            </c:strRef>
          </c:tx>
          <c:spPr>
            <a:ln w="69850" cap="rnd">
              <a:solidFill>
                <a:schemeClr val="accent3"/>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slot!$D$47:$D$53</c:f>
              <c:numCache>
                <c:formatCode>_(* #,##0_);_(* \(#,##0\);_(* "-"??_);_(@_)</c:formatCode>
                <c:ptCount val="6"/>
                <c:pt idx="0">
                  <c:v>3606</c:v>
                </c:pt>
                <c:pt idx="1">
                  <c:v>2146</c:v>
                </c:pt>
                <c:pt idx="2">
                  <c:v>1424</c:v>
                </c:pt>
                <c:pt idx="3">
                  <c:v>2711</c:v>
                </c:pt>
                <c:pt idx="4">
                  <c:v>1849</c:v>
                </c:pt>
                <c:pt idx="5">
                  <c:v>371</c:v>
                </c:pt>
              </c:numCache>
            </c:numRef>
          </c:val>
          <c:smooth val="0"/>
          <c:extLst>
            <c:ext xmlns:c16="http://schemas.microsoft.com/office/drawing/2014/chart" uri="{C3380CC4-5D6E-409C-BE32-E72D297353CC}">
              <c16:uniqueId val="{00000002-AD85-4E77-BBD4-66F3C0FBFACC}"/>
            </c:ext>
          </c:extLst>
        </c:ser>
        <c:dLbls>
          <c:showLegendKey val="0"/>
          <c:showVal val="0"/>
          <c:showCatName val="0"/>
          <c:showSerName val="0"/>
          <c:showPercent val="0"/>
          <c:showBubbleSize val="0"/>
        </c:dLbls>
        <c:smooth val="0"/>
        <c:axId val="1120996639"/>
        <c:axId val="1120992895"/>
      </c:lineChart>
      <c:catAx>
        <c:axId val="11209966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1440000" spcFirstLastPara="1" vertOverflow="ellipsis" wrap="square" anchor="b" anchorCtr="1"/>
          <a:lstStyle/>
          <a:p>
            <a:pPr>
              <a:defRPr sz="900" b="0" i="0" u="none" strike="noStrike" kern="1200" baseline="0">
                <a:solidFill>
                  <a:schemeClr val="bg1"/>
                </a:solidFill>
                <a:latin typeface="+mn-lt"/>
                <a:ea typeface="+mn-ea"/>
                <a:cs typeface="+mn-cs"/>
              </a:defRPr>
            </a:pPr>
            <a:endParaRPr lang="en-US"/>
          </a:p>
        </c:txPr>
        <c:crossAx val="1120992895"/>
        <c:crosses val="autoZero"/>
        <c:auto val="1"/>
        <c:lblAlgn val="ctr"/>
        <c:lblOffset val="100"/>
        <c:noMultiLvlLbl val="0"/>
      </c:catAx>
      <c:valAx>
        <c:axId val="1120992895"/>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crossAx val="112099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2.xlsx]slot!PivotTable13</c:name>
    <c:fmtId val="7"/>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sz="1400" b="1" i="0" u="none" strike="noStrike" baseline="0">
                <a:solidFill>
                  <a:srgbClr val="00B2A9"/>
                </a:solidFill>
              </a:rPr>
              <a:t>Dribbling Success vs unsuccess Rate (During thier 3rd Season in liverpool Respectively)</a:t>
            </a:r>
            <a:endParaRPr lang="en-US" b="1">
              <a:solidFill>
                <a:srgbClr val="00B2A9"/>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
        <c:dLbl>
          <c:idx val="0"/>
          <c:layout>
            <c:manualLayout>
              <c:x val="0.12777777777777768"/>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3"/>
        <c:spPr>
          <a:solidFill>
            <a:srgbClr val="0070C0"/>
          </a:solidFill>
          <a:ln w="19050">
            <a:solidFill>
              <a:schemeClr val="lt1"/>
            </a:solidFill>
          </a:ln>
          <a:effectLst/>
        </c:spPr>
        <c:dLbl>
          <c:idx val="0"/>
          <c:layout>
            <c:manualLayout>
              <c:x val="-0.15833333333333333"/>
              <c:y val="0.12962962962962962"/>
            </c:manualLayout>
          </c:layout>
          <c:showLegendKey val="0"/>
          <c:showVal val="0"/>
          <c:showCatName val="0"/>
          <c:showSerName val="1"/>
          <c:showPercent val="1"/>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dLbl>
          <c:idx val="0"/>
          <c:layout>
            <c:manualLayout>
              <c:x val="0.12222222222222222"/>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5"/>
        <c:spPr>
          <a:solidFill>
            <a:srgbClr val="0070C0"/>
          </a:solidFill>
          <a:ln w="19050">
            <a:solidFill>
              <a:schemeClr val="lt1"/>
            </a:solidFill>
          </a:ln>
          <a:effectLst/>
        </c:spPr>
        <c:dLbl>
          <c:idx val="0"/>
          <c:layout>
            <c:manualLayout>
              <c:x val="-0.16388888888888892"/>
              <c:y val="-0.11574074074074074"/>
            </c:manualLayout>
          </c:layout>
          <c:showLegendKey val="0"/>
          <c:showVal val="0"/>
          <c:showCatName val="0"/>
          <c:showSerName val="1"/>
          <c:showPercent val="1"/>
          <c:showBubbleSize val="0"/>
          <c:extLst>
            <c:ext xmlns:c15="http://schemas.microsoft.com/office/drawing/2012/chart" uri="{CE6537A1-D6FC-4f65-9D91-7224C49458BB}"/>
          </c:extLst>
        </c:dLbl>
      </c:pivotFmt>
      <c:pivotFmt>
        <c:idx val="6"/>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8"/>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9"/>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1"/>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2"/>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3"/>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4"/>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5"/>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6"/>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7"/>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8"/>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9"/>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0"/>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1"/>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2"/>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3"/>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4"/>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5"/>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6"/>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7"/>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8"/>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9"/>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0"/>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1"/>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2"/>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3"/>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4"/>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5"/>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6"/>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7"/>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8"/>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9"/>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4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41"/>
        <c:spPr>
          <a:solidFill>
            <a:schemeClr val="accent2"/>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42"/>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43"/>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44"/>
        <c:spPr>
          <a:solidFill>
            <a:schemeClr val="accent2"/>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45"/>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s>
    <c:plotArea>
      <c:layout>
        <c:manualLayout>
          <c:layoutTarget val="inner"/>
          <c:xMode val="edge"/>
          <c:yMode val="edge"/>
          <c:x val="0.18533233345831771"/>
          <c:y val="0.31545594164796698"/>
          <c:w val="0.50401199850018752"/>
          <c:h val="0.59493934203479704"/>
        </c:manualLayout>
      </c:layout>
      <c:doughnutChart>
        <c:varyColors val="1"/>
        <c:ser>
          <c:idx val="0"/>
          <c:order val="0"/>
          <c:tx>
            <c:strRef>
              <c:f>slot!$B$32</c:f>
              <c:strCache>
                <c:ptCount val="1"/>
                <c:pt idx="0">
                  <c:v>Successful Dribbles</c:v>
                </c:pt>
              </c:strCache>
            </c:strRef>
          </c:tx>
          <c:spPr>
            <a:solidFill>
              <a:srgbClr val="FF0000"/>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15BA-4E0A-A02C-4A08D73EF0F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15BA-4E0A-A02C-4A08D73EF0F7}"/>
              </c:ext>
            </c:extLst>
          </c:dPt>
          <c:dLbls>
            <c:dLbl>
              <c:idx val="0"/>
              <c:layout>
                <c:manualLayout>
                  <c:x val="0.13055555555555556"/>
                  <c:y val="-0.1898148148148148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1-15BA-4E0A-A02C-4A08D73EF0F7}"/>
                </c:ext>
              </c:extLst>
            </c:dLbl>
            <c:dLbl>
              <c:idx val="1"/>
              <c:layout>
                <c:manualLayout>
                  <c:x val="-9.1666666666666674E-2"/>
                  <c:y val="0.1944444444444444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3-15BA-4E0A-A02C-4A08D73EF0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slot!$B$33:$B$37</c:f>
              <c:numCache>
                <c:formatCode>0.00%</c:formatCode>
                <c:ptCount val="2"/>
                <c:pt idx="0">
                  <c:v>0.44</c:v>
                </c:pt>
                <c:pt idx="1">
                  <c:v>0.56000000000000005</c:v>
                </c:pt>
              </c:numCache>
            </c:numRef>
          </c:val>
          <c:extLst>
            <c:ext xmlns:c16="http://schemas.microsoft.com/office/drawing/2014/chart" uri="{C3380CC4-5D6E-409C-BE32-E72D297353CC}">
              <c16:uniqueId val="{00000004-15BA-4E0A-A02C-4A08D73EF0F7}"/>
            </c:ext>
          </c:extLst>
        </c:ser>
        <c:ser>
          <c:idx val="1"/>
          <c:order val="1"/>
          <c:tx>
            <c:strRef>
              <c:f>slot!$C$32</c:f>
              <c:strCache>
                <c:ptCount val="1"/>
                <c:pt idx="0">
                  <c:v>Unsuccessful Dribbles.</c:v>
                </c:pt>
              </c:strCache>
            </c:strRef>
          </c:tx>
          <c:spPr>
            <a:solidFill>
              <a:srgbClr val="0070C0"/>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6-15BA-4E0A-A02C-4A08D73EF0F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8-15BA-4E0A-A02C-4A08D73EF0F7}"/>
              </c:ext>
            </c:extLst>
          </c:dPt>
          <c:dLbls>
            <c:dLbl>
              <c:idx val="0"/>
              <c:layout>
                <c:manualLayout>
                  <c:x val="0.12222222222222222"/>
                  <c:y val="5.5555555555555552E-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6-15BA-4E0A-A02C-4A08D73EF0F7}"/>
                </c:ext>
              </c:extLst>
            </c:dLbl>
            <c:dLbl>
              <c:idx val="1"/>
              <c:layout>
                <c:manualLayout>
                  <c:x val="-0.14444444444444443"/>
                  <c:y val="-0.1388888888888889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8-15BA-4E0A-A02C-4A08D73EF0F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slot!$C$33:$C$37</c:f>
              <c:numCache>
                <c:formatCode>0.00%</c:formatCode>
                <c:ptCount val="2"/>
                <c:pt idx="0">
                  <c:v>0.6875</c:v>
                </c:pt>
                <c:pt idx="1">
                  <c:v>0.3125</c:v>
                </c:pt>
              </c:numCache>
            </c:numRef>
          </c:val>
          <c:extLst>
            <c:ext xmlns:c16="http://schemas.microsoft.com/office/drawing/2014/chart" uri="{C3380CC4-5D6E-409C-BE32-E72D297353CC}">
              <c16:uniqueId val="{00000009-15BA-4E0A-A02C-4A08D73EF0F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478652668416444"/>
          <c:y val="0.4772866422648"/>
          <c:w val="0.24854680664916887"/>
          <c:h val="0.200792544300305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2.xlsx]slot!PivotTable22</c:name>
    <c:fmtId val="5"/>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b="1">
                <a:solidFill>
                  <a:srgbClr val="00B2A9"/>
                </a:solidFill>
              </a:rPr>
              <a:t>Goals/Assists/Big</a:t>
            </a:r>
            <a:r>
              <a:rPr lang="en-US" b="1" baseline="0">
                <a:solidFill>
                  <a:srgbClr val="00B2A9"/>
                </a:solidFill>
              </a:rPr>
              <a:t> Chances Missed in all comps (2024/2025)</a:t>
            </a:r>
            <a:endParaRPr lang="en-US" b="1">
              <a:solidFill>
                <a:srgbClr val="00B2A9"/>
              </a:solidFill>
            </a:endParaRPr>
          </a:p>
        </c:rich>
      </c:tx>
      <c:overlay val="0"/>
      <c:spPr>
        <a:solidFill>
          <a:schemeClr val="bg1"/>
        </a:solid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slot!$B$113</c:f>
              <c:strCache>
                <c:ptCount val="1"/>
                <c:pt idx="0">
                  <c:v>Goals.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slot!$B$114:$B$120</c:f>
              <c:numCache>
                <c:formatCode>General</c:formatCode>
                <c:ptCount val="6"/>
                <c:pt idx="0">
                  <c:v>2</c:v>
                </c:pt>
                <c:pt idx="1">
                  <c:v>16</c:v>
                </c:pt>
                <c:pt idx="2">
                  <c:v>13</c:v>
                </c:pt>
                <c:pt idx="3">
                  <c:v>32</c:v>
                </c:pt>
                <c:pt idx="4">
                  <c:v>7</c:v>
                </c:pt>
                <c:pt idx="5">
                  <c:v>8</c:v>
                </c:pt>
              </c:numCache>
            </c:numRef>
          </c:val>
          <c:extLst>
            <c:ext xmlns:c16="http://schemas.microsoft.com/office/drawing/2014/chart" uri="{C3380CC4-5D6E-409C-BE32-E72D297353CC}">
              <c16:uniqueId val="{00000000-AD03-435C-A620-E54354D6F7E9}"/>
            </c:ext>
          </c:extLst>
        </c:ser>
        <c:ser>
          <c:idx val="1"/>
          <c:order val="1"/>
          <c:tx>
            <c:strRef>
              <c:f>slot!$C$113</c:f>
              <c:strCache>
                <c:ptCount val="1"/>
                <c:pt idx="0">
                  <c:v>Assists.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slot!$C$114:$C$120</c:f>
              <c:numCache>
                <c:formatCode>General</c:formatCode>
                <c:ptCount val="6"/>
                <c:pt idx="0">
                  <c:v>2</c:v>
                </c:pt>
                <c:pt idx="1">
                  <c:v>5</c:v>
                </c:pt>
                <c:pt idx="2">
                  <c:v>5</c:v>
                </c:pt>
                <c:pt idx="3">
                  <c:v>22</c:v>
                </c:pt>
                <c:pt idx="4">
                  <c:v>7</c:v>
                </c:pt>
                <c:pt idx="5">
                  <c:v>3</c:v>
                </c:pt>
              </c:numCache>
            </c:numRef>
          </c:val>
          <c:extLst>
            <c:ext xmlns:c16="http://schemas.microsoft.com/office/drawing/2014/chart" uri="{C3380CC4-5D6E-409C-BE32-E72D297353CC}">
              <c16:uniqueId val="{00000001-AD03-435C-A620-E54354D6F7E9}"/>
            </c:ext>
          </c:extLst>
        </c:ser>
        <c:ser>
          <c:idx val="2"/>
          <c:order val="2"/>
          <c:tx>
            <c:strRef>
              <c:f>slot!$D$113</c:f>
              <c:strCache>
                <c:ptCount val="1"/>
                <c:pt idx="0">
                  <c:v>Big Chances Missed.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slot!$D$114:$D$120</c:f>
              <c:numCache>
                <c:formatCode>General</c:formatCode>
                <c:ptCount val="6"/>
                <c:pt idx="0">
                  <c:v>4</c:v>
                </c:pt>
                <c:pt idx="1">
                  <c:v>5</c:v>
                </c:pt>
                <c:pt idx="2">
                  <c:v>12</c:v>
                </c:pt>
                <c:pt idx="3">
                  <c:v>19</c:v>
                </c:pt>
                <c:pt idx="4">
                  <c:v>26</c:v>
                </c:pt>
                <c:pt idx="5">
                  <c:v>28</c:v>
                </c:pt>
              </c:numCache>
            </c:numRef>
          </c:val>
          <c:extLst>
            <c:ext xmlns:c16="http://schemas.microsoft.com/office/drawing/2014/chart" uri="{C3380CC4-5D6E-409C-BE32-E72D297353CC}">
              <c16:uniqueId val="{00000002-AD03-435C-A620-E54354D6F7E9}"/>
            </c:ext>
          </c:extLst>
        </c:ser>
        <c:dLbls>
          <c:dLblPos val="outEnd"/>
          <c:showLegendKey val="0"/>
          <c:showVal val="1"/>
          <c:showCatName val="0"/>
          <c:showSerName val="0"/>
          <c:showPercent val="0"/>
          <c:showBubbleSize val="0"/>
        </c:dLbls>
        <c:gapWidth val="182"/>
        <c:axId val="1120990399"/>
        <c:axId val="1120982079"/>
      </c:barChart>
      <c:catAx>
        <c:axId val="112099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82079"/>
        <c:crosses val="autoZero"/>
        <c:auto val="1"/>
        <c:lblAlgn val="ctr"/>
        <c:lblOffset val="100"/>
        <c:noMultiLvlLbl val="0"/>
      </c:catAx>
      <c:valAx>
        <c:axId val="1120982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2.xlsx]slot!PivotTable21</c:name>
    <c:fmtId val="5"/>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b="1">
                <a:solidFill>
                  <a:srgbClr val="00B2A9"/>
                </a:solidFill>
              </a:rPr>
              <a:t>Shooting</a:t>
            </a:r>
            <a:r>
              <a:rPr lang="en-US" b="1" baseline="0">
                <a:solidFill>
                  <a:srgbClr val="00B2A9"/>
                </a:solidFill>
              </a:rPr>
              <a:t> Accuracy Vs Big Chance Vs Games Missed in all comps(2024/2025)</a:t>
            </a:r>
            <a:endParaRPr lang="en-US" b="1">
              <a:solidFill>
                <a:srgbClr val="00B2A9"/>
              </a:solidFill>
            </a:endParaRPr>
          </a:p>
        </c:rich>
      </c:tx>
      <c:overlay val="0"/>
      <c:spPr>
        <a:solidFill>
          <a:schemeClr val="bg1"/>
        </a:solid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slot!$B$96</c:f>
              <c:strCache>
                <c:ptCount val="1"/>
                <c:pt idx="0">
                  <c:v>Shooting Accuracy (%).</c:v>
                </c:pt>
              </c:strCache>
            </c:strRef>
          </c:tx>
          <c:spPr>
            <a:ln w="28575" cap="rnd">
              <a:solidFill>
                <a:schemeClr val="accent1"/>
              </a:solidFill>
              <a:round/>
            </a:ln>
            <a:effectLst/>
          </c:spPr>
          <c:marker>
            <c:symbol val="none"/>
          </c:marker>
          <c:dLbls>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slot!$B$97:$B$103</c:f>
              <c:numCache>
                <c:formatCode>0%</c:formatCode>
                <c:ptCount val="6"/>
                <c:pt idx="0">
                  <c:v>0.5</c:v>
                </c:pt>
                <c:pt idx="1">
                  <c:v>0.52380952380952384</c:v>
                </c:pt>
                <c:pt idx="2">
                  <c:v>0.4642857142857143</c:v>
                </c:pt>
                <c:pt idx="3">
                  <c:v>0.48275862068965519</c:v>
                </c:pt>
                <c:pt idx="4">
                  <c:v>0.47368421052631576</c:v>
                </c:pt>
                <c:pt idx="5">
                  <c:v>0.47368421052631576</c:v>
                </c:pt>
              </c:numCache>
            </c:numRef>
          </c:val>
          <c:smooth val="0"/>
          <c:extLst>
            <c:ext xmlns:c16="http://schemas.microsoft.com/office/drawing/2014/chart" uri="{C3380CC4-5D6E-409C-BE32-E72D297353CC}">
              <c16:uniqueId val="{00000000-9206-4DF4-8AE4-2F1E64BB9893}"/>
            </c:ext>
          </c:extLst>
        </c:ser>
        <c:ser>
          <c:idx val="1"/>
          <c:order val="1"/>
          <c:tx>
            <c:strRef>
              <c:f>slot!$C$96</c:f>
              <c:strCache>
                <c:ptCount val="1"/>
                <c:pt idx="0">
                  <c:v>Big Chances Created.</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slot!$C$97:$C$103</c:f>
              <c:numCache>
                <c:formatCode>General</c:formatCode>
                <c:ptCount val="6"/>
                <c:pt idx="0">
                  <c:v>45</c:v>
                </c:pt>
                <c:pt idx="1">
                  <c:v>42</c:v>
                </c:pt>
                <c:pt idx="2">
                  <c:v>24</c:v>
                </c:pt>
                <c:pt idx="3">
                  <c:v>22</c:v>
                </c:pt>
                <c:pt idx="4">
                  <c:v>13</c:v>
                </c:pt>
                <c:pt idx="5">
                  <c:v>4</c:v>
                </c:pt>
              </c:numCache>
            </c:numRef>
          </c:val>
          <c:smooth val="1"/>
          <c:extLst>
            <c:ext xmlns:c16="http://schemas.microsoft.com/office/drawing/2014/chart" uri="{C3380CC4-5D6E-409C-BE32-E72D297353CC}">
              <c16:uniqueId val="{00000001-9206-4DF4-8AE4-2F1E64BB9893}"/>
            </c:ext>
          </c:extLst>
        </c:ser>
        <c:ser>
          <c:idx val="2"/>
          <c:order val="2"/>
          <c:tx>
            <c:strRef>
              <c:f>slot!$D$96</c:f>
              <c:strCache>
                <c:ptCount val="1"/>
                <c:pt idx="0">
                  <c:v>Games Missed with Injury</c:v>
                </c:pt>
              </c:strCache>
            </c:strRef>
          </c:tx>
          <c:spPr>
            <a:ln w="28575" cap="rnd">
              <a:solidFill>
                <a:schemeClr val="accent3"/>
              </a:solidFill>
              <a:round/>
            </a:ln>
            <a:effectLst/>
          </c:spPr>
          <c:marker>
            <c:symbol val="none"/>
          </c:marker>
          <c:dLbls>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slot!$D$97:$D$103</c:f>
              <c:numCache>
                <c:formatCode>General</c:formatCode>
                <c:ptCount val="6"/>
                <c:pt idx="0">
                  <c:v>0</c:v>
                </c:pt>
                <c:pt idx="1">
                  <c:v>16</c:v>
                </c:pt>
                <c:pt idx="2">
                  <c:v>5</c:v>
                </c:pt>
                <c:pt idx="3">
                  <c:v>0</c:v>
                </c:pt>
                <c:pt idx="4">
                  <c:v>1</c:v>
                </c:pt>
                <c:pt idx="5">
                  <c:v>14</c:v>
                </c:pt>
              </c:numCache>
            </c:numRef>
          </c:val>
          <c:smooth val="0"/>
          <c:extLst>
            <c:ext xmlns:c16="http://schemas.microsoft.com/office/drawing/2014/chart" uri="{C3380CC4-5D6E-409C-BE32-E72D297353CC}">
              <c16:uniqueId val="{00000002-9206-4DF4-8AE4-2F1E64BB9893}"/>
            </c:ext>
          </c:extLst>
        </c:ser>
        <c:dLbls>
          <c:showLegendKey val="0"/>
          <c:showVal val="0"/>
          <c:showCatName val="0"/>
          <c:showSerName val="0"/>
          <c:showPercent val="0"/>
          <c:showBubbleSize val="0"/>
        </c:dLbls>
        <c:smooth val="0"/>
        <c:axId val="530735327"/>
        <c:axId val="530732415"/>
      </c:lineChart>
      <c:catAx>
        <c:axId val="53073532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2415"/>
        <c:crosses val="autoZero"/>
        <c:auto val="1"/>
        <c:lblAlgn val="ctr"/>
        <c:lblOffset val="100"/>
        <c:noMultiLvlLbl val="0"/>
      </c:catAx>
      <c:valAx>
        <c:axId val="530732415"/>
        <c:scaling>
          <c:orientation val="minMax"/>
        </c:scaling>
        <c:delete val="1"/>
        <c:axPos val="l"/>
        <c:numFmt formatCode="0%" sourceLinked="1"/>
        <c:majorTickMark val="none"/>
        <c:minorTickMark val="none"/>
        <c:tickLblPos val="nextTo"/>
        <c:crossAx val="5307353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2.xlsx]slot!PivotTable20</c:name>
    <c:fmtId val="7"/>
  </c:pivotSource>
  <c:chart>
    <c:title>
      <c:tx>
        <c:rich>
          <a:bodyPr rot="0" spcFirstLastPara="1" vertOverflow="ellipsis" vert="horz" wrap="square" anchor="ctr" anchorCtr="1"/>
          <a:lstStyle/>
          <a:p>
            <a:pPr>
              <a:defRPr sz="2400" b="1" i="0" u="none" strike="noStrike" kern="1200" spc="0" baseline="0">
                <a:solidFill>
                  <a:srgbClr val="00B2A9"/>
                </a:solidFill>
                <a:latin typeface="+mn-lt"/>
                <a:ea typeface="+mn-ea"/>
                <a:cs typeface="+mn-cs"/>
              </a:defRPr>
            </a:pPr>
            <a:r>
              <a:rPr lang="en-US" sz="2400" b="1" i="1" u="none" strike="noStrike" baseline="0">
                <a:solidFill>
                  <a:srgbClr val="00B2A9"/>
                </a:solidFill>
                <a:effectLst/>
              </a:rPr>
              <a:t>Liverpool Player Performances in all Comps (2024/2025)</a:t>
            </a:r>
            <a:endParaRPr lang="en-US" sz="2400" b="1">
              <a:solidFill>
                <a:srgbClr val="00B2A9"/>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chemeClr val="accent1"/>
            </a:solidFill>
            <a:round/>
          </a:ln>
          <a:effectLst/>
        </c:spPr>
        <c:marker>
          <c:symbol val="none"/>
        </c:marker>
      </c:pivotFmt>
      <c:pivotFmt>
        <c:idx val="2"/>
        <c:spPr>
          <a:solidFill>
            <a:schemeClr val="accent1"/>
          </a:solidFill>
          <a:ln w="15875" cap="rnd">
            <a:solidFill>
              <a:schemeClr val="accent1"/>
            </a:solidFill>
            <a:round/>
          </a:ln>
          <a:effectLst/>
        </c:spPr>
        <c:marker>
          <c:symbol val="none"/>
        </c:marker>
      </c:pivotFmt>
      <c:pivotFmt>
        <c:idx val="3"/>
        <c:spPr>
          <a:solidFill>
            <a:schemeClr val="accent1"/>
          </a:solidFill>
          <a:ln w="12700" cap="rnd">
            <a:solidFill>
              <a:schemeClr val="accent1"/>
            </a:solidFill>
            <a:round/>
          </a:ln>
          <a:effectLst/>
        </c:spPr>
        <c:marker>
          <c:symbol val="none"/>
        </c:marker>
      </c:pivotFmt>
      <c:pivotFmt>
        <c:idx val="4"/>
        <c:spPr>
          <a:solidFill>
            <a:schemeClr val="accent1"/>
          </a:solidFill>
          <a:ln w="12700" cap="rnd">
            <a:solidFill>
              <a:srgbClr val="7030A0"/>
            </a:solidFill>
            <a:round/>
          </a:ln>
          <a:effectLst/>
        </c:spPr>
        <c:marker>
          <c:symbol val="none"/>
        </c:marker>
      </c:pivotFmt>
      <c:pivotFmt>
        <c:idx val="5"/>
        <c:spPr>
          <a:solidFill>
            <a:schemeClr val="accent1"/>
          </a:solidFill>
          <a:ln w="12700"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ln w="12700" cap="rnd">
            <a:solidFill>
              <a:schemeClr val="accent6"/>
            </a:solidFill>
            <a:round/>
          </a:ln>
          <a:effectLst/>
        </c:spPr>
        <c:marker>
          <c:symbol val="none"/>
        </c:marker>
      </c:pivotFmt>
      <c:pivotFmt>
        <c:idx val="31"/>
        <c:spPr>
          <a:ln w="12700" cap="rnd">
            <a:solidFill>
              <a:schemeClr val="accent6"/>
            </a:solidFill>
            <a:round/>
          </a:ln>
          <a:effectLst/>
        </c:spPr>
        <c:marker>
          <c:symbol val="none"/>
        </c:marker>
      </c:pivotFmt>
      <c:pivotFmt>
        <c:idx val="32"/>
        <c:spPr>
          <a:ln w="12700" cap="rnd">
            <a:solidFill>
              <a:schemeClr val="accent6"/>
            </a:solidFill>
            <a:round/>
          </a:ln>
          <a:effectLst/>
        </c:spPr>
        <c:marker>
          <c:symbol val="none"/>
        </c:marker>
      </c:pivotFmt>
      <c:pivotFmt>
        <c:idx val="33"/>
        <c:spPr>
          <a:ln w="12700" cap="rnd">
            <a:solidFill>
              <a:schemeClr val="accent6"/>
            </a:solidFill>
            <a:round/>
          </a:ln>
          <a:effectLst/>
        </c:spPr>
        <c:marker>
          <c:symbol val="none"/>
        </c:marker>
      </c:pivotFmt>
    </c:pivotFmts>
    <c:plotArea>
      <c:layout>
        <c:manualLayout>
          <c:layoutTarget val="inner"/>
          <c:xMode val="edge"/>
          <c:yMode val="edge"/>
          <c:x val="0.19760211242476863"/>
          <c:y val="0.21572888148416394"/>
          <c:w val="0.56946741224465192"/>
          <c:h val="0.64481431205490392"/>
        </c:manualLayout>
      </c:layout>
      <c:radarChart>
        <c:radarStyle val="marker"/>
        <c:varyColors val="0"/>
        <c:ser>
          <c:idx val="0"/>
          <c:order val="0"/>
          <c:tx>
            <c:strRef>
              <c:f>slot!$B$84</c:f>
              <c:strCache>
                <c:ptCount val="1"/>
                <c:pt idx="0">
                  <c:v>Mohamed Salah.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slot!$B$85:$B$89</c:f>
              <c:numCache>
                <c:formatCode>General</c:formatCode>
                <c:ptCount val="4"/>
                <c:pt idx="0">
                  <c:v>22</c:v>
                </c:pt>
                <c:pt idx="1">
                  <c:v>45</c:v>
                </c:pt>
                <c:pt idx="2">
                  <c:v>32</c:v>
                </c:pt>
                <c:pt idx="3">
                  <c:v>70</c:v>
                </c:pt>
              </c:numCache>
            </c:numRef>
          </c:val>
          <c:extLst>
            <c:ext xmlns:c16="http://schemas.microsoft.com/office/drawing/2014/chart" uri="{C3380CC4-5D6E-409C-BE32-E72D297353CC}">
              <c16:uniqueId val="{00000000-2540-4F77-B678-46F8E0A67169}"/>
            </c:ext>
          </c:extLst>
        </c:ser>
        <c:ser>
          <c:idx val="1"/>
          <c:order val="1"/>
          <c:tx>
            <c:strRef>
              <c:f>slot!$C$84</c:f>
              <c:strCache>
                <c:ptCount val="1"/>
                <c:pt idx="0">
                  <c:v>Cody Gakpo.</c:v>
                </c:pt>
              </c:strCache>
            </c:strRef>
          </c:tx>
          <c:spPr>
            <a:ln w="127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slot!$C$85:$C$89</c:f>
              <c:numCache>
                <c:formatCode>General</c:formatCode>
                <c:ptCount val="4"/>
                <c:pt idx="0">
                  <c:v>5</c:v>
                </c:pt>
                <c:pt idx="1">
                  <c:v>24</c:v>
                </c:pt>
                <c:pt idx="2">
                  <c:v>16</c:v>
                </c:pt>
                <c:pt idx="3">
                  <c:v>26</c:v>
                </c:pt>
              </c:numCache>
            </c:numRef>
          </c:val>
          <c:extLst>
            <c:ext xmlns:c16="http://schemas.microsoft.com/office/drawing/2014/chart" uri="{C3380CC4-5D6E-409C-BE32-E72D297353CC}">
              <c16:uniqueId val="{00000001-2540-4F77-B678-46F8E0A67169}"/>
            </c:ext>
          </c:extLst>
        </c:ser>
        <c:ser>
          <c:idx val="2"/>
          <c:order val="2"/>
          <c:tx>
            <c:strRef>
              <c:f>slot!$D$84</c:f>
              <c:strCache>
                <c:ptCount val="1"/>
                <c:pt idx="0">
                  <c:v>Luis Díaz.</c:v>
                </c:pt>
              </c:strCache>
            </c:strRef>
          </c:tx>
          <c:spPr>
            <a:ln w="158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slot!$D$85:$D$89</c:f>
              <c:numCache>
                <c:formatCode>General</c:formatCode>
                <c:ptCount val="4"/>
                <c:pt idx="0">
                  <c:v>5</c:v>
                </c:pt>
                <c:pt idx="1">
                  <c:v>22</c:v>
                </c:pt>
                <c:pt idx="2">
                  <c:v>13</c:v>
                </c:pt>
                <c:pt idx="3">
                  <c:v>28</c:v>
                </c:pt>
              </c:numCache>
            </c:numRef>
          </c:val>
          <c:extLst>
            <c:ext xmlns:c16="http://schemas.microsoft.com/office/drawing/2014/chart" uri="{C3380CC4-5D6E-409C-BE32-E72D297353CC}">
              <c16:uniqueId val="{00000002-2540-4F77-B678-46F8E0A67169}"/>
            </c:ext>
          </c:extLst>
        </c:ser>
        <c:ser>
          <c:idx val="3"/>
          <c:order val="3"/>
          <c:tx>
            <c:strRef>
              <c:f>slot!$E$84</c:f>
              <c:strCache>
                <c:ptCount val="1"/>
                <c:pt idx="0">
                  <c:v>Diogo Jota.</c:v>
                </c:pt>
              </c:strCache>
            </c:strRef>
          </c:tx>
          <c:spPr>
            <a:ln w="1270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slot!$E$85:$E$89</c:f>
              <c:numCache>
                <c:formatCode>General</c:formatCode>
                <c:ptCount val="4"/>
                <c:pt idx="0">
                  <c:v>3</c:v>
                </c:pt>
                <c:pt idx="1">
                  <c:v>42</c:v>
                </c:pt>
                <c:pt idx="2">
                  <c:v>8</c:v>
                </c:pt>
                <c:pt idx="3">
                  <c:v>22</c:v>
                </c:pt>
              </c:numCache>
            </c:numRef>
          </c:val>
          <c:extLst>
            <c:ext xmlns:c16="http://schemas.microsoft.com/office/drawing/2014/chart" uri="{C3380CC4-5D6E-409C-BE32-E72D297353CC}">
              <c16:uniqueId val="{00000003-2540-4F77-B678-46F8E0A67169}"/>
            </c:ext>
          </c:extLst>
        </c:ser>
        <c:ser>
          <c:idx val="4"/>
          <c:order val="4"/>
          <c:tx>
            <c:strRef>
              <c:f>slot!$F$84</c:f>
              <c:strCache>
                <c:ptCount val="1"/>
                <c:pt idx="0">
                  <c:v>Darwin Núñez.</c:v>
                </c:pt>
              </c:strCache>
            </c:strRef>
          </c:tx>
          <c:spPr>
            <a:ln w="12700" cap="rnd">
              <a:solidFill>
                <a:srgbClr val="7030A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slot!$F$85:$F$89</c:f>
              <c:numCache>
                <c:formatCode>General</c:formatCode>
                <c:ptCount val="4"/>
                <c:pt idx="0">
                  <c:v>7</c:v>
                </c:pt>
                <c:pt idx="1">
                  <c:v>13</c:v>
                </c:pt>
                <c:pt idx="2">
                  <c:v>7</c:v>
                </c:pt>
                <c:pt idx="3">
                  <c:v>27</c:v>
                </c:pt>
              </c:numCache>
            </c:numRef>
          </c:val>
          <c:extLst>
            <c:ext xmlns:c16="http://schemas.microsoft.com/office/drawing/2014/chart" uri="{C3380CC4-5D6E-409C-BE32-E72D297353CC}">
              <c16:uniqueId val="{00000004-2540-4F77-B678-46F8E0A67169}"/>
            </c:ext>
          </c:extLst>
        </c:ser>
        <c:ser>
          <c:idx val="5"/>
          <c:order val="5"/>
          <c:tx>
            <c:strRef>
              <c:f>slot!$G$84</c:f>
              <c:strCache>
                <c:ptCount val="1"/>
                <c:pt idx="0">
                  <c:v>Federico Chiesa.</c:v>
                </c:pt>
              </c:strCache>
            </c:strRef>
          </c:tx>
          <c:spPr>
            <a:ln w="1270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slot!$G$85:$G$89</c:f>
              <c:numCache>
                <c:formatCode>General</c:formatCode>
                <c:ptCount val="4"/>
                <c:pt idx="0">
                  <c:v>2</c:v>
                </c:pt>
                <c:pt idx="1">
                  <c:v>4</c:v>
                </c:pt>
                <c:pt idx="2">
                  <c:v>2</c:v>
                </c:pt>
                <c:pt idx="3">
                  <c:v>9</c:v>
                </c:pt>
              </c:numCache>
            </c:numRef>
          </c:val>
          <c:extLst>
            <c:ext xmlns:c16="http://schemas.microsoft.com/office/drawing/2014/chart" uri="{C3380CC4-5D6E-409C-BE32-E72D297353CC}">
              <c16:uniqueId val="{00000005-2540-4F77-B678-46F8E0A67169}"/>
            </c:ext>
          </c:extLst>
        </c:ser>
        <c:dLbls>
          <c:showLegendKey val="0"/>
          <c:showVal val="1"/>
          <c:showCatName val="0"/>
          <c:showSerName val="0"/>
          <c:showPercent val="0"/>
          <c:showBubbleSize val="0"/>
        </c:dLbls>
        <c:axId val="449282223"/>
        <c:axId val="449291375"/>
      </c:radarChart>
      <c:catAx>
        <c:axId val="44928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50" b="1" i="0" u="none" strike="noStrike" kern="1200" baseline="0">
                <a:ln>
                  <a:noFill/>
                </a:ln>
                <a:solidFill>
                  <a:schemeClr val="tx1">
                    <a:lumMod val="65000"/>
                    <a:lumOff val="35000"/>
                  </a:schemeClr>
                </a:solidFill>
                <a:latin typeface="+mn-lt"/>
                <a:ea typeface="+mn-ea"/>
                <a:cs typeface="+mn-cs"/>
              </a:defRPr>
            </a:pPr>
            <a:endParaRPr lang="en-US"/>
          </a:p>
        </c:txPr>
        <c:crossAx val="449291375"/>
        <c:crosses val="autoZero"/>
        <c:auto val="1"/>
        <c:lblAlgn val="ctr"/>
        <c:lblOffset val="100"/>
        <c:noMultiLvlLbl val="0"/>
      </c:catAx>
      <c:valAx>
        <c:axId val="4492913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4928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2.xlsx]slot!PivotTable14</c:name>
    <c:fmtId val="5"/>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sz="1400" b="1" i="0" u="none" strike="noStrike" baseline="0">
                <a:solidFill>
                  <a:srgbClr val="00B2A9"/>
                </a:solidFill>
              </a:rPr>
              <a:t>Minutes per Goal/Assist VS Minutes Played in all Comps</a:t>
            </a:r>
            <a:endParaRPr lang="en-US" b="1">
              <a:solidFill>
                <a:srgbClr val="00B2A9"/>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4"/>
        <c:spPr>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slot!$B$46</c:f>
              <c:strCache>
                <c:ptCount val="1"/>
                <c:pt idx="0">
                  <c:v>Minutes per Goal.</c:v>
                </c:pt>
              </c:strCache>
            </c:strRef>
          </c:tx>
          <c:spPr>
            <a:ln w="12700" cap="rnd">
              <a:solidFill>
                <a:schemeClr val="accent1"/>
              </a:solidFill>
              <a:round/>
            </a:ln>
            <a:effectLst/>
          </c:spPr>
          <c:marker>
            <c:symbol val="none"/>
          </c:marker>
          <c:dLbls>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slot!$B$47:$B$53</c:f>
              <c:numCache>
                <c:formatCode>General</c:formatCode>
                <c:ptCount val="6"/>
                <c:pt idx="0">
                  <c:v>113</c:v>
                </c:pt>
                <c:pt idx="1">
                  <c:v>134</c:v>
                </c:pt>
                <c:pt idx="2">
                  <c:v>178</c:v>
                </c:pt>
                <c:pt idx="3">
                  <c:v>209</c:v>
                </c:pt>
                <c:pt idx="4">
                  <c:v>264</c:v>
                </c:pt>
                <c:pt idx="5">
                  <c:v>371</c:v>
                </c:pt>
              </c:numCache>
            </c:numRef>
          </c:val>
          <c:smooth val="0"/>
          <c:extLst>
            <c:ext xmlns:c16="http://schemas.microsoft.com/office/drawing/2014/chart" uri="{C3380CC4-5D6E-409C-BE32-E72D297353CC}">
              <c16:uniqueId val="{00000000-BC74-4FBE-8AF9-31C59FDE33C0}"/>
            </c:ext>
          </c:extLst>
        </c:ser>
        <c:ser>
          <c:idx val="1"/>
          <c:order val="1"/>
          <c:tx>
            <c:strRef>
              <c:f>slot!$C$46</c:f>
              <c:strCache>
                <c:ptCount val="1"/>
                <c:pt idx="0">
                  <c:v>Minutes per Goal/Assist.</c:v>
                </c:pt>
              </c:strCache>
            </c:strRef>
          </c:tx>
          <c:spPr>
            <a:ln w="12700" cap="rnd" cmpd="sng">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slot!$C$47:$C$53</c:f>
              <c:numCache>
                <c:formatCode>0</c:formatCode>
                <c:ptCount val="6"/>
                <c:pt idx="0">
                  <c:v>66.777777777777771</c:v>
                </c:pt>
                <c:pt idx="1">
                  <c:v>102.19047619047619</c:v>
                </c:pt>
                <c:pt idx="2">
                  <c:v>129.45454545454547</c:v>
                </c:pt>
                <c:pt idx="3">
                  <c:v>150.61111111111111</c:v>
                </c:pt>
                <c:pt idx="4">
                  <c:v>132.07142857142858</c:v>
                </c:pt>
                <c:pt idx="5">
                  <c:v>92.75</c:v>
                </c:pt>
              </c:numCache>
            </c:numRef>
          </c:val>
          <c:smooth val="0"/>
          <c:extLst>
            <c:ext xmlns:c16="http://schemas.microsoft.com/office/drawing/2014/chart" uri="{C3380CC4-5D6E-409C-BE32-E72D297353CC}">
              <c16:uniqueId val="{00000001-BC74-4FBE-8AF9-31C59FDE33C0}"/>
            </c:ext>
          </c:extLst>
        </c:ser>
        <c:ser>
          <c:idx val="2"/>
          <c:order val="2"/>
          <c:tx>
            <c:strRef>
              <c:f>slot!$D$46</c:f>
              <c:strCache>
                <c:ptCount val="1"/>
                <c:pt idx="0">
                  <c:v>Minutes Played.</c:v>
                </c:pt>
              </c:strCache>
            </c:strRef>
          </c:tx>
          <c:spPr>
            <a:ln w="15875" cap="rnd">
              <a:solidFill>
                <a:schemeClr val="accent3"/>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slot!$D$47:$D$53</c:f>
              <c:numCache>
                <c:formatCode>_(* #,##0_);_(* \(#,##0\);_(* "-"??_);_(@_)</c:formatCode>
                <c:ptCount val="6"/>
                <c:pt idx="0">
                  <c:v>3606</c:v>
                </c:pt>
                <c:pt idx="1">
                  <c:v>2146</c:v>
                </c:pt>
                <c:pt idx="2">
                  <c:v>1424</c:v>
                </c:pt>
                <c:pt idx="3">
                  <c:v>2711</c:v>
                </c:pt>
                <c:pt idx="4">
                  <c:v>1849</c:v>
                </c:pt>
                <c:pt idx="5">
                  <c:v>371</c:v>
                </c:pt>
              </c:numCache>
            </c:numRef>
          </c:val>
          <c:smooth val="0"/>
          <c:extLst>
            <c:ext xmlns:c16="http://schemas.microsoft.com/office/drawing/2014/chart" uri="{C3380CC4-5D6E-409C-BE32-E72D297353CC}">
              <c16:uniqueId val="{00000002-BC74-4FBE-8AF9-31C59FDE33C0}"/>
            </c:ext>
          </c:extLst>
        </c:ser>
        <c:dLbls>
          <c:showLegendKey val="0"/>
          <c:showVal val="0"/>
          <c:showCatName val="0"/>
          <c:showSerName val="0"/>
          <c:showPercent val="0"/>
          <c:showBubbleSize val="0"/>
        </c:dLbls>
        <c:smooth val="0"/>
        <c:axId val="1120996639"/>
        <c:axId val="1120992895"/>
      </c:lineChart>
      <c:catAx>
        <c:axId val="112099663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52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2895"/>
        <c:crosses val="autoZero"/>
        <c:auto val="1"/>
        <c:lblAlgn val="ctr"/>
        <c:lblOffset val="100"/>
        <c:noMultiLvlLbl val="0"/>
      </c:catAx>
      <c:valAx>
        <c:axId val="1120992895"/>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2099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2.xlsx]slot!PivotTable13</c:name>
    <c:fmtId val="5"/>
  </c:pivotSource>
  <c:chart>
    <c:title>
      <c:tx>
        <c:rich>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r>
              <a:rPr lang="en-US" sz="1400" b="1" i="0" u="none" strike="noStrike" baseline="0">
                <a:solidFill>
                  <a:srgbClr val="00B2A9"/>
                </a:solidFill>
              </a:rPr>
              <a:t>Dribbling Success vs unsuccess Rate (During thier 3rd Season in liverpool Respectively)</a:t>
            </a:r>
            <a:endParaRPr lang="en-US" b="1">
              <a:solidFill>
                <a:srgbClr val="00B2A9"/>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B2A9"/>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
        <c:dLbl>
          <c:idx val="0"/>
          <c:layout>
            <c:manualLayout>
              <c:x val="0.12777777777777768"/>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3"/>
        <c:spPr>
          <a:solidFill>
            <a:srgbClr val="0070C0"/>
          </a:solidFill>
          <a:ln w="19050">
            <a:solidFill>
              <a:schemeClr val="lt1"/>
            </a:solidFill>
          </a:ln>
          <a:effectLst/>
        </c:spPr>
        <c:dLbl>
          <c:idx val="0"/>
          <c:layout>
            <c:manualLayout>
              <c:x val="-0.15833333333333333"/>
              <c:y val="0.12962962962962962"/>
            </c:manualLayout>
          </c:layout>
          <c:showLegendKey val="0"/>
          <c:showVal val="0"/>
          <c:showCatName val="0"/>
          <c:showSerName val="1"/>
          <c:showPercent val="1"/>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dLbl>
          <c:idx val="0"/>
          <c:layout>
            <c:manualLayout>
              <c:x val="0.12222222222222222"/>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5"/>
        <c:spPr>
          <a:solidFill>
            <a:srgbClr val="0070C0"/>
          </a:solidFill>
          <a:ln w="19050">
            <a:solidFill>
              <a:schemeClr val="lt1"/>
            </a:solidFill>
          </a:ln>
          <a:effectLst/>
        </c:spPr>
        <c:dLbl>
          <c:idx val="0"/>
          <c:layout>
            <c:manualLayout>
              <c:x val="-0.16388888888888892"/>
              <c:y val="-0.11574074074074074"/>
            </c:manualLayout>
          </c:layout>
          <c:showLegendKey val="0"/>
          <c:showVal val="0"/>
          <c:showCatName val="0"/>
          <c:showSerName val="1"/>
          <c:showPercent val="1"/>
          <c:showBubbleSize val="0"/>
          <c:extLst>
            <c:ext xmlns:c15="http://schemas.microsoft.com/office/drawing/2012/chart" uri="{CE6537A1-D6FC-4f65-9D91-7224C49458BB}"/>
          </c:extLst>
        </c:dLbl>
      </c:pivotFmt>
      <c:pivotFmt>
        <c:idx val="6"/>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8"/>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9"/>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1"/>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2"/>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3"/>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4"/>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5"/>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6"/>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7"/>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8"/>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9"/>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0"/>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1"/>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2"/>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3"/>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4"/>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5"/>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6"/>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7"/>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8"/>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9"/>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0"/>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1"/>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2"/>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33"/>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s>
    <c:plotArea>
      <c:layout>
        <c:manualLayout>
          <c:layoutTarget val="inner"/>
          <c:xMode val="edge"/>
          <c:yMode val="edge"/>
          <c:x val="0.18533233345831771"/>
          <c:y val="0.31545594164796698"/>
          <c:w val="0.50401199850018752"/>
          <c:h val="0.59493934203479704"/>
        </c:manualLayout>
      </c:layout>
      <c:doughnutChart>
        <c:varyColors val="1"/>
        <c:ser>
          <c:idx val="0"/>
          <c:order val="0"/>
          <c:tx>
            <c:strRef>
              <c:f>slot!$B$32</c:f>
              <c:strCache>
                <c:ptCount val="1"/>
                <c:pt idx="0">
                  <c:v>Successful Dribbles</c:v>
                </c:pt>
              </c:strCache>
            </c:strRef>
          </c:tx>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1C72-45CD-93EC-E3305414E2DC}"/>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1C72-45CD-93EC-E3305414E2DC}"/>
              </c:ext>
            </c:extLst>
          </c:dPt>
          <c:dLbls>
            <c:dLbl>
              <c:idx val="0"/>
              <c:layout>
                <c:manualLayout>
                  <c:x val="0.13055555555555556"/>
                  <c:y val="-0.1898148148148148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1-1C72-45CD-93EC-E3305414E2DC}"/>
                </c:ext>
              </c:extLst>
            </c:dLbl>
            <c:dLbl>
              <c:idx val="1"/>
              <c:layout>
                <c:manualLayout>
                  <c:x val="-9.1666666666666674E-2"/>
                  <c:y val="0.1944444444444444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3-1C72-45CD-93EC-E3305414E2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slot!$B$33:$B$37</c:f>
              <c:numCache>
                <c:formatCode>0.00%</c:formatCode>
                <c:ptCount val="2"/>
                <c:pt idx="0">
                  <c:v>0.44</c:v>
                </c:pt>
                <c:pt idx="1">
                  <c:v>0.56000000000000005</c:v>
                </c:pt>
              </c:numCache>
            </c:numRef>
          </c:val>
          <c:extLst>
            <c:ext xmlns:c16="http://schemas.microsoft.com/office/drawing/2014/chart" uri="{C3380CC4-5D6E-409C-BE32-E72D297353CC}">
              <c16:uniqueId val="{00000004-1C72-45CD-93EC-E3305414E2DC}"/>
            </c:ext>
          </c:extLst>
        </c:ser>
        <c:ser>
          <c:idx val="1"/>
          <c:order val="1"/>
          <c:tx>
            <c:strRef>
              <c:f>slot!$C$32</c:f>
              <c:strCache>
                <c:ptCount val="1"/>
                <c:pt idx="0">
                  <c:v>Unsuccessful Dribbles.</c:v>
                </c:pt>
              </c:strCache>
            </c:strRef>
          </c:tx>
          <c:spPr>
            <a:solidFill>
              <a:srgbClr val="0070C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6-1C72-45CD-93EC-E3305414E2DC}"/>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8-1C72-45CD-93EC-E3305414E2DC}"/>
              </c:ext>
            </c:extLst>
          </c:dPt>
          <c:dLbls>
            <c:dLbl>
              <c:idx val="0"/>
              <c:layout>
                <c:manualLayout>
                  <c:x val="0.12222222222222222"/>
                  <c:y val="5.5555555555555552E-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6-1C72-45CD-93EC-E3305414E2DC}"/>
                </c:ext>
              </c:extLst>
            </c:dLbl>
            <c:dLbl>
              <c:idx val="1"/>
              <c:layout>
                <c:manualLayout>
                  <c:x val="-0.14444444444444443"/>
                  <c:y val="-0.1388888888888889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8-1C72-45CD-93EC-E3305414E2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slot!$C$33:$C$37</c:f>
              <c:numCache>
                <c:formatCode>0.00%</c:formatCode>
                <c:ptCount val="2"/>
                <c:pt idx="0">
                  <c:v>0.6875</c:v>
                </c:pt>
                <c:pt idx="1">
                  <c:v>0.3125</c:v>
                </c:pt>
              </c:numCache>
            </c:numRef>
          </c:val>
          <c:extLst>
            <c:ext xmlns:c16="http://schemas.microsoft.com/office/drawing/2014/chart" uri="{C3380CC4-5D6E-409C-BE32-E72D297353CC}">
              <c16:uniqueId val="{00000009-1C72-45CD-93EC-E3305414E2D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478652668416444"/>
          <c:y val="0.4772866422648"/>
          <c:w val="0.24854680664916887"/>
          <c:h val="0.200792544300305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Goals/Assists/Big</a:t>
            </a:r>
            <a:r>
              <a:rPr lang="en-US" baseline="0"/>
              <a:t> Chances Missed in all comps (2024/2025)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slot!$B$113</c:f>
              <c:strCache>
                <c:ptCount val="1"/>
                <c:pt idx="0">
                  <c:v>Goals.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slot!$B$114:$B$120</c:f>
              <c:numCache>
                <c:formatCode>General</c:formatCode>
                <c:ptCount val="6"/>
                <c:pt idx="0">
                  <c:v>2</c:v>
                </c:pt>
                <c:pt idx="1">
                  <c:v>16</c:v>
                </c:pt>
                <c:pt idx="2">
                  <c:v>13</c:v>
                </c:pt>
                <c:pt idx="3">
                  <c:v>32</c:v>
                </c:pt>
                <c:pt idx="4">
                  <c:v>7</c:v>
                </c:pt>
                <c:pt idx="5">
                  <c:v>8</c:v>
                </c:pt>
              </c:numCache>
            </c:numRef>
          </c:val>
          <c:extLst>
            <c:ext xmlns:c16="http://schemas.microsoft.com/office/drawing/2014/chart" uri="{C3380CC4-5D6E-409C-BE32-E72D297353CC}">
              <c16:uniqueId val="{00000000-A88A-4CE8-8DDA-C729AECB6500}"/>
            </c:ext>
          </c:extLst>
        </c:ser>
        <c:ser>
          <c:idx val="1"/>
          <c:order val="1"/>
          <c:tx>
            <c:strRef>
              <c:f>slot!$C$113</c:f>
              <c:strCache>
                <c:ptCount val="1"/>
                <c:pt idx="0">
                  <c:v>Assists.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slot!$C$114:$C$120</c:f>
              <c:numCache>
                <c:formatCode>General</c:formatCode>
                <c:ptCount val="6"/>
                <c:pt idx="0">
                  <c:v>2</c:v>
                </c:pt>
                <c:pt idx="1">
                  <c:v>5</c:v>
                </c:pt>
                <c:pt idx="2">
                  <c:v>5</c:v>
                </c:pt>
                <c:pt idx="3">
                  <c:v>22</c:v>
                </c:pt>
                <c:pt idx="4">
                  <c:v>7</c:v>
                </c:pt>
                <c:pt idx="5">
                  <c:v>3</c:v>
                </c:pt>
              </c:numCache>
            </c:numRef>
          </c:val>
          <c:extLst>
            <c:ext xmlns:c16="http://schemas.microsoft.com/office/drawing/2014/chart" uri="{C3380CC4-5D6E-409C-BE32-E72D297353CC}">
              <c16:uniqueId val="{00000001-A88A-4CE8-8DDA-C729AECB6500}"/>
            </c:ext>
          </c:extLst>
        </c:ser>
        <c:ser>
          <c:idx val="2"/>
          <c:order val="2"/>
          <c:tx>
            <c:strRef>
              <c:f>slot!$D$113</c:f>
              <c:strCache>
                <c:ptCount val="1"/>
                <c:pt idx="0">
                  <c:v>Big Chances Missed.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slot!$A$114:$A$120</c:f>
              <c:strCache>
                <c:ptCount val="6"/>
                <c:pt idx="0">
                  <c:v>Federico Chiesa</c:v>
                </c:pt>
                <c:pt idx="1">
                  <c:v>Cody Gakpo</c:v>
                </c:pt>
                <c:pt idx="2">
                  <c:v>Luis Díaz</c:v>
                </c:pt>
                <c:pt idx="3">
                  <c:v>Mohamed Salah</c:v>
                </c:pt>
                <c:pt idx="4">
                  <c:v>Darwin Núñez</c:v>
                </c:pt>
                <c:pt idx="5">
                  <c:v>Diogo Jota</c:v>
                </c:pt>
              </c:strCache>
            </c:strRef>
          </c:cat>
          <c:val>
            <c:numRef>
              <c:f>slot!$D$114:$D$120</c:f>
              <c:numCache>
                <c:formatCode>General</c:formatCode>
                <c:ptCount val="6"/>
                <c:pt idx="0">
                  <c:v>4</c:v>
                </c:pt>
                <c:pt idx="1">
                  <c:v>5</c:v>
                </c:pt>
                <c:pt idx="2">
                  <c:v>12</c:v>
                </c:pt>
                <c:pt idx="3">
                  <c:v>19</c:v>
                </c:pt>
                <c:pt idx="4">
                  <c:v>26</c:v>
                </c:pt>
                <c:pt idx="5">
                  <c:v>28</c:v>
                </c:pt>
              </c:numCache>
            </c:numRef>
          </c:val>
          <c:extLst>
            <c:ext xmlns:c16="http://schemas.microsoft.com/office/drawing/2014/chart" uri="{C3380CC4-5D6E-409C-BE32-E72D297353CC}">
              <c16:uniqueId val="{00000002-A88A-4CE8-8DDA-C729AECB6500}"/>
            </c:ext>
          </c:extLst>
        </c:ser>
        <c:dLbls>
          <c:dLblPos val="outEnd"/>
          <c:showLegendKey val="0"/>
          <c:showVal val="1"/>
          <c:showCatName val="0"/>
          <c:showSerName val="0"/>
          <c:showPercent val="0"/>
          <c:showBubbleSize val="0"/>
        </c:dLbls>
        <c:gapWidth val="182"/>
        <c:axId val="1120990399"/>
        <c:axId val="1120982079"/>
      </c:barChart>
      <c:catAx>
        <c:axId val="112099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82079"/>
        <c:crosses val="autoZero"/>
        <c:auto val="1"/>
        <c:lblAlgn val="ctr"/>
        <c:lblOffset val="100"/>
        <c:noMultiLvlLbl val="0"/>
      </c:catAx>
      <c:valAx>
        <c:axId val="1120982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Shooting</a:t>
            </a:r>
            <a:r>
              <a:rPr lang="en-US" baseline="0"/>
              <a:t> Accuracy Vs Big Chance Vs Games Missed in all comps(2024/2025)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slot!$B$96</c:f>
              <c:strCache>
                <c:ptCount val="1"/>
                <c:pt idx="0">
                  <c:v>Shooting Accuracy (%).</c:v>
                </c:pt>
              </c:strCache>
            </c:strRef>
          </c:tx>
          <c:spPr>
            <a:ln w="28575" cap="rnd">
              <a:solidFill>
                <a:schemeClr val="accent1"/>
              </a:solidFill>
              <a:round/>
            </a:ln>
            <a:effectLst/>
          </c:spPr>
          <c:marker>
            <c:symbol val="none"/>
          </c:marker>
          <c:dLbls>
            <c:spPr>
              <a:solidFill>
                <a:schemeClr val="accent1"/>
              </a:solidFill>
              <a:ln>
                <a:noFill/>
              </a:ln>
              <a:effectLst/>
            </c:spPr>
            <c:txPr>
              <a:bodyPr rot="-5400000" spcFirstLastPara="1" vertOverflow="ellipsis" wrap="square" lIns="38100" tIns="19050" rIns="38100" bIns="19050" anchor="ctr" anchorCtr="0">
                <a:spAutoFit/>
              </a:bodyPr>
              <a:lstStyle/>
              <a:p>
                <a:pPr>
                  <a:defRPr sz="1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slot!$B$97:$B$103</c:f>
              <c:numCache>
                <c:formatCode>0%</c:formatCode>
                <c:ptCount val="6"/>
                <c:pt idx="0">
                  <c:v>0.5</c:v>
                </c:pt>
                <c:pt idx="1">
                  <c:v>0.52380952380952384</c:v>
                </c:pt>
                <c:pt idx="2">
                  <c:v>0.4642857142857143</c:v>
                </c:pt>
                <c:pt idx="3">
                  <c:v>0.48275862068965519</c:v>
                </c:pt>
                <c:pt idx="4">
                  <c:v>0.47368421052631576</c:v>
                </c:pt>
                <c:pt idx="5">
                  <c:v>0.47368421052631576</c:v>
                </c:pt>
              </c:numCache>
            </c:numRef>
          </c:val>
          <c:smooth val="0"/>
          <c:extLst>
            <c:ext xmlns:c16="http://schemas.microsoft.com/office/drawing/2014/chart" uri="{C3380CC4-5D6E-409C-BE32-E72D297353CC}">
              <c16:uniqueId val="{00000000-727E-4466-A937-30AF6D9FDE33}"/>
            </c:ext>
          </c:extLst>
        </c:ser>
        <c:ser>
          <c:idx val="1"/>
          <c:order val="1"/>
          <c:tx>
            <c:strRef>
              <c:f>slot!$C$96</c:f>
              <c:strCache>
                <c:ptCount val="1"/>
                <c:pt idx="0">
                  <c:v>Big Chances Created.</c:v>
                </c:pt>
              </c:strCache>
            </c:strRef>
          </c:tx>
          <c:spPr>
            <a:ln w="28575" cap="rnd">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slot!$C$97:$C$103</c:f>
              <c:numCache>
                <c:formatCode>General</c:formatCode>
                <c:ptCount val="6"/>
                <c:pt idx="0">
                  <c:v>45</c:v>
                </c:pt>
                <c:pt idx="1">
                  <c:v>42</c:v>
                </c:pt>
                <c:pt idx="2">
                  <c:v>24</c:v>
                </c:pt>
                <c:pt idx="3">
                  <c:v>22</c:v>
                </c:pt>
                <c:pt idx="4">
                  <c:v>13</c:v>
                </c:pt>
                <c:pt idx="5">
                  <c:v>4</c:v>
                </c:pt>
              </c:numCache>
            </c:numRef>
          </c:val>
          <c:smooth val="1"/>
          <c:extLst>
            <c:ext xmlns:c16="http://schemas.microsoft.com/office/drawing/2014/chart" uri="{C3380CC4-5D6E-409C-BE32-E72D297353CC}">
              <c16:uniqueId val="{00000001-727E-4466-A937-30AF6D9FDE33}"/>
            </c:ext>
          </c:extLst>
        </c:ser>
        <c:ser>
          <c:idx val="2"/>
          <c:order val="2"/>
          <c:tx>
            <c:strRef>
              <c:f>slot!$D$96</c:f>
              <c:strCache>
                <c:ptCount val="1"/>
                <c:pt idx="0">
                  <c:v>Games Missed with Injury</c:v>
                </c:pt>
              </c:strCache>
            </c:strRef>
          </c:tx>
          <c:spPr>
            <a:ln w="28575" cap="rnd">
              <a:solidFill>
                <a:schemeClr val="accent3"/>
              </a:solidFill>
              <a:round/>
            </a:ln>
            <a:effectLst/>
          </c:spPr>
          <c:marker>
            <c:symbol val="none"/>
          </c:marker>
          <c:dLbls>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slot!$A$97:$A$103</c:f>
              <c:strCache>
                <c:ptCount val="6"/>
                <c:pt idx="0">
                  <c:v>Mohamed Salah</c:v>
                </c:pt>
                <c:pt idx="1">
                  <c:v>Diogo Jota</c:v>
                </c:pt>
                <c:pt idx="2">
                  <c:v>Cody Gakpo</c:v>
                </c:pt>
                <c:pt idx="3">
                  <c:v>Luis Díaz</c:v>
                </c:pt>
                <c:pt idx="4">
                  <c:v>Darwin Núñez</c:v>
                </c:pt>
                <c:pt idx="5">
                  <c:v>Federico Chiesa</c:v>
                </c:pt>
              </c:strCache>
            </c:strRef>
          </c:cat>
          <c:val>
            <c:numRef>
              <c:f>slot!$D$97:$D$103</c:f>
              <c:numCache>
                <c:formatCode>General</c:formatCode>
                <c:ptCount val="6"/>
                <c:pt idx="0">
                  <c:v>0</c:v>
                </c:pt>
                <c:pt idx="1">
                  <c:v>16</c:v>
                </c:pt>
                <c:pt idx="2">
                  <c:v>5</c:v>
                </c:pt>
                <c:pt idx="3">
                  <c:v>0</c:v>
                </c:pt>
                <c:pt idx="4">
                  <c:v>1</c:v>
                </c:pt>
                <c:pt idx="5">
                  <c:v>14</c:v>
                </c:pt>
              </c:numCache>
            </c:numRef>
          </c:val>
          <c:smooth val="0"/>
          <c:extLst>
            <c:ext xmlns:c16="http://schemas.microsoft.com/office/drawing/2014/chart" uri="{C3380CC4-5D6E-409C-BE32-E72D297353CC}">
              <c16:uniqueId val="{00000002-727E-4466-A937-30AF6D9FDE33}"/>
            </c:ext>
          </c:extLst>
        </c:ser>
        <c:dLbls>
          <c:showLegendKey val="0"/>
          <c:showVal val="0"/>
          <c:showCatName val="0"/>
          <c:showSerName val="0"/>
          <c:showPercent val="0"/>
          <c:showBubbleSize val="0"/>
        </c:dLbls>
        <c:smooth val="0"/>
        <c:axId val="530735327"/>
        <c:axId val="530732415"/>
      </c:lineChart>
      <c:catAx>
        <c:axId val="53073532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732415"/>
        <c:crosses val="autoZero"/>
        <c:auto val="1"/>
        <c:lblAlgn val="ctr"/>
        <c:lblOffset val="100"/>
        <c:noMultiLvlLbl val="0"/>
      </c:catAx>
      <c:valAx>
        <c:axId val="530732415"/>
        <c:scaling>
          <c:orientation val="minMax"/>
        </c:scaling>
        <c:delete val="1"/>
        <c:axPos val="l"/>
        <c:numFmt formatCode="0%" sourceLinked="1"/>
        <c:majorTickMark val="none"/>
        <c:minorTickMark val="none"/>
        <c:tickLblPos val="nextTo"/>
        <c:crossAx val="5307353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1" u="none" strike="noStrike" baseline="0">
                <a:effectLst/>
              </a:rPr>
              <a:t>Liverpool Player Performances in all Comps (2024/2025)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a:solidFill>
              <a:schemeClr val="accent1"/>
            </a:solidFill>
            <a:round/>
          </a:ln>
          <a:effectLst/>
        </c:spPr>
        <c:marker>
          <c:symbol val="none"/>
        </c:marker>
      </c:pivotFmt>
      <c:pivotFmt>
        <c:idx val="2"/>
        <c:spPr>
          <a:solidFill>
            <a:schemeClr val="accent1"/>
          </a:solidFill>
          <a:ln w="15875" cap="rnd">
            <a:solidFill>
              <a:schemeClr val="accent1"/>
            </a:solidFill>
            <a:round/>
          </a:ln>
          <a:effectLst/>
        </c:spPr>
        <c:marker>
          <c:symbol val="none"/>
        </c:marker>
      </c:pivotFmt>
      <c:pivotFmt>
        <c:idx val="3"/>
        <c:spPr>
          <a:solidFill>
            <a:schemeClr val="accent1"/>
          </a:solidFill>
          <a:ln w="12700" cap="rnd">
            <a:solidFill>
              <a:schemeClr val="accent1"/>
            </a:solidFill>
            <a:round/>
          </a:ln>
          <a:effectLst/>
        </c:spPr>
        <c:marker>
          <c:symbol val="none"/>
        </c:marker>
      </c:pivotFmt>
      <c:pivotFmt>
        <c:idx val="4"/>
        <c:spPr>
          <a:solidFill>
            <a:schemeClr val="accent1"/>
          </a:solidFill>
          <a:ln w="12700" cap="rnd">
            <a:solidFill>
              <a:srgbClr val="7030A0"/>
            </a:solidFill>
            <a:round/>
          </a:ln>
          <a:effectLst/>
        </c:spPr>
        <c:marker>
          <c:symbol val="none"/>
        </c:marker>
      </c:pivotFmt>
      <c:pivotFmt>
        <c:idx val="5"/>
        <c:spPr>
          <a:solidFill>
            <a:schemeClr val="accent1"/>
          </a:solidFill>
          <a:ln w="12700"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158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12700"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127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60211242476863"/>
          <c:y val="0.22486121339149154"/>
          <c:w val="0.38867505610137104"/>
          <c:h val="0.64979842897335671"/>
        </c:manualLayout>
      </c:layout>
      <c:radarChart>
        <c:radarStyle val="marker"/>
        <c:varyColors val="0"/>
        <c:ser>
          <c:idx val="0"/>
          <c:order val="0"/>
          <c:tx>
            <c:strRef>
              <c:f>slot!$B$84</c:f>
              <c:strCache>
                <c:ptCount val="1"/>
                <c:pt idx="0">
                  <c:v>Mohamed Salah.</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slot!$B$85:$B$89</c:f>
              <c:numCache>
                <c:formatCode>General</c:formatCode>
                <c:ptCount val="4"/>
                <c:pt idx="0">
                  <c:v>22</c:v>
                </c:pt>
                <c:pt idx="1">
                  <c:v>45</c:v>
                </c:pt>
                <c:pt idx="2">
                  <c:v>32</c:v>
                </c:pt>
                <c:pt idx="3">
                  <c:v>70</c:v>
                </c:pt>
              </c:numCache>
            </c:numRef>
          </c:val>
          <c:extLst>
            <c:ext xmlns:c16="http://schemas.microsoft.com/office/drawing/2014/chart" uri="{C3380CC4-5D6E-409C-BE32-E72D297353CC}">
              <c16:uniqueId val="{00000000-487A-4929-BA43-5634DB76EB19}"/>
            </c:ext>
          </c:extLst>
        </c:ser>
        <c:ser>
          <c:idx val="1"/>
          <c:order val="1"/>
          <c:tx>
            <c:strRef>
              <c:f>slot!$C$84</c:f>
              <c:strCache>
                <c:ptCount val="1"/>
                <c:pt idx="0">
                  <c:v>Cody Gakpo.</c:v>
                </c:pt>
              </c:strCache>
            </c:strRef>
          </c:tx>
          <c:spPr>
            <a:ln w="127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slot!$C$85:$C$89</c:f>
              <c:numCache>
                <c:formatCode>General</c:formatCode>
                <c:ptCount val="4"/>
                <c:pt idx="0">
                  <c:v>5</c:v>
                </c:pt>
                <c:pt idx="1">
                  <c:v>24</c:v>
                </c:pt>
                <c:pt idx="2">
                  <c:v>16</c:v>
                </c:pt>
                <c:pt idx="3">
                  <c:v>26</c:v>
                </c:pt>
              </c:numCache>
            </c:numRef>
          </c:val>
          <c:extLst>
            <c:ext xmlns:c16="http://schemas.microsoft.com/office/drawing/2014/chart" uri="{C3380CC4-5D6E-409C-BE32-E72D297353CC}">
              <c16:uniqueId val="{00000001-487A-4929-BA43-5634DB76EB19}"/>
            </c:ext>
          </c:extLst>
        </c:ser>
        <c:ser>
          <c:idx val="2"/>
          <c:order val="2"/>
          <c:tx>
            <c:strRef>
              <c:f>slot!$D$84</c:f>
              <c:strCache>
                <c:ptCount val="1"/>
                <c:pt idx="0">
                  <c:v>Luis Díaz.</c:v>
                </c:pt>
              </c:strCache>
            </c:strRef>
          </c:tx>
          <c:spPr>
            <a:ln w="15875"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slot!$D$85:$D$89</c:f>
              <c:numCache>
                <c:formatCode>General</c:formatCode>
                <c:ptCount val="4"/>
                <c:pt idx="0">
                  <c:v>5</c:v>
                </c:pt>
                <c:pt idx="1">
                  <c:v>22</c:v>
                </c:pt>
                <c:pt idx="2">
                  <c:v>13</c:v>
                </c:pt>
                <c:pt idx="3">
                  <c:v>28</c:v>
                </c:pt>
              </c:numCache>
            </c:numRef>
          </c:val>
          <c:extLst>
            <c:ext xmlns:c16="http://schemas.microsoft.com/office/drawing/2014/chart" uri="{C3380CC4-5D6E-409C-BE32-E72D297353CC}">
              <c16:uniqueId val="{00000002-487A-4929-BA43-5634DB76EB19}"/>
            </c:ext>
          </c:extLst>
        </c:ser>
        <c:ser>
          <c:idx val="3"/>
          <c:order val="3"/>
          <c:tx>
            <c:strRef>
              <c:f>slot!$E$84</c:f>
              <c:strCache>
                <c:ptCount val="1"/>
                <c:pt idx="0">
                  <c:v>Diogo Jota.</c:v>
                </c:pt>
              </c:strCache>
            </c:strRef>
          </c:tx>
          <c:spPr>
            <a:ln w="1270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slot!$E$85:$E$89</c:f>
              <c:numCache>
                <c:formatCode>General</c:formatCode>
                <c:ptCount val="4"/>
                <c:pt idx="0">
                  <c:v>3</c:v>
                </c:pt>
                <c:pt idx="1">
                  <c:v>42</c:v>
                </c:pt>
                <c:pt idx="2">
                  <c:v>8</c:v>
                </c:pt>
                <c:pt idx="3">
                  <c:v>22</c:v>
                </c:pt>
              </c:numCache>
            </c:numRef>
          </c:val>
          <c:extLst>
            <c:ext xmlns:c16="http://schemas.microsoft.com/office/drawing/2014/chart" uri="{C3380CC4-5D6E-409C-BE32-E72D297353CC}">
              <c16:uniqueId val="{00000003-487A-4929-BA43-5634DB76EB19}"/>
            </c:ext>
          </c:extLst>
        </c:ser>
        <c:ser>
          <c:idx val="4"/>
          <c:order val="4"/>
          <c:tx>
            <c:strRef>
              <c:f>slot!$F$84</c:f>
              <c:strCache>
                <c:ptCount val="1"/>
                <c:pt idx="0">
                  <c:v>Darwin Núñez.</c:v>
                </c:pt>
              </c:strCache>
            </c:strRef>
          </c:tx>
          <c:spPr>
            <a:ln w="12700" cap="rnd">
              <a:solidFill>
                <a:srgbClr val="7030A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slot!$F$85:$F$89</c:f>
              <c:numCache>
                <c:formatCode>General</c:formatCode>
                <c:ptCount val="4"/>
                <c:pt idx="0">
                  <c:v>7</c:v>
                </c:pt>
                <c:pt idx="1">
                  <c:v>13</c:v>
                </c:pt>
                <c:pt idx="2">
                  <c:v>7</c:v>
                </c:pt>
                <c:pt idx="3">
                  <c:v>27</c:v>
                </c:pt>
              </c:numCache>
            </c:numRef>
          </c:val>
          <c:extLst>
            <c:ext xmlns:c16="http://schemas.microsoft.com/office/drawing/2014/chart" uri="{C3380CC4-5D6E-409C-BE32-E72D297353CC}">
              <c16:uniqueId val="{00000004-487A-4929-BA43-5634DB76EB19}"/>
            </c:ext>
          </c:extLst>
        </c:ser>
        <c:ser>
          <c:idx val="5"/>
          <c:order val="5"/>
          <c:tx>
            <c:strRef>
              <c:f>slot!$G$84</c:f>
              <c:strCache>
                <c:ptCount val="1"/>
                <c:pt idx="0">
                  <c:v>Federico Chiesa.</c:v>
                </c:pt>
              </c:strCache>
            </c:strRef>
          </c:tx>
          <c:spPr>
            <a:ln w="1270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slot!$A$85:$A$89</c:f>
              <c:strCache>
                <c:ptCount val="4"/>
                <c:pt idx="0">
                  <c:v>Assists.</c:v>
                </c:pt>
                <c:pt idx="1">
                  <c:v>Big Chances Created.</c:v>
                </c:pt>
                <c:pt idx="2">
                  <c:v>Goals.</c:v>
                </c:pt>
                <c:pt idx="3">
                  <c:v>Shots on Target.</c:v>
                </c:pt>
              </c:strCache>
            </c:strRef>
          </c:cat>
          <c:val>
            <c:numRef>
              <c:f>slot!$G$85:$G$89</c:f>
              <c:numCache>
                <c:formatCode>General</c:formatCode>
                <c:ptCount val="4"/>
                <c:pt idx="0">
                  <c:v>2</c:v>
                </c:pt>
                <c:pt idx="1">
                  <c:v>4</c:v>
                </c:pt>
                <c:pt idx="2">
                  <c:v>2</c:v>
                </c:pt>
                <c:pt idx="3">
                  <c:v>9</c:v>
                </c:pt>
              </c:numCache>
            </c:numRef>
          </c:val>
          <c:extLst>
            <c:ext xmlns:c16="http://schemas.microsoft.com/office/drawing/2014/chart" uri="{C3380CC4-5D6E-409C-BE32-E72D297353CC}">
              <c16:uniqueId val="{00000005-487A-4929-BA43-5634DB76EB19}"/>
            </c:ext>
          </c:extLst>
        </c:ser>
        <c:dLbls>
          <c:showLegendKey val="0"/>
          <c:showVal val="1"/>
          <c:showCatName val="0"/>
          <c:showSerName val="0"/>
          <c:showPercent val="0"/>
          <c:showBubbleSize val="0"/>
        </c:dLbls>
        <c:axId val="449282223"/>
        <c:axId val="449291375"/>
      </c:radarChart>
      <c:catAx>
        <c:axId val="44928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50" b="1" i="0" u="none" strike="noStrike" kern="1200" baseline="0">
                <a:ln>
                  <a:noFill/>
                </a:ln>
                <a:solidFill>
                  <a:schemeClr val="tx1">
                    <a:lumMod val="65000"/>
                    <a:lumOff val="35000"/>
                  </a:schemeClr>
                </a:solidFill>
                <a:latin typeface="+mn-lt"/>
                <a:ea typeface="+mn-ea"/>
                <a:cs typeface="+mn-cs"/>
              </a:defRPr>
            </a:pPr>
            <a:endParaRPr lang="en-US"/>
          </a:p>
        </c:txPr>
        <c:crossAx val="449291375"/>
        <c:crosses val="autoZero"/>
        <c:auto val="1"/>
        <c:lblAlgn val="ctr"/>
        <c:lblOffset val="100"/>
        <c:noMultiLvlLbl val="0"/>
      </c:catAx>
      <c:valAx>
        <c:axId val="4492913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44928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Minutes per Goal/Assist in all Comps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12700" cap="rnd">
            <a:solidFill>
              <a:schemeClr val="accent1"/>
            </a:solidFill>
            <a:round/>
          </a:ln>
          <a:effectLst/>
        </c:spPr>
        <c:marker>
          <c:symbol val="none"/>
        </c:marker>
        <c:dLbl>
          <c:idx val="0"/>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12700" cap="rnd" cmpd="sng">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8"/>
        <c:spPr>
          <a:ln w="15875" cap="rnd">
            <a:solidFill>
              <a:schemeClr val="accent1"/>
            </a:solidFill>
            <a:round/>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slot!$B$46</c:f>
              <c:strCache>
                <c:ptCount val="1"/>
                <c:pt idx="0">
                  <c:v>Minutes per Goal.</c:v>
                </c:pt>
              </c:strCache>
            </c:strRef>
          </c:tx>
          <c:spPr>
            <a:ln w="12700" cap="rnd">
              <a:solidFill>
                <a:schemeClr val="accent1"/>
              </a:solidFill>
              <a:round/>
            </a:ln>
            <a:effectLst/>
          </c:spPr>
          <c:marker>
            <c:symbol val="none"/>
          </c:marker>
          <c:dLbls>
            <c:spPr>
              <a:solidFill>
                <a:srgbClr val="0070C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slot!$B$47:$B$53</c:f>
              <c:numCache>
                <c:formatCode>General</c:formatCode>
                <c:ptCount val="6"/>
                <c:pt idx="0">
                  <c:v>113</c:v>
                </c:pt>
                <c:pt idx="1">
                  <c:v>134</c:v>
                </c:pt>
                <c:pt idx="2">
                  <c:v>178</c:v>
                </c:pt>
                <c:pt idx="3">
                  <c:v>209</c:v>
                </c:pt>
                <c:pt idx="4">
                  <c:v>264</c:v>
                </c:pt>
                <c:pt idx="5">
                  <c:v>371</c:v>
                </c:pt>
              </c:numCache>
            </c:numRef>
          </c:val>
          <c:smooth val="0"/>
          <c:extLst>
            <c:ext xmlns:c16="http://schemas.microsoft.com/office/drawing/2014/chart" uri="{C3380CC4-5D6E-409C-BE32-E72D297353CC}">
              <c16:uniqueId val="{00000000-2F50-460C-B3D0-92D55EBFA43E}"/>
            </c:ext>
          </c:extLst>
        </c:ser>
        <c:ser>
          <c:idx val="1"/>
          <c:order val="1"/>
          <c:tx>
            <c:strRef>
              <c:f>slot!$C$46</c:f>
              <c:strCache>
                <c:ptCount val="1"/>
                <c:pt idx="0">
                  <c:v>Minutes per Goal/Assist.</c:v>
                </c:pt>
              </c:strCache>
            </c:strRef>
          </c:tx>
          <c:spPr>
            <a:ln w="12700" cap="rnd" cmpd="sng">
              <a:solidFill>
                <a:schemeClr val="accent2"/>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slot!$C$47:$C$53</c:f>
              <c:numCache>
                <c:formatCode>0</c:formatCode>
                <c:ptCount val="6"/>
                <c:pt idx="0">
                  <c:v>66.777777777777771</c:v>
                </c:pt>
                <c:pt idx="1">
                  <c:v>102.19047619047619</c:v>
                </c:pt>
                <c:pt idx="2">
                  <c:v>129.45454545454547</c:v>
                </c:pt>
                <c:pt idx="3">
                  <c:v>150.61111111111111</c:v>
                </c:pt>
                <c:pt idx="4">
                  <c:v>132.07142857142858</c:v>
                </c:pt>
                <c:pt idx="5">
                  <c:v>92.75</c:v>
                </c:pt>
              </c:numCache>
            </c:numRef>
          </c:val>
          <c:smooth val="0"/>
          <c:extLst>
            <c:ext xmlns:c16="http://schemas.microsoft.com/office/drawing/2014/chart" uri="{C3380CC4-5D6E-409C-BE32-E72D297353CC}">
              <c16:uniqueId val="{00000001-2F50-460C-B3D0-92D55EBFA43E}"/>
            </c:ext>
          </c:extLst>
        </c:ser>
        <c:ser>
          <c:idx val="2"/>
          <c:order val="2"/>
          <c:tx>
            <c:strRef>
              <c:f>slot!$D$46</c:f>
              <c:strCache>
                <c:ptCount val="1"/>
                <c:pt idx="0">
                  <c:v>Minutes Played.</c:v>
                </c:pt>
              </c:strCache>
            </c:strRef>
          </c:tx>
          <c:spPr>
            <a:ln w="15875" cap="rnd">
              <a:solidFill>
                <a:schemeClr val="accent3"/>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slot!$A$47:$A$53</c:f>
              <c:strCache>
                <c:ptCount val="6"/>
                <c:pt idx="0">
                  <c:v>Mohamed Salah</c:v>
                </c:pt>
                <c:pt idx="1">
                  <c:v>Cody Gakpo</c:v>
                </c:pt>
                <c:pt idx="2">
                  <c:v>Diogo Jota</c:v>
                </c:pt>
                <c:pt idx="3">
                  <c:v>Luis Díaz</c:v>
                </c:pt>
                <c:pt idx="4">
                  <c:v>Darwin Núñez</c:v>
                </c:pt>
                <c:pt idx="5">
                  <c:v>Federico Chiesa</c:v>
                </c:pt>
              </c:strCache>
            </c:strRef>
          </c:cat>
          <c:val>
            <c:numRef>
              <c:f>slot!$D$47:$D$53</c:f>
              <c:numCache>
                <c:formatCode>_(* #,##0_);_(* \(#,##0\);_(* "-"??_);_(@_)</c:formatCode>
                <c:ptCount val="6"/>
                <c:pt idx="0">
                  <c:v>3606</c:v>
                </c:pt>
                <c:pt idx="1">
                  <c:v>2146</c:v>
                </c:pt>
                <c:pt idx="2">
                  <c:v>1424</c:v>
                </c:pt>
                <c:pt idx="3">
                  <c:v>2711</c:v>
                </c:pt>
                <c:pt idx="4">
                  <c:v>1849</c:v>
                </c:pt>
                <c:pt idx="5">
                  <c:v>371</c:v>
                </c:pt>
              </c:numCache>
            </c:numRef>
          </c:val>
          <c:smooth val="0"/>
          <c:extLst>
            <c:ext xmlns:c16="http://schemas.microsoft.com/office/drawing/2014/chart" uri="{C3380CC4-5D6E-409C-BE32-E72D297353CC}">
              <c16:uniqueId val="{00000002-2F50-460C-B3D0-92D55EBFA43E}"/>
            </c:ext>
          </c:extLst>
        </c:ser>
        <c:dLbls>
          <c:showLegendKey val="0"/>
          <c:showVal val="0"/>
          <c:showCatName val="0"/>
          <c:showSerName val="0"/>
          <c:showPercent val="0"/>
          <c:showBubbleSize val="0"/>
        </c:dLbls>
        <c:smooth val="0"/>
        <c:axId val="1120996639"/>
        <c:axId val="1120992895"/>
      </c:lineChart>
      <c:catAx>
        <c:axId val="1120996639"/>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2520000" spcFirstLastPara="1" vertOverflow="ellipsis" wrap="square" anchor="b"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992895"/>
        <c:crosses val="autoZero"/>
        <c:auto val="1"/>
        <c:lblAlgn val="ctr"/>
        <c:lblOffset val="100"/>
        <c:noMultiLvlLbl val="0"/>
      </c:catAx>
      <c:valAx>
        <c:axId val="1120992895"/>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2099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[LIVERPOOL CAPSTONE 2.xlsx]slot!PivotTable13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Dribbling Success vs unsuccess Rate (during thier 3rd Season in liverpool Respectively)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
        <c:dLbl>
          <c:idx val="0"/>
          <c:layout>
            <c:manualLayout>
              <c:x val="0.12777777777777768"/>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3"/>
        <c:spPr>
          <a:solidFill>
            <a:srgbClr val="0070C0"/>
          </a:solidFill>
          <a:ln w="19050">
            <a:solidFill>
              <a:schemeClr val="lt1"/>
            </a:solidFill>
          </a:ln>
          <a:effectLst/>
        </c:spPr>
        <c:dLbl>
          <c:idx val="0"/>
          <c:layout>
            <c:manualLayout>
              <c:x val="-0.15833333333333333"/>
              <c:y val="0.12962962962962962"/>
            </c:manualLayout>
          </c:layout>
          <c:showLegendKey val="0"/>
          <c:showVal val="0"/>
          <c:showCatName val="0"/>
          <c:showSerName val="1"/>
          <c:showPercent val="1"/>
          <c:showBubbleSize val="0"/>
          <c:extLst>
            <c:ext xmlns:c15="http://schemas.microsoft.com/office/drawing/2012/chart" uri="{CE6537A1-D6FC-4f65-9D91-7224C49458BB}"/>
          </c:extLst>
        </c:dLbl>
      </c:pivotFmt>
      <c:pivotFmt>
        <c:idx val="4"/>
        <c:spPr>
          <a:solidFill>
            <a:srgbClr val="FF0000"/>
          </a:solidFill>
          <a:ln w="19050">
            <a:solidFill>
              <a:schemeClr val="lt1"/>
            </a:solidFill>
          </a:ln>
          <a:effectLst/>
        </c:spPr>
        <c:dLbl>
          <c:idx val="0"/>
          <c:layout>
            <c:manualLayout>
              <c:x val="0.12222222222222222"/>
              <c:y val="0.1111111111111111"/>
            </c:manualLayout>
          </c:layout>
          <c:showLegendKey val="0"/>
          <c:showVal val="0"/>
          <c:showCatName val="0"/>
          <c:showSerName val="1"/>
          <c:showPercent val="1"/>
          <c:showBubbleSize val="0"/>
          <c:extLst>
            <c:ext xmlns:c15="http://schemas.microsoft.com/office/drawing/2012/chart" uri="{CE6537A1-D6FC-4f65-9D91-7224C49458BB}"/>
          </c:extLst>
        </c:dLbl>
      </c:pivotFmt>
      <c:pivotFmt>
        <c:idx val="5"/>
        <c:spPr>
          <a:solidFill>
            <a:srgbClr val="0070C0"/>
          </a:solidFill>
          <a:ln w="19050">
            <a:solidFill>
              <a:schemeClr val="lt1"/>
            </a:solidFill>
          </a:ln>
          <a:effectLst/>
        </c:spPr>
        <c:dLbl>
          <c:idx val="0"/>
          <c:layout>
            <c:manualLayout>
              <c:x val="-0.16388888888888892"/>
              <c:y val="-0.11574074074074074"/>
            </c:manualLayout>
          </c:layout>
          <c:showLegendKey val="0"/>
          <c:showVal val="0"/>
          <c:showCatName val="0"/>
          <c:showSerName val="1"/>
          <c:showPercent val="1"/>
          <c:showBubbleSize val="0"/>
          <c:extLst>
            <c:ext xmlns:c15="http://schemas.microsoft.com/office/drawing/2012/chart" uri="{CE6537A1-D6FC-4f65-9D91-7224C49458BB}"/>
          </c:extLst>
        </c:dLbl>
      </c:pivotFmt>
      <c:pivotFmt>
        <c:idx val="6"/>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7"/>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8"/>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9"/>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0"/>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1"/>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2"/>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3"/>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4"/>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5"/>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6"/>
        <c:spPr>
          <a:solidFill>
            <a:srgbClr val="FF0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7"/>
        <c:spPr>
          <a:solidFill>
            <a:srgbClr val="FF0000"/>
          </a:solidFill>
          <a:ln w="19050">
            <a:solidFill>
              <a:schemeClr val="lt1"/>
            </a:solidFill>
          </a:ln>
          <a:effectLst/>
        </c:spPr>
        <c:dLbl>
          <c:idx val="0"/>
          <c:layout>
            <c:manualLayout>
              <c:x val="0.13055555555555556"/>
              <c:y val="-0.18981481481481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8"/>
        <c:spPr>
          <a:solidFill>
            <a:srgbClr val="0070C0"/>
          </a:solidFill>
          <a:ln w="19050">
            <a:solidFill>
              <a:schemeClr val="lt1"/>
            </a:solidFill>
          </a:ln>
          <a:effectLst/>
        </c:spPr>
        <c:dLbl>
          <c:idx val="0"/>
          <c:layout>
            <c:manualLayout>
              <c:x val="-9.1666666666666674E-2"/>
              <c:y val="0.194444444444444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19"/>
        <c:spPr>
          <a:solidFill>
            <a:srgbClr val="0070C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0"/>
        <c:spPr>
          <a:solidFill>
            <a:srgbClr val="FF0000"/>
          </a:solidFill>
          <a:ln w="19050">
            <a:solidFill>
              <a:schemeClr val="lt1"/>
            </a:solidFill>
          </a:ln>
          <a:effectLst/>
        </c:spPr>
        <c:dLbl>
          <c:idx val="0"/>
          <c:layout>
            <c:manualLayout>
              <c:x val="0.1222222222222222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
        <c:idx val="21"/>
        <c:spPr>
          <a:solidFill>
            <a:srgbClr val="0070C0"/>
          </a:solidFill>
          <a:ln w="19050">
            <a:solidFill>
              <a:schemeClr val="lt1"/>
            </a:solidFill>
          </a:ln>
          <a:effectLst/>
        </c:spPr>
        <c:dLbl>
          <c:idx val="0"/>
          <c:layout>
            <c:manualLayout>
              <c:x val="-0.14444444444444443"/>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extLst>
            <c:ext xmlns:c15="http://schemas.microsoft.com/office/drawing/2012/chart" uri="{CE6537A1-D6FC-4f65-9D91-7224C49458BB}"/>
          </c:extLst>
        </c:dLbl>
      </c:pivotFmt>
    </c:pivotFmts>
    <c:plotArea>
      <c:layout/>
      <c:doughnutChart>
        <c:varyColors val="1"/>
        <c:ser>
          <c:idx val="0"/>
          <c:order val="0"/>
          <c:tx>
            <c:strRef>
              <c:f>slot!$B$32</c:f>
              <c:strCache>
                <c:ptCount val="1"/>
                <c:pt idx="0">
                  <c:v>Successful Dribbles</c:v>
                </c:pt>
              </c:strCache>
            </c:strRef>
          </c:tx>
          <c:spPr>
            <a:solidFill>
              <a:srgbClr val="FF000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F0AA-478B-B0FE-FE4C8EAB5A59}"/>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F0AA-478B-B0FE-FE4C8EAB5A59}"/>
              </c:ext>
            </c:extLst>
          </c:dPt>
          <c:dLbls>
            <c:dLbl>
              <c:idx val="0"/>
              <c:layout>
                <c:manualLayout>
                  <c:x val="0.13055555555555556"/>
                  <c:y val="-0.1898148148148148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1-F0AA-478B-B0FE-FE4C8EAB5A59}"/>
                </c:ext>
              </c:extLst>
            </c:dLbl>
            <c:dLbl>
              <c:idx val="1"/>
              <c:layout>
                <c:manualLayout>
                  <c:x val="-9.1666666666666674E-2"/>
                  <c:y val="0.19444444444444445"/>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3-F0AA-478B-B0FE-FE4C8EAB5A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slot!$B$33:$B$37</c:f>
              <c:numCache>
                <c:formatCode>0.00%</c:formatCode>
                <c:ptCount val="2"/>
                <c:pt idx="0">
                  <c:v>0.44</c:v>
                </c:pt>
                <c:pt idx="1">
                  <c:v>0.56000000000000005</c:v>
                </c:pt>
              </c:numCache>
            </c:numRef>
          </c:val>
          <c:extLst>
            <c:ext xmlns:c16="http://schemas.microsoft.com/office/drawing/2014/chart" uri="{C3380CC4-5D6E-409C-BE32-E72D297353CC}">
              <c16:uniqueId val="{00000004-F0AA-478B-B0FE-FE4C8EAB5A59}"/>
            </c:ext>
          </c:extLst>
        </c:ser>
        <c:ser>
          <c:idx val="1"/>
          <c:order val="1"/>
          <c:tx>
            <c:strRef>
              <c:f>slot!$C$32</c:f>
              <c:strCache>
                <c:ptCount val="1"/>
                <c:pt idx="0">
                  <c:v>Unsuccessful Dribbles.</c:v>
                </c:pt>
              </c:strCache>
            </c:strRef>
          </c:tx>
          <c:spPr>
            <a:solidFill>
              <a:srgbClr val="0070C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6-F0AA-478B-B0FE-FE4C8EAB5A59}"/>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8-F0AA-478B-B0FE-FE4C8EAB5A59}"/>
              </c:ext>
            </c:extLst>
          </c:dPt>
          <c:dLbls>
            <c:dLbl>
              <c:idx val="0"/>
              <c:layout>
                <c:manualLayout>
                  <c:x val="0.12222222222222222"/>
                  <c:y val="5.5555555555555552E-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6-F0AA-478B-B0FE-FE4C8EAB5A59}"/>
                </c:ext>
              </c:extLst>
            </c:dLbl>
            <c:dLbl>
              <c:idx val="1"/>
              <c:layout>
                <c:manualLayout>
                  <c:x val="-0.14444444444444443"/>
                  <c:y val="-0.13888888888888892"/>
                </c:manualLayout>
              </c:layout>
              <c:showLegendKey val="0"/>
              <c:showVal val="0"/>
              <c:showCatName val="0"/>
              <c:showSerName val="1"/>
              <c:showPercent val="1"/>
              <c:showBubbleSize val="0"/>
              <c:extLst>
                <c:ext xmlns:c15="http://schemas.microsoft.com/office/drawing/2012/chart" uri="{CE6537A1-D6FC-4f65-9D91-7224C49458BB}"/>
                <c:ext xmlns:c16="http://schemas.microsoft.com/office/drawing/2014/chart" uri="{C3380CC4-5D6E-409C-BE32-E72D297353CC}">
                  <c16:uniqueId val="{00000008-F0AA-478B-B0FE-FE4C8EAB5A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1"/>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multiLvlStrRef>
              <c:f>slot!$A$33:$A$37</c:f>
              <c:multiLvlStrCache>
                <c:ptCount val="2"/>
                <c:lvl>
                  <c:pt idx="0">
                    <c:v>2024/2025</c:v>
                  </c:pt>
                  <c:pt idx="1">
                    <c:v>2019/2020</c:v>
                  </c:pt>
                </c:lvl>
                <c:lvl>
                  <c:pt idx="0">
                    <c:v>Luis Daiz</c:v>
                  </c:pt>
                  <c:pt idx="1">
                    <c:v>Mane</c:v>
                  </c:pt>
                </c:lvl>
              </c:multiLvlStrCache>
            </c:multiLvlStrRef>
          </c:cat>
          <c:val>
            <c:numRef>
              <c:f>slot!$C$33:$C$37</c:f>
              <c:numCache>
                <c:formatCode>0.00%</c:formatCode>
                <c:ptCount val="2"/>
                <c:pt idx="0">
                  <c:v>0.6875</c:v>
                </c:pt>
                <c:pt idx="1">
                  <c:v>0.3125</c:v>
                </c:pt>
              </c:numCache>
            </c:numRef>
          </c:val>
          <c:extLst>
            <c:ext xmlns:c16="http://schemas.microsoft.com/office/drawing/2014/chart" uri="{C3380CC4-5D6E-409C-BE32-E72D297353CC}">
              <c16:uniqueId val="{00000009-F0AA-478B-B0FE-FE4C8EAB5A5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3478652668416444"/>
          <c:y val="0.40608741615631377"/>
          <c:w val="0.24854680664916887"/>
          <c:h val="0.271991834354039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svg"/><Relationship Id="rId18" Type="http://schemas.openxmlformats.org/officeDocument/2006/relationships/image" Target="../media/image12.png"/><Relationship Id="rId26" Type="http://schemas.openxmlformats.org/officeDocument/2006/relationships/image" Target="../media/image19.png"/><Relationship Id="rId3" Type="http://schemas.openxmlformats.org/officeDocument/2006/relationships/chart" Target="../charts/chart14.xml"/><Relationship Id="rId21" Type="http://schemas.openxmlformats.org/officeDocument/2006/relationships/image" Target="../media/image15.svg"/><Relationship Id="rId7" Type="http://schemas.microsoft.com/office/2007/relationships/hdphoto" Target="../media/hdphoto1.wdp"/><Relationship Id="rId12" Type="http://schemas.openxmlformats.org/officeDocument/2006/relationships/image" Target="../media/image6.png"/><Relationship Id="rId17" Type="http://schemas.openxmlformats.org/officeDocument/2006/relationships/image" Target="../media/image11.svg"/><Relationship Id="rId25" Type="http://schemas.openxmlformats.org/officeDocument/2006/relationships/image" Target="../media/image18.svg"/><Relationship Id="rId2" Type="http://schemas.openxmlformats.org/officeDocument/2006/relationships/chart" Target="../charts/chart13.xml"/><Relationship Id="rId16" Type="http://schemas.openxmlformats.org/officeDocument/2006/relationships/image" Target="../media/image10.png"/><Relationship Id="rId20" Type="http://schemas.openxmlformats.org/officeDocument/2006/relationships/image" Target="../media/image14.png"/><Relationship Id="rId1" Type="http://schemas.openxmlformats.org/officeDocument/2006/relationships/chart" Target="../charts/chart12.xml"/><Relationship Id="rId6" Type="http://schemas.openxmlformats.org/officeDocument/2006/relationships/image" Target="../media/image1.png"/><Relationship Id="rId11" Type="http://schemas.openxmlformats.org/officeDocument/2006/relationships/image" Target="../media/image5.svg"/><Relationship Id="rId24" Type="http://schemas.openxmlformats.org/officeDocument/2006/relationships/image" Target="../media/image17.png"/><Relationship Id="rId5" Type="http://schemas.openxmlformats.org/officeDocument/2006/relationships/chart" Target="../charts/chart16.xml"/><Relationship Id="rId15" Type="http://schemas.openxmlformats.org/officeDocument/2006/relationships/image" Target="../media/image9.svg"/><Relationship Id="rId23" Type="http://schemas.microsoft.com/office/2007/relationships/hdphoto" Target="../media/hdphoto2.wdp"/><Relationship Id="rId10" Type="http://schemas.openxmlformats.org/officeDocument/2006/relationships/image" Target="../media/image4.png"/><Relationship Id="rId19" Type="http://schemas.openxmlformats.org/officeDocument/2006/relationships/image" Target="../media/image13.svg"/><Relationship Id="rId4" Type="http://schemas.openxmlformats.org/officeDocument/2006/relationships/chart" Target="../charts/chart15.xml"/><Relationship Id="rId9" Type="http://schemas.openxmlformats.org/officeDocument/2006/relationships/image" Target="../media/image3.svg"/><Relationship Id="rId14" Type="http://schemas.openxmlformats.org/officeDocument/2006/relationships/image" Target="../media/image8.png"/><Relationship Id="rId22" Type="http://schemas.openxmlformats.org/officeDocument/2006/relationships/image" Target="../media/image16.png"/><Relationship Id="rId27" Type="http://schemas.microsoft.com/office/2007/relationships/hdphoto" Target="../media/hdphoto3.wdp"/></Relationships>
</file>

<file path=xl/drawings/_rels/drawing4.xml.rels><?xml version="1.0" encoding="UTF-8" standalone="yes"?>
<Relationships xmlns="http://schemas.openxmlformats.org/package/2006/relationships"><Relationship Id="rId13" Type="http://schemas.microsoft.com/office/2007/relationships/hdphoto" Target="../media/hdphoto1.wdp"/><Relationship Id="rId18" Type="http://schemas.openxmlformats.org/officeDocument/2006/relationships/image" Target="../media/image6.png"/><Relationship Id="rId26" Type="http://schemas.openxmlformats.org/officeDocument/2006/relationships/image" Target="../media/image14.png"/><Relationship Id="rId3" Type="http://schemas.openxmlformats.org/officeDocument/2006/relationships/chart" Target="../charts/chart19.xml"/><Relationship Id="rId21" Type="http://schemas.openxmlformats.org/officeDocument/2006/relationships/image" Target="../media/image9.svg"/><Relationship Id="rId7" Type="http://schemas.openxmlformats.org/officeDocument/2006/relationships/image" Target="../media/image21.svg"/><Relationship Id="rId12" Type="http://schemas.openxmlformats.org/officeDocument/2006/relationships/image" Target="../media/image1.png"/><Relationship Id="rId17" Type="http://schemas.openxmlformats.org/officeDocument/2006/relationships/image" Target="../media/image5.svg"/><Relationship Id="rId25" Type="http://schemas.openxmlformats.org/officeDocument/2006/relationships/image" Target="../media/image13.svg"/><Relationship Id="rId33" Type="http://schemas.microsoft.com/office/2007/relationships/hdphoto" Target="../media/hdphoto5.wdp"/><Relationship Id="rId2" Type="http://schemas.openxmlformats.org/officeDocument/2006/relationships/chart" Target="../charts/chart18.xml"/><Relationship Id="rId16" Type="http://schemas.openxmlformats.org/officeDocument/2006/relationships/image" Target="../media/image4.png"/><Relationship Id="rId20" Type="http://schemas.openxmlformats.org/officeDocument/2006/relationships/image" Target="../media/image8.png"/><Relationship Id="rId29" Type="http://schemas.microsoft.com/office/2007/relationships/hdphoto" Target="../media/hdphoto4.wdp"/><Relationship Id="rId1" Type="http://schemas.openxmlformats.org/officeDocument/2006/relationships/chart" Target="../charts/chart17.xml"/><Relationship Id="rId6" Type="http://schemas.openxmlformats.org/officeDocument/2006/relationships/image" Target="../media/image20.png"/><Relationship Id="rId11" Type="http://schemas.openxmlformats.org/officeDocument/2006/relationships/image" Target="../media/image25.svg"/><Relationship Id="rId24" Type="http://schemas.openxmlformats.org/officeDocument/2006/relationships/image" Target="../media/image12.png"/><Relationship Id="rId32" Type="http://schemas.openxmlformats.org/officeDocument/2006/relationships/image" Target="../media/image27.png"/><Relationship Id="rId5" Type="http://schemas.openxmlformats.org/officeDocument/2006/relationships/chart" Target="../charts/chart21.xml"/><Relationship Id="rId15" Type="http://schemas.openxmlformats.org/officeDocument/2006/relationships/image" Target="../media/image3.svg"/><Relationship Id="rId23" Type="http://schemas.openxmlformats.org/officeDocument/2006/relationships/image" Target="../media/image11.svg"/><Relationship Id="rId28" Type="http://schemas.openxmlformats.org/officeDocument/2006/relationships/image" Target="../media/image26.png"/><Relationship Id="rId10" Type="http://schemas.openxmlformats.org/officeDocument/2006/relationships/image" Target="../media/image24.png"/><Relationship Id="rId19" Type="http://schemas.openxmlformats.org/officeDocument/2006/relationships/image" Target="../media/image7.svg"/><Relationship Id="rId31" Type="http://schemas.openxmlformats.org/officeDocument/2006/relationships/image" Target="../media/image18.svg"/><Relationship Id="rId4" Type="http://schemas.openxmlformats.org/officeDocument/2006/relationships/chart" Target="../charts/chart20.xml"/><Relationship Id="rId9" Type="http://schemas.openxmlformats.org/officeDocument/2006/relationships/image" Target="../media/image23.svg"/><Relationship Id="rId14" Type="http://schemas.openxmlformats.org/officeDocument/2006/relationships/image" Target="../media/image2.png"/><Relationship Id="rId22" Type="http://schemas.openxmlformats.org/officeDocument/2006/relationships/image" Target="../media/image10.png"/><Relationship Id="rId27" Type="http://schemas.openxmlformats.org/officeDocument/2006/relationships/image" Target="../media/image15.svg"/><Relationship Id="rId30" Type="http://schemas.openxmlformats.org/officeDocument/2006/relationships/image" Target="../media/image17.png"/><Relationship Id="rId8" Type="http://schemas.openxmlformats.org/officeDocument/2006/relationships/image" Target="../media/image2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4</xdr:col>
      <xdr:colOff>121920</xdr:colOff>
      <xdr:row>0</xdr:row>
      <xdr:rowOff>41910</xdr:rowOff>
    </xdr:from>
    <xdr:to>
      <xdr:col>9</xdr:col>
      <xdr:colOff>297180</xdr:colOff>
      <xdr:row>10</xdr:row>
      <xdr:rowOff>76200</xdr:rowOff>
    </xdr:to>
    <xdr:graphicFrame macro="">
      <xdr:nvGraphicFramePr>
        <xdr:cNvPr id="2" name="Chart 1">
          <a:extLst>
            <a:ext uri="{FF2B5EF4-FFF2-40B4-BE49-F238E27FC236}">
              <a16:creationId xmlns:a16="http://schemas.microsoft.com/office/drawing/2014/main" id="{81C4723B-5255-42D2-B406-D15F00E95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510540</xdr:colOff>
      <xdr:row>10</xdr:row>
      <xdr:rowOff>171450</xdr:rowOff>
    </xdr:from>
    <xdr:to>
      <xdr:col>8</xdr:col>
      <xdr:colOff>655320</xdr:colOff>
      <xdr:row>25</xdr:row>
      <xdr:rowOff>171450</xdr:rowOff>
    </xdr:to>
    <xdr:graphicFrame macro="">
      <xdr:nvGraphicFramePr>
        <xdr:cNvPr id="5" name="Chart 4">
          <a:extLst>
            <a:ext uri="{FF2B5EF4-FFF2-40B4-BE49-F238E27FC236}">
              <a16:creationId xmlns:a16="http://schemas.microsoft.com/office/drawing/2014/main" id="{811E1C08-D88C-4BA6-B687-7B407E829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312420</xdr:colOff>
      <xdr:row>26</xdr:row>
      <xdr:rowOff>163830</xdr:rowOff>
    </xdr:from>
    <xdr:to>
      <xdr:col>8</xdr:col>
      <xdr:colOff>876300</xdr:colOff>
      <xdr:row>47</xdr:row>
      <xdr:rowOff>60960</xdr:rowOff>
    </xdr:to>
    <xdr:graphicFrame macro="">
      <xdr:nvGraphicFramePr>
        <xdr:cNvPr id="7" name="Chart 6">
          <a:extLst>
            <a:ext uri="{FF2B5EF4-FFF2-40B4-BE49-F238E27FC236}">
              <a16:creationId xmlns:a16="http://schemas.microsoft.com/office/drawing/2014/main" id="{FB90A69B-FAF9-486D-820B-4F6508200C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53340</xdr:colOff>
      <xdr:row>1</xdr:row>
      <xdr:rowOff>110490</xdr:rowOff>
    </xdr:from>
    <xdr:to>
      <xdr:col>11</xdr:col>
      <xdr:colOff>746760</xdr:colOff>
      <xdr:row>11</xdr:row>
      <xdr:rowOff>68580</xdr:rowOff>
    </xdr:to>
    <xdr:graphicFrame macro="">
      <xdr:nvGraphicFramePr>
        <xdr:cNvPr id="2" name="Chart 1">
          <a:extLst>
            <a:ext uri="{FF2B5EF4-FFF2-40B4-BE49-F238E27FC236}">
              <a16:creationId xmlns:a16="http://schemas.microsoft.com/office/drawing/2014/main" id="{A78FAF67-B83A-4CF0-8441-4731231DD3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350520</xdr:colOff>
      <xdr:row>13</xdr:row>
      <xdr:rowOff>0</xdr:rowOff>
    </xdr:from>
    <xdr:to>
      <xdr:col>13</xdr:col>
      <xdr:colOff>457200</xdr:colOff>
      <xdr:row>36</xdr:row>
      <xdr:rowOff>156210</xdr:rowOff>
    </xdr:to>
    <xdr:graphicFrame macro="">
      <xdr:nvGraphicFramePr>
        <xdr:cNvPr id="3" name="Chart 2">
          <a:extLst>
            <a:ext uri="{FF2B5EF4-FFF2-40B4-BE49-F238E27FC236}">
              <a16:creationId xmlns:a16="http://schemas.microsoft.com/office/drawing/2014/main" id="{23AA2C77-A9AE-4B06-847D-E6F217AEA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472440</xdr:colOff>
      <xdr:row>28</xdr:row>
      <xdr:rowOff>11430</xdr:rowOff>
    </xdr:from>
    <xdr:to>
      <xdr:col>7</xdr:col>
      <xdr:colOff>396240</xdr:colOff>
      <xdr:row>43</xdr:row>
      <xdr:rowOff>11430</xdr:rowOff>
    </xdr:to>
    <xdr:graphicFrame macro="">
      <xdr:nvGraphicFramePr>
        <xdr:cNvPr id="4" name="Chart 3">
          <a:extLst>
            <a:ext uri="{FF2B5EF4-FFF2-40B4-BE49-F238E27FC236}">
              <a16:creationId xmlns:a16="http://schemas.microsoft.com/office/drawing/2014/main" id="{633A5E45-5F75-41B7-BA74-11D525059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xdr:colOff>
      <xdr:row>43</xdr:row>
      <xdr:rowOff>167640</xdr:rowOff>
    </xdr:from>
    <xdr:to>
      <xdr:col>9</xdr:col>
      <xdr:colOff>449580</xdr:colOff>
      <xdr:row>61</xdr:row>
      <xdr:rowOff>118110</xdr:rowOff>
    </xdr:to>
    <xdr:graphicFrame macro="">
      <xdr:nvGraphicFramePr>
        <xdr:cNvPr id="5" name="Chart 4">
          <a:extLst>
            <a:ext uri="{FF2B5EF4-FFF2-40B4-BE49-F238E27FC236}">
              <a16:creationId xmlns:a16="http://schemas.microsoft.com/office/drawing/2014/main" id="{9B2E5F0C-8574-4636-AF02-E42EACC6CB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396240</xdr:colOff>
      <xdr:row>60</xdr:row>
      <xdr:rowOff>133350</xdr:rowOff>
    </xdr:from>
    <xdr:to>
      <xdr:col>10</xdr:col>
      <xdr:colOff>243840</xdr:colOff>
      <xdr:row>75</xdr:row>
      <xdr:rowOff>133350</xdr:rowOff>
    </xdr:to>
    <xdr:graphicFrame macro="">
      <xdr:nvGraphicFramePr>
        <xdr:cNvPr id="6" name="Chart 5">
          <a:extLst>
            <a:ext uri="{FF2B5EF4-FFF2-40B4-BE49-F238E27FC236}">
              <a16:creationId xmlns:a16="http://schemas.microsoft.com/office/drawing/2014/main" id="{D3427EEA-D191-40F4-AB21-6B1D534AB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708660</xdr:colOff>
      <xdr:row>70</xdr:row>
      <xdr:rowOff>121920</xdr:rowOff>
    </xdr:from>
    <xdr:to>
      <xdr:col>13</xdr:col>
      <xdr:colOff>571500</xdr:colOff>
      <xdr:row>93</xdr:row>
      <xdr:rowOff>152400</xdr:rowOff>
    </xdr:to>
    <xdr:graphicFrame macro="">
      <xdr:nvGraphicFramePr>
        <xdr:cNvPr id="12" name="Chart 11">
          <a:extLst>
            <a:ext uri="{FF2B5EF4-FFF2-40B4-BE49-F238E27FC236}">
              <a16:creationId xmlns:a16="http://schemas.microsoft.com/office/drawing/2014/main" id="{7C3DA7DE-9E6D-4209-8773-D99B4F4508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868680</xdr:colOff>
      <xdr:row>87</xdr:row>
      <xdr:rowOff>179070</xdr:rowOff>
    </xdr:from>
    <xdr:to>
      <xdr:col>7</xdr:col>
      <xdr:colOff>106680</xdr:colOff>
      <xdr:row>107</xdr:row>
      <xdr:rowOff>160020</xdr:rowOff>
    </xdr:to>
    <xdr:graphicFrame macro="">
      <xdr:nvGraphicFramePr>
        <xdr:cNvPr id="16" name="Chart 15">
          <a:extLst>
            <a:ext uri="{FF2B5EF4-FFF2-40B4-BE49-F238E27FC236}">
              <a16:creationId xmlns:a16="http://schemas.microsoft.com/office/drawing/2014/main" id="{E40AA87C-1404-4E87-8B1D-A35921240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845820</xdr:colOff>
      <xdr:row>105</xdr:row>
      <xdr:rowOff>34290</xdr:rowOff>
    </xdr:from>
    <xdr:to>
      <xdr:col>10</xdr:col>
      <xdr:colOff>883920</xdr:colOff>
      <xdr:row>123</xdr:row>
      <xdr:rowOff>45720</xdr:rowOff>
    </xdr:to>
    <xdr:graphicFrame macro="">
      <xdr:nvGraphicFramePr>
        <xdr:cNvPr id="17" name="Chart 16">
          <a:extLst>
            <a:ext uri="{FF2B5EF4-FFF2-40B4-BE49-F238E27FC236}">
              <a16:creationId xmlns:a16="http://schemas.microsoft.com/office/drawing/2014/main" id="{9157B0AF-657D-47EF-81D7-6FAAEC8A4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685800</xdr:colOff>
      <xdr:row>35</xdr:row>
      <xdr:rowOff>99060</xdr:rowOff>
    </xdr:from>
    <xdr:to>
      <xdr:col>7</xdr:col>
      <xdr:colOff>861060</xdr:colOff>
      <xdr:row>49</xdr:row>
      <xdr:rowOff>5715</xdr:rowOff>
    </xdr:to>
    <mc:AlternateContent xmlns:mc="http://schemas.openxmlformats.org/markup-compatibility/2006" xmlns:a14="http://schemas.microsoft.com/office/drawing/2010/main">
      <mc:Choice Requires="a14">
        <xdr:graphicFrame macro="">
          <xdr:nvGraphicFramePr>
            <xdr:cNvPr id="7" name="Player">
              <a:extLst>
                <a:ext uri="{FF2B5EF4-FFF2-40B4-BE49-F238E27FC236}">
                  <a16:creationId xmlns:a16="http://schemas.microsoft.com/office/drawing/2014/main" id="{5EBC9505-149C-440E-BD26-29EE0B079EAB}"/>
                </a:ext>
              </a:extLst>
            </xdr:cNvP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6789420" y="64998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xdr:colOff>
      <xdr:row>21</xdr:row>
      <xdr:rowOff>22860</xdr:rowOff>
    </xdr:from>
    <xdr:to>
      <xdr:col>6</xdr:col>
      <xdr:colOff>144780</xdr:colOff>
      <xdr:row>34</xdr:row>
      <xdr:rowOff>112395</xdr:rowOff>
    </xdr:to>
    <mc:AlternateContent xmlns:mc="http://schemas.openxmlformats.org/markup-compatibility/2006" xmlns:a14="http://schemas.microsoft.com/office/drawing/2010/main">
      <mc:Choice Requires="a14">
        <xdr:graphicFrame macro="">
          <xdr:nvGraphicFramePr>
            <xdr:cNvPr id="19" name="Players">
              <a:extLst>
                <a:ext uri="{FF2B5EF4-FFF2-40B4-BE49-F238E27FC236}">
                  <a16:creationId xmlns:a16="http://schemas.microsoft.com/office/drawing/2014/main" id="{7DE0141F-D25D-4FE4-9E59-8B878C866824}"/>
                </a:ext>
              </a:extLst>
            </xdr:cNvPr>
            <xdr:cNvGraphicFramePr/>
          </xdr:nvGraphicFramePr>
          <xdr:xfrm>
            <a:off x="0" y="0"/>
            <a:ext cx="0" cy="0"/>
          </xdr:xfrm>
          <a:graphic>
            <a:graphicData uri="http://schemas.microsoft.com/office/drawing/2010/slicer">
              <sle:slicer xmlns:sle="http://schemas.microsoft.com/office/drawing/2010/slicer" name="Players"/>
            </a:graphicData>
          </a:graphic>
        </xdr:graphicFrame>
      </mc:Choice>
      <mc:Fallback xmlns="">
        <xdr:sp macro="" textlink="">
          <xdr:nvSpPr>
            <xdr:cNvPr id="0" name=""/>
            <xdr:cNvSpPr>
              <a:spLocks noTextEdit="1"/>
            </xdr:cNvSpPr>
          </xdr:nvSpPr>
          <xdr:spPr>
            <a:xfrm>
              <a:off x="4419600" y="38633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33</xdr:col>
      <xdr:colOff>552858</xdr:colOff>
      <xdr:row>61</xdr:row>
      <xdr:rowOff>108858</xdr:rowOff>
    </xdr:to>
    <xdr:sp macro="" textlink="">
      <xdr:nvSpPr>
        <xdr:cNvPr id="2" name="Rectangle 1">
          <a:extLst>
            <a:ext uri="{FF2B5EF4-FFF2-40B4-BE49-F238E27FC236}">
              <a16:creationId xmlns:a16="http://schemas.microsoft.com/office/drawing/2014/main" id="{6DE4EE42-1735-4ADF-9729-85F881234203}"/>
            </a:ext>
          </a:extLst>
        </xdr:cNvPr>
        <xdr:cNvSpPr/>
      </xdr:nvSpPr>
      <xdr:spPr>
        <a:xfrm>
          <a:off x="0" y="0"/>
          <a:ext cx="20669658" cy="11397344"/>
        </a:xfrm>
        <a:prstGeom prst="rect">
          <a:avLst/>
        </a:prstGeom>
        <a:solidFill>
          <a:srgbClr val="00B2A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119743</xdr:rowOff>
    </xdr:from>
    <xdr:to>
      <xdr:col>3</xdr:col>
      <xdr:colOff>153490</xdr:colOff>
      <xdr:row>4</xdr:row>
      <xdr:rowOff>58782</xdr:rowOff>
    </xdr:to>
    <xdr:sp macro="" textlink="slot!A126">
      <xdr:nvSpPr>
        <xdr:cNvPr id="3" name="Rectangle 2">
          <a:extLst>
            <a:ext uri="{FF2B5EF4-FFF2-40B4-BE49-F238E27FC236}">
              <a16:creationId xmlns:a16="http://schemas.microsoft.com/office/drawing/2014/main" id="{3DA4D76F-A546-4819-A5D5-65DC22040E56}"/>
            </a:ext>
          </a:extLst>
        </xdr:cNvPr>
        <xdr:cNvSpPr/>
      </xdr:nvSpPr>
      <xdr:spPr>
        <a:xfrm>
          <a:off x="0" y="119743"/>
          <a:ext cx="1982290" cy="679268"/>
        </a:xfrm>
        <a:prstGeom prst="rect">
          <a:avLst/>
        </a:prstGeom>
        <a:noFill/>
        <a:ln>
          <a:solidFill>
            <a:srgbClr val="00B2A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i="0" u="none" strike="noStrike">
              <a:solidFill>
                <a:schemeClr val="bg1"/>
              </a:solidFill>
              <a:latin typeface="Calibri"/>
              <a:ea typeface="Calibri"/>
              <a:cs typeface="Calibri"/>
            </a:rPr>
            <a:t>  Forward Players</a:t>
          </a:r>
        </a:p>
        <a:p>
          <a:pPr algn="l"/>
          <a:r>
            <a:rPr lang="en-US" sz="1800" b="1" i="0" u="none" strike="noStrike" baseline="0">
              <a:solidFill>
                <a:schemeClr val="bg1"/>
              </a:solidFill>
              <a:latin typeface="Calibri"/>
              <a:ea typeface="Calibri"/>
              <a:cs typeface="Calibri"/>
            </a:rPr>
            <a:t>                </a:t>
          </a:r>
          <a:fld id="{71B84CDF-BCCC-42B2-925F-C8EEBAA42A5C}" type="TxLink">
            <a:rPr lang="en-US" sz="1800" b="1" i="0" u="none" strike="noStrike">
              <a:solidFill>
                <a:schemeClr val="bg1"/>
              </a:solidFill>
              <a:latin typeface="Calibri"/>
              <a:ea typeface="Calibri"/>
              <a:cs typeface="Calibri"/>
            </a:rPr>
            <a:pPr algn="l"/>
            <a:t>6</a:t>
          </a:fld>
          <a:endParaRPr lang="en-US" sz="1800" b="1">
            <a:solidFill>
              <a:schemeClr val="bg1"/>
            </a:solidFill>
          </a:endParaRPr>
        </a:p>
      </xdr:txBody>
    </xdr:sp>
    <xdr:clientData/>
  </xdr:twoCellAnchor>
  <xdr:twoCellAnchor>
    <xdr:from>
      <xdr:col>0</xdr:col>
      <xdr:colOff>0</xdr:colOff>
      <xdr:row>4</xdr:row>
      <xdr:rowOff>79465</xdr:rowOff>
    </xdr:from>
    <xdr:to>
      <xdr:col>3</xdr:col>
      <xdr:colOff>95795</xdr:colOff>
      <xdr:row>8</xdr:row>
      <xdr:rowOff>0</xdr:rowOff>
    </xdr:to>
    <xdr:sp macro="" textlink="slot!B126">
      <xdr:nvSpPr>
        <xdr:cNvPr id="4" name="Rectangle 3">
          <a:extLst>
            <a:ext uri="{FF2B5EF4-FFF2-40B4-BE49-F238E27FC236}">
              <a16:creationId xmlns:a16="http://schemas.microsoft.com/office/drawing/2014/main" id="{09377DBD-B032-4381-BD7A-197E55AB9F3F}"/>
            </a:ext>
          </a:extLst>
        </xdr:cNvPr>
        <xdr:cNvSpPr/>
      </xdr:nvSpPr>
      <xdr:spPr>
        <a:xfrm>
          <a:off x="0" y="819694"/>
          <a:ext cx="1924595" cy="6607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bg1"/>
              </a:solidFill>
              <a:latin typeface="Calibri"/>
              <a:ea typeface="Calibri"/>
              <a:cs typeface="Calibri"/>
            </a:rPr>
            <a:t>        Total</a:t>
          </a:r>
          <a:r>
            <a:rPr lang="en-US" sz="1600" b="1" i="0" u="none" strike="noStrike" baseline="0">
              <a:solidFill>
                <a:schemeClr val="bg1"/>
              </a:solidFill>
              <a:latin typeface="Calibri"/>
              <a:ea typeface="Calibri"/>
              <a:cs typeface="Calibri"/>
            </a:rPr>
            <a:t> Goals  </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3BCBC89E-A09A-4081-A938-B4EAF81194AE}" type="TxLink">
            <a:rPr lang="en-US" sz="1600" b="1" i="0" u="none" strike="noStrike">
              <a:solidFill>
                <a:schemeClr val="bg1"/>
              </a:solidFill>
              <a:latin typeface="Calibri"/>
              <a:ea typeface="Calibri"/>
              <a:cs typeface="Calibri"/>
            </a:rPr>
            <a:pPr algn="l"/>
            <a:t>78</a:t>
          </a:fld>
          <a:endParaRPr lang="en-US" sz="1600" b="1">
            <a:solidFill>
              <a:schemeClr val="bg1"/>
            </a:solidFill>
          </a:endParaRPr>
        </a:p>
      </xdr:txBody>
    </xdr:sp>
    <xdr:clientData/>
  </xdr:twoCellAnchor>
  <xdr:twoCellAnchor>
    <xdr:from>
      <xdr:col>0</xdr:col>
      <xdr:colOff>0</xdr:colOff>
      <xdr:row>8</xdr:row>
      <xdr:rowOff>103413</xdr:rowOff>
    </xdr:from>
    <xdr:to>
      <xdr:col>3</xdr:col>
      <xdr:colOff>77289</xdr:colOff>
      <xdr:row>12</xdr:row>
      <xdr:rowOff>32657</xdr:rowOff>
    </xdr:to>
    <xdr:sp macro="" textlink="slot!C126">
      <xdr:nvSpPr>
        <xdr:cNvPr id="5" name="Rectangle 4">
          <a:extLst>
            <a:ext uri="{FF2B5EF4-FFF2-40B4-BE49-F238E27FC236}">
              <a16:creationId xmlns:a16="http://schemas.microsoft.com/office/drawing/2014/main" id="{E15F7545-0DD6-47CF-9E5D-6E760E0FC1AF}"/>
            </a:ext>
          </a:extLst>
        </xdr:cNvPr>
        <xdr:cNvSpPr/>
      </xdr:nvSpPr>
      <xdr:spPr>
        <a:xfrm>
          <a:off x="0" y="1583870"/>
          <a:ext cx="1906089" cy="66947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bg1"/>
              </a:solidFill>
              <a:latin typeface="Calibri"/>
              <a:ea typeface="Calibri"/>
              <a:cs typeface="Calibri"/>
            </a:rPr>
            <a:t>  </a:t>
          </a:r>
          <a:r>
            <a:rPr lang="en-US" sz="1600" b="1" i="0" u="none" strike="noStrike" baseline="0">
              <a:solidFill>
                <a:schemeClr val="bg1"/>
              </a:solidFill>
              <a:latin typeface="Calibri"/>
              <a:ea typeface="Calibri"/>
              <a:cs typeface="Calibri"/>
            </a:rPr>
            <a:t>    </a:t>
          </a:r>
          <a:r>
            <a:rPr lang="en-US" sz="1600" b="1" i="0" u="none" strike="noStrike">
              <a:solidFill>
                <a:schemeClr val="bg1"/>
              </a:solidFill>
              <a:latin typeface="Calibri"/>
              <a:ea typeface="Calibri"/>
              <a:cs typeface="Calibri"/>
            </a:rPr>
            <a:t>Total Assists</a:t>
          </a:r>
        </a:p>
        <a:p>
          <a:pPr algn="l"/>
          <a:r>
            <a:rPr lang="en-US" sz="1600" b="1" i="0" u="none" strike="noStrike">
              <a:solidFill>
                <a:schemeClr val="bg1"/>
              </a:solidFill>
              <a:latin typeface="Calibri"/>
              <a:ea typeface="Calibri"/>
              <a:cs typeface="Calibri"/>
            </a:rPr>
            <a:t>               </a:t>
          </a:r>
          <a:fld id="{5D61E660-CB4A-4F4E-B111-B00687279CA5}" type="TxLink">
            <a:rPr lang="en-US" sz="1600" b="1" i="0" u="none" strike="noStrike">
              <a:solidFill>
                <a:schemeClr val="bg1"/>
              </a:solidFill>
              <a:latin typeface="Calibri"/>
              <a:ea typeface="Calibri"/>
              <a:cs typeface="Calibri"/>
            </a:rPr>
            <a:pPr algn="l"/>
            <a:t>44</a:t>
          </a:fld>
          <a:endParaRPr lang="en-US" sz="1600" b="1">
            <a:solidFill>
              <a:schemeClr val="bg1"/>
            </a:solidFill>
          </a:endParaRPr>
        </a:p>
      </xdr:txBody>
    </xdr:sp>
    <xdr:clientData/>
  </xdr:twoCellAnchor>
  <xdr:twoCellAnchor>
    <xdr:from>
      <xdr:col>0</xdr:col>
      <xdr:colOff>0</xdr:colOff>
      <xdr:row>12</xdr:row>
      <xdr:rowOff>94701</xdr:rowOff>
    </xdr:from>
    <xdr:to>
      <xdr:col>3</xdr:col>
      <xdr:colOff>41364</xdr:colOff>
      <xdr:row>17</xdr:row>
      <xdr:rowOff>21770</xdr:rowOff>
    </xdr:to>
    <xdr:sp macro="" textlink="slot!F126">
      <xdr:nvSpPr>
        <xdr:cNvPr id="6" name="Rectangle 5">
          <a:extLst>
            <a:ext uri="{FF2B5EF4-FFF2-40B4-BE49-F238E27FC236}">
              <a16:creationId xmlns:a16="http://schemas.microsoft.com/office/drawing/2014/main" id="{32CE667B-71F6-4D68-9E4A-779DEB7FE3F0}"/>
            </a:ext>
          </a:extLst>
        </xdr:cNvPr>
        <xdr:cNvSpPr/>
      </xdr:nvSpPr>
      <xdr:spPr>
        <a:xfrm>
          <a:off x="0" y="2315387"/>
          <a:ext cx="1870164" cy="8523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Big Chances    Created</a:t>
          </a:r>
        </a:p>
        <a:p>
          <a:pPr algn="l"/>
          <a:r>
            <a:rPr lang="en-US" sz="1600" b="1" i="0" u="none" strike="noStrike">
              <a:solidFill>
                <a:schemeClr val="bg1"/>
              </a:solidFill>
              <a:latin typeface="Calibri"/>
              <a:ea typeface="Calibri"/>
              <a:cs typeface="Calibri"/>
            </a:rPr>
            <a:t>               </a:t>
          </a:r>
          <a:fld id="{CFA15D23-4CC8-4F6B-8CB5-1A878B10FC04}" type="TxLink">
            <a:rPr lang="en-US" sz="1600" b="1" i="0" u="none" strike="noStrike">
              <a:solidFill>
                <a:schemeClr val="bg1"/>
              </a:solidFill>
              <a:latin typeface="Calibri"/>
              <a:ea typeface="Calibri"/>
              <a:cs typeface="Calibri"/>
            </a:rPr>
            <a:pPr algn="l"/>
            <a:t>150</a:t>
          </a:fld>
          <a:endParaRPr lang="en-US" sz="1600" b="1">
            <a:solidFill>
              <a:schemeClr val="bg1"/>
            </a:solidFill>
          </a:endParaRPr>
        </a:p>
      </xdr:txBody>
    </xdr:sp>
    <xdr:clientData/>
  </xdr:twoCellAnchor>
  <xdr:twoCellAnchor>
    <xdr:from>
      <xdr:col>0</xdr:col>
      <xdr:colOff>65314</xdr:colOff>
      <xdr:row>17</xdr:row>
      <xdr:rowOff>119743</xdr:rowOff>
    </xdr:from>
    <xdr:to>
      <xdr:col>3</xdr:col>
      <xdr:colOff>108857</xdr:colOff>
      <xdr:row>21</xdr:row>
      <xdr:rowOff>87083</xdr:rowOff>
    </xdr:to>
    <xdr:sp macro="" textlink="slot!G126">
      <xdr:nvSpPr>
        <xdr:cNvPr id="7" name="Rectangle 6">
          <a:extLst>
            <a:ext uri="{FF2B5EF4-FFF2-40B4-BE49-F238E27FC236}">
              <a16:creationId xmlns:a16="http://schemas.microsoft.com/office/drawing/2014/main" id="{9043E73F-C816-4290-9E7E-A235F181D3C2}"/>
            </a:ext>
          </a:extLst>
        </xdr:cNvPr>
        <xdr:cNvSpPr/>
      </xdr:nvSpPr>
      <xdr:spPr>
        <a:xfrm>
          <a:off x="65314" y="3265714"/>
          <a:ext cx="1872343" cy="7075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Big</a:t>
          </a:r>
          <a:r>
            <a:rPr lang="en-US" sz="1600" b="1" i="0" u="none" strike="noStrike" baseline="0">
              <a:solidFill>
                <a:schemeClr val="bg1"/>
              </a:solidFill>
              <a:latin typeface="Calibri"/>
              <a:ea typeface="Calibri"/>
              <a:cs typeface="Calibri"/>
            </a:rPr>
            <a:t> Chances Missed</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1AF09B8F-8BC8-481F-B602-4FFF3F825CC9}" type="TxLink">
            <a:rPr lang="en-US" sz="1600" b="1" i="0" u="none" strike="noStrike">
              <a:solidFill>
                <a:schemeClr val="bg1"/>
              </a:solidFill>
              <a:latin typeface="Calibri"/>
              <a:ea typeface="Calibri"/>
              <a:cs typeface="Calibri"/>
            </a:rPr>
            <a:pPr algn="l"/>
            <a:t>94</a:t>
          </a:fld>
          <a:endParaRPr lang="en-US" sz="1600" b="1">
            <a:solidFill>
              <a:schemeClr val="bg1"/>
            </a:solidFill>
          </a:endParaRPr>
        </a:p>
      </xdr:txBody>
    </xdr:sp>
    <xdr:clientData/>
  </xdr:twoCellAnchor>
  <xdr:twoCellAnchor>
    <xdr:from>
      <xdr:col>0</xdr:col>
      <xdr:colOff>0</xdr:colOff>
      <xdr:row>26</xdr:row>
      <xdr:rowOff>142602</xdr:rowOff>
    </xdr:from>
    <xdr:to>
      <xdr:col>3</xdr:col>
      <xdr:colOff>43544</xdr:colOff>
      <xdr:row>30</xdr:row>
      <xdr:rowOff>10884</xdr:rowOff>
    </xdr:to>
    <xdr:sp macro="" textlink="slot!I126">
      <xdr:nvSpPr>
        <xdr:cNvPr id="8" name="Rectangle 7">
          <a:extLst>
            <a:ext uri="{FF2B5EF4-FFF2-40B4-BE49-F238E27FC236}">
              <a16:creationId xmlns:a16="http://schemas.microsoft.com/office/drawing/2014/main" id="{67FF61EF-CC4E-47DE-9CA4-1FABED866C20}"/>
            </a:ext>
          </a:extLst>
        </xdr:cNvPr>
        <xdr:cNvSpPr/>
      </xdr:nvSpPr>
      <xdr:spPr>
        <a:xfrm>
          <a:off x="0" y="4954088"/>
          <a:ext cx="1872344" cy="6085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bg1"/>
              </a:solidFill>
              <a:latin typeface="Calibri"/>
              <a:ea typeface="Calibri"/>
              <a:cs typeface="Calibri"/>
            </a:rPr>
            <a:t>         Total Shot</a:t>
          </a:r>
        </a:p>
        <a:p>
          <a:pPr algn="l"/>
          <a:r>
            <a:rPr lang="en-US" sz="1600" b="1" i="0" u="none" strike="noStrike">
              <a:solidFill>
                <a:schemeClr val="bg1"/>
              </a:solidFill>
              <a:latin typeface="Calibri"/>
              <a:ea typeface="Calibri"/>
              <a:cs typeface="Calibri"/>
            </a:rPr>
            <a:t>              </a:t>
          </a:r>
          <a:fld id="{19A1F914-F01C-4F43-A3F8-DE4B324F75C2}" type="TxLink">
            <a:rPr lang="en-US" sz="1600" b="1" i="0" u="none" strike="noStrike">
              <a:solidFill>
                <a:schemeClr val="bg1"/>
              </a:solidFill>
              <a:latin typeface="Calibri"/>
              <a:ea typeface="Calibri"/>
              <a:cs typeface="Calibri"/>
            </a:rPr>
            <a:pPr algn="l"/>
            <a:t>372</a:t>
          </a:fld>
          <a:endParaRPr lang="en-US" sz="1600" b="1">
            <a:solidFill>
              <a:schemeClr val="bg1"/>
            </a:solidFill>
          </a:endParaRPr>
        </a:p>
      </xdr:txBody>
    </xdr:sp>
    <xdr:clientData/>
  </xdr:twoCellAnchor>
  <xdr:twoCellAnchor>
    <xdr:from>
      <xdr:col>0</xdr:col>
      <xdr:colOff>0</xdr:colOff>
      <xdr:row>21</xdr:row>
      <xdr:rowOff>131713</xdr:rowOff>
    </xdr:from>
    <xdr:to>
      <xdr:col>3</xdr:col>
      <xdr:colOff>32657</xdr:colOff>
      <xdr:row>26</xdr:row>
      <xdr:rowOff>87084</xdr:rowOff>
    </xdr:to>
    <xdr:sp macro="" textlink="slot!H126">
      <xdr:nvSpPr>
        <xdr:cNvPr id="9" name="Rectangle 8">
          <a:extLst>
            <a:ext uri="{FF2B5EF4-FFF2-40B4-BE49-F238E27FC236}">
              <a16:creationId xmlns:a16="http://schemas.microsoft.com/office/drawing/2014/main" id="{16514AC1-0806-45F1-99E6-AC29A001E6E6}"/>
            </a:ext>
          </a:extLst>
        </xdr:cNvPr>
        <xdr:cNvSpPr/>
      </xdr:nvSpPr>
      <xdr:spPr>
        <a:xfrm>
          <a:off x="0" y="4017913"/>
          <a:ext cx="1861457" cy="8806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Average Shooting Accuracy</a:t>
          </a:r>
        </a:p>
        <a:p>
          <a:pPr algn="l"/>
          <a:r>
            <a:rPr lang="en-US" sz="1600" b="1" i="0" u="none" strike="noStrike">
              <a:solidFill>
                <a:schemeClr val="bg1"/>
              </a:solidFill>
              <a:latin typeface="Calibri"/>
              <a:ea typeface="Calibri"/>
              <a:cs typeface="Calibri"/>
            </a:rPr>
            <a:t>               </a:t>
          </a:r>
          <a:fld id="{479F50F1-3A02-4908-8AD3-6A8C4868D71E}" type="TxLink">
            <a:rPr lang="en-US" sz="1600" b="1" i="0" u="none" strike="noStrike">
              <a:solidFill>
                <a:schemeClr val="bg1"/>
              </a:solidFill>
              <a:latin typeface="Calibri"/>
              <a:ea typeface="Calibri"/>
              <a:cs typeface="Calibri"/>
            </a:rPr>
            <a:pPr algn="l"/>
            <a:t>49%</a:t>
          </a:fld>
          <a:endParaRPr lang="en-US" sz="1600" b="1">
            <a:solidFill>
              <a:schemeClr val="bg1"/>
            </a:solidFill>
          </a:endParaRPr>
        </a:p>
      </xdr:txBody>
    </xdr:sp>
    <xdr:clientData/>
  </xdr:twoCellAnchor>
  <xdr:twoCellAnchor>
    <xdr:from>
      <xdr:col>0</xdr:col>
      <xdr:colOff>0</xdr:colOff>
      <xdr:row>35</xdr:row>
      <xdr:rowOff>76199</xdr:rowOff>
    </xdr:from>
    <xdr:to>
      <xdr:col>3</xdr:col>
      <xdr:colOff>47897</xdr:colOff>
      <xdr:row>40</xdr:row>
      <xdr:rowOff>-1</xdr:rowOff>
    </xdr:to>
    <xdr:sp macro="" textlink="slot!E126">
      <xdr:nvSpPr>
        <xdr:cNvPr id="10" name="Rectangle 9">
          <a:extLst>
            <a:ext uri="{FF2B5EF4-FFF2-40B4-BE49-F238E27FC236}">
              <a16:creationId xmlns:a16="http://schemas.microsoft.com/office/drawing/2014/main" id="{CE94BD35-0563-4B98-A91C-2922D5BF2E67}"/>
            </a:ext>
          </a:extLst>
        </xdr:cNvPr>
        <xdr:cNvSpPr/>
      </xdr:nvSpPr>
      <xdr:spPr>
        <a:xfrm>
          <a:off x="0" y="6553199"/>
          <a:ext cx="1876697" cy="84908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Total</a:t>
          </a:r>
          <a:r>
            <a:rPr lang="en-US" sz="1600" b="1" i="0" u="none" strike="noStrike" baseline="0">
              <a:solidFill>
                <a:schemeClr val="bg1"/>
              </a:solidFill>
              <a:latin typeface="Calibri"/>
              <a:ea typeface="Calibri"/>
              <a:cs typeface="Calibri"/>
            </a:rPr>
            <a:t> Minutes Played</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6BCD4263-DBA5-4836-A439-4D8D7E4502D7}" type="TxLink">
            <a:rPr lang="en-US" sz="1600" b="1" i="0" u="none" strike="noStrike">
              <a:solidFill>
                <a:schemeClr val="bg1"/>
              </a:solidFill>
              <a:latin typeface="Calibri"/>
              <a:ea typeface="Calibri"/>
              <a:cs typeface="Calibri"/>
            </a:rPr>
            <a:pPr algn="l"/>
            <a:t> 12,107 </a:t>
          </a:fld>
          <a:endParaRPr lang="en-US" sz="1600" b="1">
            <a:solidFill>
              <a:schemeClr val="bg1"/>
            </a:solidFill>
          </a:endParaRPr>
        </a:p>
      </xdr:txBody>
    </xdr:sp>
    <xdr:clientData/>
  </xdr:twoCellAnchor>
  <xdr:twoCellAnchor>
    <xdr:from>
      <xdr:col>0</xdr:col>
      <xdr:colOff>0</xdr:colOff>
      <xdr:row>30</xdr:row>
      <xdr:rowOff>97972</xdr:rowOff>
    </xdr:from>
    <xdr:to>
      <xdr:col>3</xdr:col>
      <xdr:colOff>44632</xdr:colOff>
      <xdr:row>35</xdr:row>
      <xdr:rowOff>32656</xdr:rowOff>
    </xdr:to>
    <xdr:sp macro="" textlink="slot!J126">
      <xdr:nvSpPr>
        <xdr:cNvPr id="11" name="Rectangle 10">
          <a:extLst>
            <a:ext uri="{FF2B5EF4-FFF2-40B4-BE49-F238E27FC236}">
              <a16:creationId xmlns:a16="http://schemas.microsoft.com/office/drawing/2014/main" id="{7E474D24-687A-4B12-8839-B5CF259CCCC9}"/>
            </a:ext>
          </a:extLst>
        </xdr:cNvPr>
        <xdr:cNvSpPr/>
      </xdr:nvSpPr>
      <xdr:spPr>
        <a:xfrm>
          <a:off x="0" y="5649686"/>
          <a:ext cx="1873432" cy="859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Total</a:t>
          </a:r>
          <a:r>
            <a:rPr lang="en-US" sz="1600" b="1" i="0" u="none" strike="noStrike" baseline="0">
              <a:solidFill>
                <a:schemeClr val="bg1"/>
              </a:solidFill>
              <a:latin typeface="Calibri"/>
              <a:ea typeface="Calibri"/>
              <a:cs typeface="Calibri"/>
            </a:rPr>
            <a:t> Shots on Target</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6E61112D-0D9B-4819-92E4-382105CF8E78}" type="TxLink">
            <a:rPr lang="en-US" sz="1600" b="1" i="0" u="none" strike="noStrike">
              <a:solidFill>
                <a:schemeClr val="bg1"/>
              </a:solidFill>
              <a:latin typeface="Calibri"/>
              <a:ea typeface="Calibri"/>
              <a:cs typeface="Calibri"/>
            </a:rPr>
            <a:pPr algn="l"/>
            <a:t>182</a:t>
          </a:fld>
          <a:endParaRPr lang="en-US" sz="1600" b="1" i="0" u="none" strike="noStrike">
            <a:solidFill>
              <a:schemeClr val="bg1"/>
            </a:solidFill>
            <a:latin typeface="Calibri"/>
            <a:ea typeface="Calibri"/>
            <a:cs typeface="Calibri"/>
          </a:endParaRPr>
        </a:p>
      </xdr:txBody>
    </xdr:sp>
    <xdr:clientData/>
  </xdr:twoCellAnchor>
  <xdr:twoCellAnchor>
    <xdr:from>
      <xdr:col>32</xdr:col>
      <xdr:colOff>239485</xdr:colOff>
      <xdr:row>5</xdr:row>
      <xdr:rowOff>119744</xdr:rowOff>
    </xdr:from>
    <xdr:to>
      <xdr:col>32</xdr:col>
      <xdr:colOff>609599</xdr:colOff>
      <xdr:row>40</xdr:row>
      <xdr:rowOff>54431</xdr:rowOff>
    </xdr:to>
    <xdr:sp macro="" textlink="slot!D126">
      <xdr:nvSpPr>
        <xdr:cNvPr id="12" name="Rectangle 11">
          <a:extLst>
            <a:ext uri="{FF2B5EF4-FFF2-40B4-BE49-F238E27FC236}">
              <a16:creationId xmlns:a16="http://schemas.microsoft.com/office/drawing/2014/main" id="{C8AD14C1-A0FC-42E3-909D-A0D5E6B2A073}"/>
            </a:ext>
          </a:extLst>
        </xdr:cNvPr>
        <xdr:cNvSpPr/>
      </xdr:nvSpPr>
      <xdr:spPr>
        <a:xfrm rot="5400000">
          <a:off x="16725898" y="4065817"/>
          <a:ext cx="6411687" cy="37011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i="0" u="none" strike="noStrike">
              <a:solidFill>
                <a:srgbClr val="000000"/>
              </a:solidFill>
              <a:latin typeface="Calibri"/>
              <a:ea typeface="Calibri"/>
              <a:cs typeface="Calibri"/>
            </a:rPr>
            <a:t>                       Total</a:t>
          </a:r>
          <a:r>
            <a:rPr lang="en-US" sz="2000" b="0" i="0" u="none" strike="noStrike" baseline="0">
              <a:solidFill>
                <a:srgbClr val="000000"/>
              </a:solidFill>
              <a:latin typeface="Calibri"/>
              <a:ea typeface="Calibri"/>
              <a:cs typeface="Calibri"/>
            </a:rPr>
            <a:t> </a:t>
          </a:r>
          <a:r>
            <a:rPr lang="en-US" sz="2000" b="0" i="0" u="none" strike="noStrike">
              <a:solidFill>
                <a:srgbClr val="000000"/>
              </a:solidFill>
              <a:latin typeface="Calibri"/>
              <a:ea typeface="Calibri"/>
              <a:cs typeface="Calibri"/>
            </a:rPr>
            <a:t>Games</a:t>
          </a:r>
          <a:r>
            <a:rPr lang="en-US" sz="2000" b="0" i="0" u="none" strike="noStrike" baseline="0">
              <a:solidFill>
                <a:srgbClr val="000000"/>
              </a:solidFill>
              <a:latin typeface="Calibri"/>
              <a:ea typeface="Calibri"/>
              <a:cs typeface="Calibri"/>
            </a:rPr>
            <a:t> Missed With Injuries  </a:t>
          </a:r>
          <a:fld id="{B9F61F20-EF5D-4235-92AB-082D66981F66}" type="TxLink">
            <a:rPr lang="en-US" sz="2000" b="0" i="0" u="none" strike="noStrike">
              <a:solidFill>
                <a:srgbClr val="000000"/>
              </a:solidFill>
              <a:latin typeface="Calibri"/>
              <a:ea typeface="Calibri"/>
              <a:cs typeface="Calibri"/>
            </a:rPr>
            <a:pPr algn="l"/>
            <a:t>36</a:t>
          </a:fld>
          <a:endParaRPr lang="en-US" sz="2000" b="0" i="0" u="none" strike="noStrike">
            <a:solidFill>
              <a:srgbClr val="000000"/>
            </a:solidFill>
            <a:latin typeface="Calibri"/>
            <a:ea typeface="Calibri"/>
            <a:cs typeface="Calibri"/>
          </a:endParaRPr>
        </a:p>
      </xdr:txBody>
    </xdr:sp>
    <xdr:clientData/>
  </xdr:twoCellAnchor>
  <xdr:twoCellAnchor>
    <xdr:from>
      <xdr:col>3</xdr:col>
      <xdr:colOff>186147</xdr:colOff>
      <xdr:row>5</xdr:row>
      <xdr:rowOff>130628</xdr:rowOff>
    </xdr:from>
    <xdr:to>
      <xdr:col>11</xdr:col>
      <xdr:colOff>478971</xdr:colOff>
      <xdr:row>21</xdr:row>
      <xdr:rowOff>101238</xdr:rowOff>
    </xdr:to>
    <xdr:graphicFrame macro="">
      <xdr:nvGraphicFramePr>
        <xdr:cNvPr id="13" name="Chart 12">
          <a:extLst>
            <a:ext uri="{FF2B5EF4-FFF2-40B4-BE49-F238E27FC236}">
              <a16:creationId xmlns:a16="http://schemas.microsoft.com/office/drawing/2014/main" id="{40CBD329-8231-43B3-9850-79780971B6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566057</xdr:colOff>
      <xdr:row>5</xdr:row>
      <xdr:rowOff>139337</xdr:rowOff>
    </xdr:from>
    <xdr:to>
      <xdr:col>22</xdr:col>
      <xdr:colOff>108857</xdr:colOff>
      <xdr:row>21</xdr:row>
      <xdr:rowOff>163285</xdr:rowOff>
    </xdr:to>
    <xdr:graphicFrame macro="">
      <xdr:nvGraphicFramePr>
        <xdr:cNvPr id="14" name="Chart 13">
          <a:extLst>
            <a:ext uri="{FF2B5EF4-FFF2-40B4-BE49-F238E27FC236}">
              <a16:creationId xmlns:a16="http://schemas.microsoft.com/office/drawing/2014/main" id="{EB78548D-4C86-42FC-AB6B-CCC1BE2F7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228600</xdr:colOff>
      <xdr:row>5</xdr:row>
      <xdr:rowOff>119742</xdr:rowOff>
    </xdr:from>
    <xdr:to>
      <xdr:col>32</xdr:col>
      <xdr:colOff>170542</xdr:colOff>
      <xdr:row>40</xdr:row>
      <xdr:rowOff>54427</xdr:rowOff>
    </xdr:to>
    <xdr:graphicFrame macro="">
      <xdr:nvGraphicFramePr>
        <xdr:cNvPr id="15" name="Chart 14">
          <a:extLst>
            <a:ext uri="{FF2B5EF4-FFF2-40B4-BE49-F238E27FC236}">
              <a16:creationId xmlns:a16="http://schemas.microsoft.com/office/drawing/2014/main" id="{841F4880-A747-4D20-B8DF-DCBD0D718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544286</xdr:colOff>
      <xdr:row>22</xdr:row>
      <xdr:rowOff>32657</xdr:rowOff>
    </xdr:from>
    <xdr:to>
      <xdr:col>22</xdr:col>
      <xdr:colOff>97971</xdr:colOff>
      <xdr:row>40</xdr:row>
      <xdr:rowOff>45357</xdr:rowOff>
    </xdr:to>
    <xdr:graphicFrame macro="">
      <xdr:nvGraphicFramePr>
        <xdr:cNvPr id="16" name="Chart 15">
          <a:extLst>
            <a:ext uri="{FF2B5EF4-FFF2-40B4-BE49-F238E27FC236}">
              <a16:creationId xmlns:a16="http://schemas.microsoft.com/office/drawing/2014/main" id="{58FDB67C-14EC-4417-A55E-F6F524671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189932</xdr:colOff>
      <xdr:row>21</xdr:row>
      <xdr:rowOff>183470</xdr:rowOff>
    </xdr:from>
    <xdr:to>
      <xdr:col>11</xdr:col>
      <xdr:colOff>468085</xdr:colOff>
      <xdr:row>40</xdr:row>
      <xdr:rowOff>56469</xdr:rowOff>
    </xdr:to>
    <xdr:graphicFrame macro="">
      <xdr:nvGraphicFramePr>
        <xdr:cNvPr id="17" name="Chart 16">
          <a:extLst>
            <a:ext uri="{FF2B5EF4-FFF2-40B4-BE49-F238E27FC236}">
              <a16:creationId xmlns:a16="http://schemas.microsoft.com/office/drawing/2014/main" id="{07E550DF-6BBB-4839-BE57-5703AC5CA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468086</xdr:colOff>
      <xdr:row>0</xdr:row>
      <xdr:rowOff>54429</xdr:rowOff>
    </xdr:from>
    <xdr:to>
      <xdr:col>27</xdr:col>
      <xdr:colOff>272143</xdr:colOff>
      <xdr:row>4</xdr:row>
      <xdr:rowOff>119742</xdr:rowOff>
    </xdr:to>
    <xdr:sp macro="" textlink="">
      <xdr:nvSpPr>
        <xdr:cNvPr id="18" name="Rectangle 17">
          <a:extLst>
            <a:ext uri="{FF2B5EF4-FFF2-40B4-BE49-F238E27FC236}">
              <a16:creationId xmlns:a16="http://schemas.microsoft.com/office/drawing/2014/main" id="{9F7B2787-9310-470D-B708-57DA3740DA52}"/>
            </a:ext>
          </a:extLst>
        </xdr:cNvPr>
        <xdr:cNvSpPr/>
      </xdr:nvSpPr>
      <xdr:spPr>
        <a:xfrm>
          <a:off x="2296886" y="54429"/>
          <a:ext cx="14434457" cy="8055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900">
              <a:solidFill>
                <a:schemeClr val="bg1"/>
              </a:solidFill>
            </a:rPr>
            <a:t>LIVERPOOL FC FORWARD PLAYERS (2024/2025) IN</a:t>
          </a:r>
          <a:r>
            <a:rPr lang="en-US" sz="3900" baseline="0">
              <a:solidFill>
                <a:schemeClr val="bg1"/>
              </a:solidFill>
            </a:rPr>
            <a:t> ALL COMPETITIONS</a:t>
          </a:r>
          <a:endParaRPr lang="en-US" sz="3900">
            <a:solidFill>
              <a:schemeClr val="bg1"/>
            </a:solidFill>
          </a:endParaRPr>
        </a:p>
      </xdr:txBody>
    </xdr:sp>
    <xdr:clientData/>
  </xdr:twoCellAnchor>
  <xdr:twoCellAnchor editAs="oneCell">
    <xdr:from>
      <xdr:col>27</xdr:col>
      <xdr:colOff>555172</xdr:colOff>
      <xdr:row>0</xdr:row>
      <xdr:rowOff>119744</xdr:rowOff>
    </xdr:from>
    <xdr:to>
      <xdr:col>32</xdr:col>
      <xdr:colOff>587829</xdr:colOff>
      <xdr:row>4</xdr:row>
      <xdr:rowOff>65314</xdr:rowOff>
    </xdr:to>
    <mc:AlternateContent xmlns:mc="http://schemas.openxmlformats.org/markup-compatibility/2006" xmlns:a14="http://schemas.microsoft.com/office/drawing/2010/main">
      <mc:Choice Requires="a14">
        <xdr:graphicFrame macro="">
          <xdr:nvGraphicFramePr>
            <xdr:cNvPr id="19" name="Player 3">
              <a:extLst>
                <a:ext uri="{FF2B5EF4-FFF2-40B4-BE49-F238E27FC236}">
                  <a16:creationId xmlns:a16="http://schemas.microsoft.com/office/drawing/2014/main" id="{4663F2BC-082E-4A4B-81E7-3CE3D18CE97E}"/>
                </a:ext>
              </a:extLst>
            </xdr:cNvPr>
            <xdr:cNvGraphicFramePr/>
          </xdr:nvGraphicFramePr>
          <xdr:xfrm>
            <a:off x="0" y="0"/>
            <a:ext cx="0" cy="0"/>
          </xdr:xfrm>
          <a:graphic>
            <a:graphicData uri="http://schemas.microsoft.com/office/drawing/2010/slicer">
              <sle:slicer xmlns:sle="http://schemas.microsoft.com/office/drawing/2010/slicer" name="Player 3"/>
            </a:graphicData>
          </a:graphic>
        </xdr:graphicFrame>
      </mc:Choice>
      <mc:Fallback xmlns="">
        <xdr:sp macro="" textlink="">
          <xdr:nvSpPr>
            <xdr:cNvPr id="0" name=""/>
            <xdr:cNvSpPr>
              <a:spLocks noTextEdit="1"/>
            </xdr:cNvSpPr>
          </xdr:nvSpPr>
          <xdr:spPr>
            <a:xfrm>
              <a:off x="17014372" y="119744"/>
              <a:ext cx="3080657"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457200</xdr:colOff>
      <xdr:row>0</xdr:row>
      <xdr:rowOff>21771</xdr:rowOff>
    </xdr:from>
    <xdr:to>
      <xdr:col>4</xdr:col>
      <xdr:colOff>141515</xdr:colOff>
      <xdr:row>4</xdr:row>
      <xdr:rowOff>141513</xdr:rowOff>
    </xdr:to>
    <xdr:pic>
      <xdr:nvPicPr>
        <xdr:cNvPr id="28" name="Picture 27">
          <a:extLst>
            <a:ext uri="{FF2B5EF4-FFF2-40B4-BE49-F238E27FC236}">
              <a16:creationId xmlns:a16="http://schemas.microsoft.com/office/drawing/2014/main" id="{01EB9E0D-DF68-440D-9660-6E54A4752AF4}"/>
            </a:ext>
          </a:extLst>
        </xdr:cNvPr>
        <xdr:cNvPicPr>
          <a:picLocks noChangeAspect="1"/>
        </xdr:cNvPicPr>
      </xdr:nvPicPr>
      <xdr:blipFill>
        <a:blip xmlns:r="http://schemas.openxmlformats.org/officeDocument/2006/relationships" r:embed="rId6" cstate="print">
          <a:grayscl/>
          <a:alphaModFix amt="70000"/>
          <a:extLst>
            <a:ext uri="{BEBA8EAE-BF5A-486C-A8C5-ECC9F3942E4B}">
              <a14:imgProps xmlns:a14="http://schemas.microsoft.com/office/drawing/2010/main">
                <a14:imgLayer r:embed="rId7">
                  <a14:imgEffect>
                    <a14:backgroundRemoval t="10000" b="90000" l="10000" r="90000">
                      <a14:foregroundMark x1="42396" y1="65700" x2="64977" y2="14976"/>
                      <a14:foregroundMark x1="64977" y1="14976" x2="41014" y2="65217"/>
                      <a14:foregroundMark x1="41014" y1="65217" x2="70046" y2="16425"/>
                      <a14:foregroundMark x1="70046" y1="16425" x2="76037" y2="28986"/>
                    </a14:backgroundRemoval>
                  </a14:imgEffect>
                  <a14:imgEffect>
                    <a14:artisticPhotocopy/>
                  </a14:imgEffect>
                  <a14:imgEffect>
                    <a14:sharpenSoften amount="-50000"/>
                  </a14:imgEffect>
                  <a14:imgEffect>
                    <a14:saturation sat="0"/>
                  </a14:imgEffect>
                </a14:imgLayer>
              </a14:imgProps>
            </a:ext>
            <a:ext uri="{28A0092B-C50C-407E-A947-70E740481C1C}">
              <a14:useLocalDpi xmlns:a14="http://schemas.microsoft.com/office/drawing/2010/main" val="0"/>
            </a:ext>
          </a:extLst>
        </a:blip>
        <a:stretch>
          <a:fillRect/>
        </a:stretch>
      </xdr:blipFill>
      <xdr:spPr>
        <a:xfrm>
          <a:off x="1676400" y="21771"/>
          <a:ext cx="903515" cy="859971"/>
        </a:xfrm>
        <a:prstGeom prst="rect">
          <a:avLst/>
        </a:prstGeom>
        <a:ln>
          <a:noFill/>
        </a:ln>
        <a:effectLst/>
      </xdr:spPr>
    </xdr:pic>
    <xdr:clientData/>
  </xdr:twoCellAnchor>
  <xdr:twoCellAnchor editAs="oneCell">
    <xdr:from>
      <xdr:col>1</xdr:col>
      <xdr:colOff>489858</xdr:colOff>
      <xdr:row>28</xdr:row>
      <xdr:rowOff>130628</xdr:rowOff>
    </xdr:from>
    <xdr:to>
      <xdr:col>2</xdr:col>
      <xdr:colOff>489858</xdr:colOff>
      <xdr:row>30</xdr:row>
      <xdr:rowOff>184399</xdr:rowOff>
    </xdr:to>
    <xdr:pic>
      <xdr:nvPicPr>
        <xdr:cNvPr id="32" name="Graphic 1" descr="Target with solid fill">
          <a:extLst>
            <a:ext uri="{FF2B5EF4-FFF2-40B4-BE49-F238E27FC236}">
              <a16:creationId xmlns:a16="http://schemas.microsoft.com/office/drawing/2014/main" id="{6F30BC84-136B-4D06-887C-09F078C84F3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99458" y="5312228"/>
          <a:ext cx="609600" cy="423885"/>
        </a:xfrm>
        <a:prstGeom prst="rect">
          <a:avLst/>
        </a:prstGeom>
      </xdr:spPr>
    </xdr:pic>
    <xdr:clientData/>
  </xdr:twoCellAnchor>
  <xdr:twoCellAnchor editAs="oneCell">
    <xdr:from>
      <xdr:col>2</xdr:col>
      <xdr:colOff>32656</xdr:colOff>
      <xdr:row>38</xdr:row>
      <xdr:rowOff>43543</xdr:rowOff>
    </xdr:from>
    <xdr:to>
      <xdr:col>2</xdr:col>
      <xdr:colOff>402771</xdr:colOff>
      <xdr:row>40</xdr:row>
      <xdr:rowOff>43543</xdr:rowOff>
    </xdr:to>
    <xdr:pic>
      <xdr:nvPicPr>
        <xdr:cNvPr id="33" name="Graphic 1" descr="Clock with solid fill">
          <a:extLst>
            <a:ext uri="{FF2B5EF4-FFF2-40B4-BE49-F238E27FC236}">
              <a16:creationId xmlns:a16="http://schemas.microsoft.com/office/drawing/2014/main" id="{23290D9C-4F30-42D5-89FF-4E9C86DE6BA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251856" y="7075714"/>
          <a:ext cx="370115" cy="370115"/>
        </a:xfrm>
        <a:prstGeom prst="rect">
          <a:avLst/>
        </a:prstGeom>
      </xdr:spPr>
    </xdr:pic>
    <xdr:clientData/>
  </xdr:twoCellAnchor>
  <xdr:twoCellAnchor editAs="oneCell">
    <xdr:from>
      <xdr:col>1</xdr:col>
      <xdr:colOff>587827</xdr:colOff>
      <xdr:row>33</xdr:row>
      <xdr:rowOff>87085</xdr:rowOff>
    </xdr:from>
    <xdr:to>
      <xdr:col>2</xdr:col>
      <xdr:colOff>391884</xdr:colOff>
      <xdr:row>35</xdr:row>
      <xdr:rowOff>141514</xdr:rowOff>
    </xdr:to>
    <xdr:pic>
      <xdr:nvPicPr>
        <xdr:cNvPr id="34" name="Graphic 33" descr="Bullseye with solid fill">
          <a:extLst>
            <a:ext uri="{FF2B5EF4-FFF2-40B4-BE49-F238E27FC236}">
              <a16:creationId xmlns:a16="http://schemas.microsoft.com/office/drawing/2014/main" id="{FDCF29D2-840D-4971-AB22-E5D9545D798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197427" y="6193971"/>
          <a:ext cx="413657" cy="424543"/>
        </a:xfrm>
        <a:prstGeom prst="rect">
          <a:avLst/>
        </a:prstGeom>
      </xdr:spPr>
    </xdr:pic>
    <xdr:clientData/>
  </xdr:twoCellAnchor>
  <xdr:twoCellAnchor editAs="oneCell">
    <xdr:from>
      <xdr:col>1</xdr:col>
      <xdr:colOff>576941</xdr:colOff>
      <xdr:row>24</xdr:row>
      <xdr:rowOff>152401</xdr:rowOff>
    </xdr:from>
    <xdr:to>
      <xdr:col>2</xdr:col>
      <xdr:colOff>478970</xdr:colOff>
      <xdr:row>27</xdr:row>
      <xdr:rowOff>21773</xdr:rowOff>
    </xdr:to>
    <xdr:pic>
      <xdr:nvPicPr>
        <xdr:cNvPr id="35" name="Graphic 34" descr="Magnifying glass with solid fill">
          <a:extLst>
            <a:ext uri="{FF2B5EF4-FFF2-40B4-BE49-F238E27FC236}">
              <a16:creationId xmlns:a16="http://schemas.microsoft.com/office/drawing/2014/main" id="{605C68B5-4730-4F28-884F-DB43501DDCE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86541" y="4593772"/>
          <a:ext cx="511629" cy="424544"/>
        </a:xfrm>
        <a:prstGeom prst="rect">
          <a:avLst/>
        </a:prstGeom>
      </xdr:spPr>
    </xdr:pic>
    <xdr:clientData/>
  </xdr:twoCellAnchor>
  <xdr:twoCellAnchor editAs="oneCell">
    <xdr:from>
      <xdr:col>1</xdr:col>
      <xdr:colOff>457199</xdr:colOff>
      <xdr:row>15</xdr:row>
      <xdr:rowOff>43544</xdr:rowOff>
    </xdr:from>
    <xdr:to>
      <xdr:col>2</xdr:col>
      <xdr:colOff>413656</xdr:colOff>
      <xdr:row>17</xdr:row>
      <xdr:rowOff>119744</xdr:rowOff>
    </xdr:to>
    <xdr:pic>
      <xdr:nvPicPr>
        <xdr:cNvPr id="36" name="Graphic 35" descr="Playbook with solid fill">
          <a:extLst>
            <a:ext uri="{FF2B5EF4-FFF2-40B4-BE49-F238E27FC236}">
              <a16:creationId xmlns:a16="http://schemas.microsoft.com/office/drawing/2014/main" id="{C9ACE0A7-A771-47BD-B2D0-870FE5FBCFE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066799" y="2819401"/>
          <a:ext cx="566057" cy="446314"/>
        </a:xfrm>
        <a:prstGeom prst="rect">
          <a:avLst/>
        </a:prstGeom>
      </xdr:spPr>
    </xdr:pic>
    <xdr:clientData/>
  </xdr:twoCellAnchor>
  <xdr:twoCellAnchor editAs="oneCell">
    <xdr:from>
      <xdr:col>1</xdr:col>
      <xdr:colOff>587828</xdr:colOff>
      <xdr:row>19</xdr:row>
      <xdr:rowOff>119743</xdr:rowOff>
    </xdr:from>
    <xdr:to>
      <xdr:col>2</xdr:col>
      <xdr:colOff>381000</xdr:colOff>
      <xdr:row>22</xdr:row>
      <xdr:rowOff>54429</xdr:rowOff>
    </xdr:to>
    <xdr:pic>
      <xdr:nvPicPr>
        <xdr:cNvPr id="37" name="Graphic 36" descr="Close with solid fill">
          <a:extLst>
            <a:ext uri="{FF2B5EF4-FFF2-40B4-BE49-F238E27FC236}">
              <a16:creationId xmlns:a16="http://schemas.microsoft.com/office/drawing/2014/main" id="{C39698EC-CA63-49E5-BA07-928112D7338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197428" y="3635829"/>
          <a:ext cx="402772" cy="489857"/>
        </a:xfrm>
        <a:prstGeom prst="rect">
          <a:avLst/>
        </a:prstGeom>
      </xdr:spPr>
    </xdr:pic>
    <xdr:clientData/>
  </xdr:twoCellAnchor>
  <xdr:twoCellAnchor editAs="oneCell">
    <xdr:from>
      <xdr:col>1</xdr:col>
      <xdr:colOff>511629</xdr:colOff>
      <xdr:row>6</xdr:row>
      <xdr:rowOff>97972</xdr:rowOff>
    </xdr:from>
    <xdr:to>
      <xdr:col>2</xdr:col>
      <xdr:colOff>413657</xdr:colOff>
      <xdr:row>8</xdr:row>
      <xdr:rowOff>119744</xdr:rowOff>
    </xdr:to>
    <xdr:pic>
      <xdr:nvPicPr>
        <xdr:cNvPr id="38" name="Graphic 37" descr="Soccer ball with solid fill">
          <a:extLst>
            <a:ext uri="{FF2B5EF4-FFF2-40B4-BE49-F238E27FC236}">
              <a16:creationId xmlns:a16="http://schemas.microsoft.com/office/drawing/2014/main" id="{141E7AEF-8F87-43AF-9F1D-CAC772E9947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121229" y="1208315"/>
          <a:ext cx="511628" cy="391886"/>
        </a:xfrm>
        <a:prstGeom prst="rect">
          <a:avLst/>
        </a:prstGeom>
      </xdr:spPr>
    </xdr:pic>
    <xdr:clientData/>
  </xdr:twoCellAnchor>
  <xdr:twoCellAnchor editAs="oneCell">
    <xdr:from>
      <xdr:col>27</xdr:col>
      <xdr:colOff>87086</xdr:colOff>
      <xdr:row>0</xdr:row>
      <xdr:rowOff>10886</xdr:rowOff>
    </xdr:from>
    <xdr:to>
      <xdr:col>28</xdr:col>
      <xdr:colOff>21772</xdr:colOff>
      <xdr:row>4</xdr:row>
      <xdr:rowOff>54428</xdr:rowOff>
    </xdr:to>
    <xdr:pic>
      <xdr:nvPicPr>
        <xdr:cNvPr id="39" name="Picture 38">
          <a:extLst>
            <a:ext uri="{FF2B5EF4-FFF2-40B4-BE49-F238E27FC236}">
              <a16:creationId xmlns:a16="http://schemas.microsoft.com/office/drawing/2014/main" id="{44BD645C-3655-4375-A374-40339769ADA8}"/>
            </a:ext>
          </a:extLst>
        </xdr:cNvPr>
        <xdr:cNvPicPr>
          <a:picLocks noChangeAspect="1"/>
        </xdr:cNvPicPr>
      </xdr:nvPicPr>
      <xdr:blipFill>
        <a:blip xmlns:r="http://schemas.openxmlformats.org/officeDocument/2006/relationships" r:embed="rId22" cstate="print">
          <a:extLst>
            <a:ext uri="{BEBA8EAE-BF5A-486C-A8C5-ECC9F3942E4B}">
              <a14:imgProps xmlns:a14="http://schemas.microsoft.com/office/drawing/2010/main">
                <a14:imgLayer r:embed="rId23">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6546286" y="10886"/>
          <a:ext cx="544286" cy="783771"/>
        </a:xfrm>
        <a:prstGeom prst="rect">
          <a:avLst/>
        </a:prstGeom>
      </xdr:spPr>
    </xdr:pic>
    <xdr:clientData/>
  </xdr:twoCellAnchor>
  <xdr:twoCellAnchor editAs="oneCell">
    <xdr:from>
      <xdr:col>1</xdr:col>
      <xdr:colOff>489858</xdr:colOff>
      <xdr:row>10</xdr:row>
      <xdr:rowOff>43542</xdr:rowOff>
    </xdr:from>
    <xdr:to>
      <xdr:col>2</xdr:col>
      <xdr:colOff>424543</xdr:colOff>
      <xdr:row>12</xdr:row>
      <xdr:rowOff>152400</xdr:rowOff>
    </xdr:to>
    <xdr:pic>
      <xdr:nvPicPr>
        <xdr:cNvPr id="40" name="Graphic 39" descr="Game controller with solid fill">
          <a:extLst>
            <a:ext uri="{FF2B5EF4-FFF2-40B4-BE49-F238E27FC236}">
              <a16:creationId xmlns:a16="http://schemas.microsoft.com/office/drawing/2014/main" id="{CCFFB59F-75F6-4B3D-8FDF-2FFA7574AEBB}"/>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099458" y="1894113"/>
          <a:ext cx="544285" cy="478973"/>
        </a:xfrm>
        <a:prstGeom prst="rect">
          <a:avLst/>
        </a:prstGeom>
      </xdr:spPr>
    </xdr:pic>
    <xdr:clientData/>
  </xdr:twoCellAnchor>
  <xdr:twoCellAnchor editAs="oneCell">
    <xdr:from>
      <xdr:col>1</xdr:col>
      <xdr:colOff>511629</xdr:colOff>
      <xdr:row>2</xdr:row>
      <xdr:rowOff>0</xdr:rowOff>
    </xdr:from>
    <xdr:to>
      <xdr:col>2</xdr:col>
      <xdr:colOff>337458</xdr:colOff>
      <xdr:row>4</xdr:row>
      <xdr:rowOff>141514</xdr:rowOff>
    </xdr:to>
    <xdr:pic>
      <xdr:nvPicPr>
        <xdr:cNvPr id="41" name="Picture 40">
          <a:extLst>
            <a:ext uri="{FF2B5EF4-FFF2-40B4-BE49-F238E27FC236}">
              <a16:creationId xmlns:a16="http://schemas.microsoft.com/office/drawing/2014/main" id="{BDF16B45-445D-48F8-BBD2-BED36F98EEE9}"/>
            </a:ext>
          </a:extLst>
        </xdr:cNvPr>
        <xdr:cNvPicPr>
          <a:picLocks noChangeAspect="1"/>
        </xdr:cNvPicPr>
      </xdr:nvPicPr>
      <xdr:blipFill>
        <a:blip xmlns:r="http://schemas.openxmlformats.org/officeDocument/2006/relationships" r:embed="rId26" cstate="print">
          <a:extLst>
            <a:ext uri="{BEBA8EAE-BF5A-486C-A8C5-ECC9F3942E4B}">
              <a14:imgProps xmlns:a14="http://schemas.microsoft.com/office/drawing/2010/main">
                <a14:imgLayer r:embed="rId27">
                  <a14:imgEffect>
                    <a14:backgroundRemoval t="10000" b="96875" l="1204" r="97130">
                      <a14:foregroundMark x1="45370" y1="18542" x2="94630" y2="67031"/>
                      <a14:foregroundMark x1="94630" y1="67031" x2="31204" y2="50365"/>
                      <a14:foregroundMark x1="31204" y1="50365" x2="84815" y2="91094"/>
                      <a14:foregroundMark x1="84815" y1="91094" x2="26667" y2="70365"/>
                      <a14:foregroundMark x1="26667" y1="70365" x2="1296" y2="83333"/>
                      <a14:foregroundMark x1="43889" y1="27500" x2="1111" y2="94063"/>
                      <a14:foregroundMark x1="1111" y1="94063" x2="34259" y2="93125"/>
                      <a14:foregroundMark x1="34259" y1="93125" x2="93704" y2="96667"/>
                      <a14:foregroundMark x1="93704" y1="96667" x2="98519" y2="59219"/>
                      <a14:foregroundMark x1="98519" y1="59219" x2="29352" y2="37240"/>
                      <a14:foregroundMark x1="29352" y1="37240" x2="58519" y2="66406"/>
                      <a14:foregroundMark x1="58519" y1="66406" x2="22315" y2="80938"/>
                      <a14:foregroundMark x1="22315" y1="80938" x2="60741" y2="94219"/>
                      <a14:foregroundMark x1="60741" y1="94219" x2="28796" y2="98646"/>
                      <a14:foregroundMark x1="28796" y1="98646" x2="95648" y2="83490"/>
                      <a14:foregroundMark x1="95648" y1="83490" x2="37685" y2="90365"/>
                      <a14:foregroundMark x1="37685" y1="90365" x2="74537" y2="96927"/>
                      <a14:foregroundMark x1="74537" y1="96927" x2="85648" y2="95417"/>
                      <a14:foregroundMark x1="38889" y1="19844" x2="43148" y2="13750"/>
                      <a14:foregroundMark x1="33056" y1="22917" x2="65926" y2="21354"/>
                      <a14:foregroundMark x1="30684" y1="16687" x2="24630" y2="15885"/>
                      <a14:foregroundMark x1="65926" y1="21354" x2="32278" y2="16898"/>
                      <a14:foregroundMark x1="28449" y1="19144" x2="30185" y2="20625"/>
                      <a14:foregroundMark x1="24630" y1="15885" x2="27653" y2="18465"/>
                      <a14:foregroundMark x1="29468" y1="18546" x2="28056" y2="54635"/>
                      <a14:foregroundMark x1="29537" y1="16771" x2="29513" y2="17373"/>
                      <a14:foregroundMark x1="34288" y1="14573" x2="34537" y2="12969"/>
                      <a14:foregroundMark x1="28056" y1="54635" x2="34091" y2="15834"/>
                      <a14:foregroundMark x1="38342" y1="13340" x2="70833" y2="16510"/>
                      <a14:foregroundMark x1="34537" y1="12969" x2="36667" y2="13177"/>
                      <a14:foregroundMark x1="77883" y1="27065" x2="82664" y2="34222"/>
                      <a14:foregroundMark x1="70833" y1="16510" x2="77326" y2="26230"/>
                      <a14:foregroundMark x1="89251" y1="44451" x2="97130" y2="90521"/>
                      <a14:foregroundMark x1="97130" y1="90521" x2="63426" y2="32969"/>
                      <a14:foregroundMark x1="23488" y1="12634" x2="22407" y2="12083"/>
                      <a14:foregroundMark x1="25945" y1="13885" x2="23496" y2="12638"/>
                      <a14:foregroundMark x1="31039" y1="16478" x2="27851" y2="14855"/>
                      <a14:foregroundMark x1="63426" y1="32969" x2="32085" y2="17011"/>
                      <a14:foregroundMark x1="40783" y1="11909" x2="55278" y2="11771"/>
                      <a14:foregroundMark x1="34778" y1="11965" x2="38797" y2="11927"/>
                      <a14:foregroundMark x1="23854" y1="12069" x2="32759" y2="11984"/>
                      <a14:foregroundMark x1="22407" y1="12083" x2="23844" y2="12069"/>
                      <a14:foregroundMark x1="55278" y1="11771" x2="55370" y2="14479"/>
                      <a14:foregroundMark x1="64722" y1="26719" x2="65463" y2="24427"/>
                      <a14:foregroundMark x1="68333" y1="24427" x2="66944" y2="23646"/>
                      <a14:foregroundMark x1="68333" y1="40469" x2="70463" y2="32083"/>
                      <a14:foregroundMark x1="68333" y1="33594" x2="68333" y2="33594"/>
                      <a14:foregroundMark x1="68333" y1="33594" x2="72685" y2="22917"/>
                      <a14:backgroundMark x1="77685" y1="23646" x2="87778" y2="40469"/>
                      <a14:backgroundMark x1="77685" y1="31302" x2="89907" y2="44271"/>
                      <a14:backgroundMark x1="72618" y1="23601" x2="76296" y2="27500"/>
                      <a14:backgroundMark x1="69074" y1="19844" x2="72406" y2="23376"/>
                      <a14:backgroundMark x1="23704" y1="21354" x2="43148" y2="9948"/>
                      <a14:backgroundMark x1="19444" y1="19063" x2="25185" y2="9948"/>
                      <a14:backgroundMark x1="23704" y1="15260" x2="34537" y2="12240"/>
                    </a14:backgroundRemoval>
                  </a14:imgEffect>
                </a14:imgLayer>
              </a14:imgProps>
            </a:ext>
            <a:ext uri="{28A0092B-C50C-407E-A947-70E740481C1C}">
              <a14:useLocalDpi xmlns:a14="http://schemas.microsoft.com/office/drawing/2010/main" val="0"/>
            </a:ext>
          </a:extLst>
        </a:blip>
        <a:stretch>
          <a:fillRect/>
        </a:stretch>
      </xdr:blipFill>
      <xdr:spPr>
        <a:xfrm>
          <a:off x="1121229" y="370114"/>
          <a:ext cx="435429" cy="5116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33</xdr:col>
      <xdr:colOff>8572</xdr:colOff>
      <xdr:row>61</xdr:row>
      <xdr:rowOff>76201</xdr:rowOff>
    </xdr:to>
    <xdr:sp macro="" textlink="">
      <xdr:nvSpPr>
        <xdr:cNvPr id="2" name="Rectangle 1">
          <a:extLst>
            <a:ext uri="{FF2B5EF4-FFF2-40B4-BE49-F238E27FC236}">
              <a16:creationId xmlns:a16="http://schemas.microsoft.com/office/drawing/2014/main" id="{21B40841-D7EE-4802-90FD-F781342564EC}"/>
            </a:ext>
          </a:extLst>
        </xdr:cNvPr>
        <xdr:cNvSpPr/>
      </xdr:nvSpPr>
      <xdr:spPr>
        <a:xfrm>
          <a:off x="0" y="0"/>
          <a:ext cx="20125372" cy="11364687"/>
        </a:xfrm>
        <a:prstGeom prst="rect">
          <a:avLst/>
        </a:prstGeom>
        <a:solidFill>
          <a:srgbClr val="00B2A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31568</xdr:colOff>
      <xdr:row>0</xdr:row>
      <xdr:rowOff>60960</xdr:rowOff>
    </xdr:from>
    <xdr:to>
      <xdr:col>3</xdr:col>
      <xdr:colOff>141514</xdr:colOff>
      <xdr:row>4</xdr:row>
      <xdr:rowOff>-1</xdr:rowOff>
    </xdr:to>
    <xdr:sp macro="" textlink="slot!A126">
      <xdr:nvSpPr>
        <xdr:cNvPr id="3" name="Rectangle 2">
          <a:extLst>
            <a:ext uri="{FF2B5EF4-FFF2-40B4-BE49-F238E27FC236}">
              <a16:creationId xmlns:a16="http://schemas.microsoft.com/office/drawing/2014/main" id="{F5B22A9C-D349-45EC-A73E-2633B89D0A8D}"/>
            </a:ext>
          </a:extLst>
        </xdr:cNvPr>
        <xdr:cNvSpPr/>
      </xdr:nvSpPr>
      <xdr:spPr>
        <a:xfrm>
          <a:off x="31568" y="60960"/>
          <a:ext cx="1938746" cy="670559"/>
        </a:xfrm>
        <a:prstGeom prst="rect">
          <a:avLst/>
        </a:prstGeom>
        <a:noFill/>
        <a:ln>
          <a:solidFill>
            <a:srgbClr val="00B2A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i="0" u="none" strike="noStrike">
              <a:solidFill>
                <a:schemeClr val="bg1"/>
              </a:solidFill>
              <a:latin typeface="Calibri"/>
              <a:ea typeface="Calibri"/>
              <a:cs typeface="Calibri"/>
            </a:rPr>
            <a:t>  Forward Players</a:t>
          </a:r>
        </a:p>
        <a:p>
          <a:pPr algn="l"/>
          <a:r>
            <a:rPr lang="en-US" sz="1800" b="1" i="0" u="none" strike="noStrike" baseline="0">
              <a:solidFill>
                <a:schemeClr val="bg1"/>
              </a:solidFill>
              <a:latin typeface="Calibri"/>
              <a:ea typeface="Calibri"/>
              <a:cs typeface="Calibri"/>
            </a:rPr>
            <a:t>                </a:t>
          </a:r>
          <a:fld id="{71B84CDF-BCCC-42B2-925F-C8EEBAA42A5C}" type="TxLink">
            <a:rPr lang="en-US" sz="1800" b="1" i="0" u="none" strike="noStrike">
              <a:solidFill>
                <a:schemeClr val="bg1"/>
              </a:solidFill>
              <a:latin typeface="Calibri"/>
              <a:ea typeface="Calibri"/>
              <a:cs typeface="Calibri"/>
            </a:rPr>
            <a:pPr algn="l"/>
            <a:t>6</a:t>
          </a:fld>
          <a:endParaRPr lang="en-US" sz="1800" b="1">
            <a:solidFill>
              <a:schemeClr val="bg1"/>
            </a:solidFill>
          </a:endParaRPr>
        </a:p>
      </xdr:txBody>
    </xdr:sp>
    <xdr:clientData/>
  </xdr:twoCellAnchor>
  <xdr:twoCellAnchor>
    <xdr:from>
      <xdr:col>0</xdr:col>
      <xdr:colOff>34833</xdr:colOff>
      <xdr:row>4</xdr:row>
      <xdr:rowOff>79465</xdr:rowOff>
    </xdr:from>
    <xdr:to>
      <xdr:col>3</xdr:col>
      <xdr:colOff>130628</xdr:colOff>
      <xdr:row>8</xdr:row>
      <xdr:rowOff>0</xdr:rowOff>
    </xdr:to>
    <xdr:sp macro="" textlink="slot!B126">
      <xdr:nvSpPr>
        <xdr:cNvPr id="4" name="Rectangle 3">
          <a:extLst>
            <a:ext uri="{FF2B5EF4-FFF2-40B4-BE49-F238E27FC236}">
              <a16:creationId xmlns:a16="http://schemas.microsoft.com/office/drawing/2014/main" id="{91D9723F-4598-4124-8820-225C1D5D43EE}"/>
            </a:ext>
          </a:extLst>
        </xdr:cNvPr>
        <xdr:cNvSpPr/>
      </xdr:nvSpPr>
      <xdr:spPr>
        <a:xfrm>
          <a:off x="34833" y="810985"/>
          <a:ext cx="1924595" cy="6520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bg1"/>
              </a:solidFill>
              <a:latin typeface="Calibri"/>
              <a:ea typeface="Calibri"/>
              <a:cs typeface="Calibri"/>
            </a:rPr>
            <a:t>        Total</a:t>
          </a:r>
          <a:r>
            <a:rPr lang="en-US" sz="1600" b="1" i="0" u="none" strike="noStrike" baseline="0">
              <a:solidFill>
                <a:schemeClr val="bg1"/>
              </a:solidFill>
              <a:latin typeface="Calibri"/>
              <a:ea typeface="Calibri"/>
              <a:cs typeface="Calibri"/>
            </a:rPr>
            <a:t> Goals  </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3BCBC89E-A09A-4081-A938-B4EAF81194AE}" type="TxLink">
            <a:rPr lang="en-US" sz="1600" b="1" i="0" u="none" strike="noStrike">
              <a:solidFill>
                <a:schemeClr val="bg1"/>
              </a:solidFill>
              <a:latin typeface="Calibri"/>
              <a:ea typeface="Calibri"/>
              <a:cs typeface="Calibri"/>
            </a:rPr>
            <a:pPr algn="l"/>
            <a:t>78</a:t>
          </a:fld>
          <a:endParaRPr lang="en-US" sz="1600" b="1">
            <a:solidFill>
              <a:schemeClr val="bg1"/>
            </a:solidFill>
          </a:endParaRPr>
        </a:p>
      </xdr:txBody>
    </xdr:sp>
    <xdr:clientData/>
  </xdr:twoCellAnchor>
  <xdr:twoCellAnchor>
    <xdr:from>
      <xdr:col>0</xdr:col>
      <xdr:colOff>42453</xdr:colOff>
      <xdr:row>8</xdr:row>
      <xdr:rowOff>103413</xdr:rowOff>
    </xdr:from>
    <xdr:to>
      <xdr:col>3</xdr:col>
      <xdr:colOff>119742</xdr:colOff>
      <xdr:row>12</xdr:row>
      <xdr:rowOff>32657</xdr:rowOff>
    </xdr:to>
    <xdr:sp macro="" textlink="slot!C126">
      <xdr:nvSpPr>
        <xdr:cNvPr id="5" name="Rectangle 4">
          <a:extLst>
            <a:ext uri="{FF2B5EF4-FFF2-40B4-BE49-F238E27FC236}">
              <a16:creationId xmlns:a16="http://schemas.microsoft.com/office/drawing/2014/main" id="{A2A354AA-8844-4A2F-AA7B-651B02FD34B5}"/>
            </a:ext>
          </a:extLst>
        </xdr:cNvPr>
        <xdr:cNvSpPr/>
      </xdr:nvSpPr>
      <xdr:spPr>
        <a:xfrm>
          <a:off x="42453" y="1566453"/>
          <a:ext cx="1906089" cy="6607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bg1"/>
              </a:solidFill>
              <a:latin typeface="Calibri"/>
              <a:ea typeface="Calibri"/>
              <a:cs typeface="Calibri"/>
            </a:rPr>
            <a:t>  </a:t>
          </a:r>
          <a:r>
            <a:rPr lang="en-US" sz="1600" b="1" i="0" u="none" strike="noStrike" baseline="0">
              <a:solidFill>
                <a:schemeClr val="bg1"/>
              </a:solidFill>
              <a:latin typeface="Calibri"/>
              <a:ea typeface="Calibri"/>
              <a:cs typeface="Calibri"/>
            </a:rPr>
            <a:t>    </a:t>
          </a:r>
          <a:r>
            <a:rPr lang="en-US" sz="1600" b="1" i="0" u="none" strike="noStrike">
              <a:solidFill>
                <a:schemeClr val="bg1"/>
              </a:solidFill>
              <a:latin typeface="Calibri"/>
              <a:ea typeface="Calibri"/>
              <a:cs typeface="Calibri"/>
            </a:rPr>
            <a:t>Total Assists</a:t>
          </a:r>
        </a:p>
        <a:p>
          <a:pPr algn="l"/>
          <a:r>
            <a:rPr lang="en-US" sz="1600" b="1" i="0" u="none" strike="noStrike">
              <a:solidFill>
                <a:schemeClr val="bg1"/>
              </a:solidFill>
              <a:latin typeface="Calibri"/>
              <a:ea typeface="Calibri"/>
              <a:cs typeface="Calibri"/>
            </a:rPr>
            <a:t>               </a:t>
          </a:r>
          <a:fld id="{5D61E660-CB4A-4F4E-B111-B00687279CA5}" type="TxLink">
            <a:rPr lang="en-US" sz="1600" b="1" i="0" u="none" strike="noStrike">
              <a:solidFill>
                <a:schemeClr val="bg1"/>
              </a:solidFill>
              <a:latin typeface="Calibri"/>
              <a:ea typeface="Calibri"/>
              <a:cs typeface="Calibri"/>
            </a:rPr>
            <a:pPr algn="l"/>
            <a:t>44</a:t>
          </a:fld>
          <a:endParaRPr lang="en-US" sz="1600" b="1">
            <a:solidFill>
              <a:schemeClr val="bg1"/>
            </a:solidFill>
          </a:endParaRPr>
        </a:p>
      </xdr:txBody>
    </xdr:sp>
    <xdr:clientData/>
  </xdr:twoCellAnchor>
  <xdr:twoCellAnchor>
    <xdr:from>
      <xdr:col>0</xdr:col>
      <xdr:colOff>23949</xdr:colOff>
      <xdr:row>12</xdr:row>
      <xdr:rowOff>94701</xdr:rowOff>
    </xdr:from>
    <xdr:to>
      <xdr:col>3</xdr:col>
      <xdr:colOff>65313</xdr:colOff>
      <xdr:row>17</xdr:row>
      <xdr:rowOff>21770</xdr:rowOff>
    </xdr:to>
    <xdr:sp macro="" textlink="slot!F126">
      <xdr:nvSpPr>
        <xdr:cNvPr id="6" name="Rectangle 5">
          <a:extLst>
            <a:ext uri="{FF2B5EF4-FFF2-40B4-BE49-F238E27FC236}">
              <a16:creationId xmlns:a16="http://schemas.microsoft.com/office/drawing/2014/main" id="{FE36BF4B-E4DA-4128-AD05-C57BAA3651DD}"/>
            </a:ext>
          </a:extLst>
        </xdr:cNvPr>
        <xdr:cNvSpPr/>
      </xdr:nvSpPr>
      <xdr:spPr>
        <a:xfrm>
          <a:off x="23949" y="2315387"/>
          <a:ext cx="1870164" cy="8523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Big Chances    Created</a:t>
          </a:r>
        </a:p>
        <a:p>
          <a:pPr algn="l"/>
          <a:r>
            <a:rPr lang="en-US" sz="1600" b="1" i="0" u="none" strike="noStrike">
              <a:solidFill>
                <a:schemeClr val="bg1"/>
              </a:solidFill>
              <a:latin typeface="Calibri"/>
              <a:ea typeface="Calibri"/>
              <a:cs typeface="Calibri"/>
            </a:rPr>
            <a:t>               </a:t>
          </a:r>
          <a:fld id="{CFA15D23-4CC8-4F6B-8CB5-1A878B10FC04}" type="TxLink">
            <a:rPr lang="en-US" sz="1600" b="1" i="0" u="none" strike="noStrike">
              <a:solidFill>
                <a:schemeClr val="bg1"/>
              </a:solidFill>
              <a:latin typeface="Calibri"/>
              <a:ea typeface="Calibri"/>
              <a:cs typeface="Calibri"/>
            </a:rPr>
            <a:pPr algn="l"/>
            <a:t>150</a:t>
          </a:fld>
          <a:endParaRPr lang="en-US" sz="1600" b="1">
            <a:solidFill>
              <a:schemeClr val="bg1"/>
            </a:solidFill>
          </a:endParaRPr>
        </a:p>
      </xdr:txBody>
    </xdr:sp>
    <xdr:clientData/>
  </xdr:twoCellAnchor>
  <xdr:twoCellAnchor>
    <xdr:from>
      <xdr:col>0</xdr:col>
      <xdr:colOff>65314</xdr:colOff>
      <xdr:row>17</xdr:row>
      <xdr:rowOff>119743</xdr:rowOff>
    </xdr:from>
    <xdr:to>
      <xdr:col>3</xdr:col>
      <xdr:colOff>108857</xdr:colOff>
      <xdr:row>21</xdr:row>
      <xdr:rowOff>87083</xdr:rowOff>
    </xdr:to>
    <xdr:sp macro="" textlink="slot!G126">
      <xdr:nvSpPr>
        <xdr:cNvPr id="7" name="Rectangle 6">
          <a:extLst>
            <a:ext uri="{FF2B5EF4-FFF2-40B4-BE49-F238E27FC236}">
              <a16:creationId xmlns:a16="http://schemas.microsoft.com/office/drawing/2014/main" id="{DD7F1DEC-D3C2-4F9B-87B4-AD63B183FF21}"/>
            </a:ext>
          </a:extLst>
        </xdr:cNvPr>
        <xdr:cNvSpPr/>
      </xdr:nvSpPr>
      <xdr:spPr>
        <a:xfrm>
          <a:off x="65314" y="3228703"/>
          <a:ext cx="1872343" cy="6988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Big</a:t>
          </a:r>
          <a:r>
            <a:rPr lang="en-US" sz="1600" b="1" i="0" u="none" strike="noStrike" baseline="0">
              <a:solidFill>
                <a:schemeClr val="bg1"/>
              </a:solidFill>
              <a:latin typeface="Calibri"/>
              <a:ea typeface="Calibri"/>
              <a:cs typeface="Calibri"/>
            </a:rPr>
            <a:t> Chances Missed</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1AF09B8F-8BC8-481F-B602-4FFF3F825CC9}" type="TxLink">
            <a:rPr lang="en-US" sz="1600" b="1" i="0" u="none" strike="noStrike">
              <a:solidFill>
                <a:schemeClr val="bg1"/>
              </a:solidFill>
              <a:latin typeface="Calibri"/>
              <a:ea typeface="Calibri"/>
              <a:cs typeface="Calibri"/>
            </a:rPr>
            <a:pPr algn="l"/>
            <a:t>94</a:t>
          </a:fld>
          <a:endParaRPr lang="en-US" sz="1600" b="1">
            <a:solidFill>
              <a:schemeClr val="bg1"/>
            </a:solidFill>
          </a:endParaRPr>
        </a:p>
      </xdr:txBody>
    </xdr:sp>
    <xdr:clientData/>
  </xdr:twoCellAnchor>
  <xdr:twoCellAnchor>
    <xdr:from>
      <xdr:col>0</xdr:col>
      <xdr:colOff>54427</xdr:colOff>
      <xdr:row>27</xdr:row>
      <xdr:rowOff>22860</xdr:rowOff>
    </xdr:from>
    <xdr:to>
      <xdr:col>3</xdr:col>
      <xdr:colOff>97971</xdr:colOff>
      <xdr:row>30</xdr:row>
      <xdr:rowOff>76199</xdr:rowOff>
    </xdr:to>
    <xdr:sp macro="" textlink="slot!I126">
      <xdr:nvSpPr>
        <xdr:cNvPr id="8" name="Rectangle 7">
          <a:extLst>
            <a:ext uri="{FF2B5EF4-FFF2-40B4-BE49-F238E27FC236}">
              <a16:creationId xmlns:a16="http://schemas.microsoft.com/office/drawing/2014/main" id="{9F9CB64C-C257-4F47-9DDB-922C379CD05A}"/>
            </a:ext>
          </a:extLst>
        </xdr:cNvPr>
        <xdr:cNvSpPr/>
      </xdr:nvSpPr>
      <xdr:spPr>
        <a:xfrm>
          <a:off x="54427" y="4960620"/>
          <a:ext cx="1872344" cy="60197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i="0" u="none" strike="noStrike">
              <a:solidFill>
                <a:schemeClr val="bg1"/>
              </a:solidFill>
              <a:latin typeface="Calibri"/>
              <a:ea typeface="Calibri"/>
              <a:cs typeface="Calibri"/>
            </a:rPr>
            <a:t>         Total Shot</a:t>
          </a:r>
        </a:p>
        <a:p>
          <a:pPr algn="l"/>
          <a:r>
            <a:rPr lang="en-US" sz="1600" b="1" i="0" u="none" strike="noStrike">
              <a:solidFill>
                <a:schemeClr val="bg1"/>
              </a:solidFill>
              <a:latin typeface="Calibri"/>
              <a:ea typeface="Calibri"/>
              <a:cs typeface="Calibri"/>
            </a:rPr>
            <a:t>              </a:t>
          </a:r>
          <a:fld id="{19A1F914-F01C-4F43-A3F8-DE4B324F75C2}" type="TxLink">
            <a:rPr lang="en-US" sz="1600" b="1" i="0" u="none" strike="noStrike">
              <a:solidFill>
                <a:schemeClr val="bg1"/>
              </a:solidFill>
              <a:latin typeface="Calibri"/>
              <a:ea typeface="Calibri"/>
              <a:cs typeface="Calibri"/>
            </a:rPr>
            <a:pPr algn="l"/>
            <a:t>372</a:t>
          </a:fld>
          <a:endParaRPr lang="en-US" sz="1600" b="1">
            <a:solidFill>
              <a:schemeClr val="bg1"/>
            </a:solidFill>
          </a:endParaRPr>
        </a:p>
      </xdr:txBody>
    </xdr:sp>
    <xdr:clientData/>
  </xdr:twoCellAnchor>
  <xdr:twoCellAnchor>
    <xdr:from>
      <xdr:col>0</xdr:col>
      <xdr:colOff>65314</xdr:colOff>
      <xdr:row>21</xdr:row>
      <xdr:rowOff>175256</xdr:rowOff>
    </xdr:from>
    <xdr:to>
      <xdr:col>3</xdr:col>
      <xdr:colOff>97971</xdr:colOff>
      <xdr:row>26</xdr:row>
      <xdr:rowOff>130627</xdr:rowOff>
    </xdr:to>
    <xdr:sp macro="" textlink="slot!H126">
      <xdr:nvSpPr>
        <xdr:cNvPr id="9" name="Rectangle 8">
          <a:extLst>
            <a:ext uri="{FF2B5EF4-FFF2-40B4-BE49-F238E27FC236}">
              <a16:creationId xmlns:a16="http://schemas.microsoft.com/office/drawing/2014/main" id="{5690D4B3-C362-4002-811B-CD330DF7992D}"/>
            </a:ext>
          </a:extLst>
        </xdr:cNvPr>
        <xdr:cNvSpPr/>
      </xdr:nvSpPr>
      <xdr:spPr>
        <a:xfrm>
          <a:off x="65314" y="4015736"/>
          <a:ext cx="1861457" cy="8697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Average Shooting Accuracy</a:t>
          </a:r>
        </a:p>
        <a:p>
          <a:pPr algn="l"/>
          <a:r>
            <a:rPr lang="en-US" sz="1600" b="1" i="0" u="none" strike="noStrike">
              <a:solidFill>
                <a:schemeClr val="bg1"/>
              </a:solidFill>
              <a:latin typeface="Calibri"/>
              <a:ea typeface="Calibri"/>
              <a:cs typeface="Calibri"/>
            </a:rPr>
            <a:t>               </a:t>
          </a:r>
          <a:fld id="{479F50F1-3A02-4908-8AD3-6A8C4868D71E}" type="TxLink">
            <a:rPr lang="en-US" sz="1600" b="1" i="0" u="none" strike="noStrike">
              <a:solidFill>
                <a:schemeClr val="bg1"/>
              </a:solidFill>
              <a:latin typeface="Calibri"/>
              <a:ea typeface="Calibri"/>
              <a:cs typeface="Calibri"/>
            </a:rPr>
            <a:pPr algn="l"/>
            <a:t>49%</a:t>
          </a:fld>
          <a:endParaRPr lang="en-US" sz="1600" b="1">
            <a:solidFill>
              <a:schemeClr val="bg1"/>
            </a:solidFill>
          </a:endParaRPr>
        </a:p>
      </xdr:txBody>
    </xdr:sp>
    <xdr:clientData/>
  </xdr:twoCellAnchor>
  <xdr:twoCellAnchor>
    <xdr:from>
      <xdr:col>0</xdr:col>
      <xdr:colOff>54429</xdr:colOff>
      <xdr:row>35</xdr:row>
      <xdr:rowOff>141514</xdr:rowOff>
    </xdr:from>
    <xdr:to>
      <xdr:col>3</xdr:col>
      <xdr:colOff>102326</xdr:colOff>
      <xdr:row>40</xdr:row>
      <xdr:rowOff>65314</xdr:rowOff>
    </xdr:to>
    <xdr:sp macro="" textlink="slot!E126">
      <xdr:nvSpPr>
        <xdr:cNvPr id="10" name="Rectangle 9">
          <a:extLst>
            <a:ext uri="{FF2B5EF4-FFF2-40B4-BE49-F238E27FC236}">
              <a16:creationId xmlns:a16="http://schemas.microsoft.com/office/drawing/2014/main" id="{80DB16D2-EFB1-446B-BD76-0BAAE59BAAC1}"/>
            </a:ext>
          </a:extLst>
        </xdr:cNvPr>
        <xdr:cNvSpPr/>
      </xdr:nvSpPr>
      <xdr:spPr>
        <a:xfrm>
          <a:off x="54429" y="6542314"/>
          <a:ext cx="1876697" cy="8382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Total</a:t>
          </a:r>
          <a:r>
            <a:rPr lang="en-US" sz="1600" b="1" i="0" u="none" strike="noStrike" baseline="0">
              <a:solidFill>
                <a:schemeClr val="bg1"/>
              </a:solidFill>
              <a:latin typeface="Calibri"/>
              <a:ea typeface="Calibri"/>
              <a:cs typeface="Calibri"/>
            </a:rPr>
            <a:t> Minutes Played</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6BCD4263-DBA5-4836-A439-4D8D7E4502D7}" type="TxLink">
            <a:rPr lang="en-US" sz="1600" b="1" i="0" u="none" strike="noStrike">
              <a:solidFill>
                <a:schemeClr val="bg1"/>
              </a:solidFill>
              <a:latin typeface="Calibri"/>
              <a:ea typeface="Calibri"/>
              <a:cs typeface="Calibri"/>
            </a:rPr>
            <a:pPr algn="l"/>
            <a:t> 12,107 </a:t>
          </a:fld>
          <a:endParaRPr lang="en-US" sz="1600" b="1">
            <a:solidFill>
              <a:schemeClr val="bg1"/>
            </a:solidFill>
          </a:endParaRPr>
        </a:p>
      </xdr:txBody>
    </xdr:sp>
    <xdr:clientData/>
  </xdr:twoCellAnchor>
  <xdr:twoCellAnchor>
    <xdr:from>
      <xdr:col>0</xdr:col>
      <xdr:colOff>53340</xdr:colOff>
      <xdr:row>30</xdr:row>
      <xdr:rowOff>141515</xdr:rowOff>
    </xdr:from>
    <xdr:to>
      <xdr:col>3</xdr:col>
      <xdr:colOff>97972</xdr:colOff>
      <xdr:row>35</xdr:row>
      <xdr:rowOff>76199</xdr:rowOff>
    </xdr:to>
    <xdr:sp macro="" textlink="slot!J126">
      <xdr:nvSpPr>
        <xdr:cNvPr id="11" name="Rectangle 10">
          <a:extLst>
            <a:ext uri="{FF2B5EF4-FFF2-40B4-BE49-F238E27FC236}">
              <a16:creationId xmlns:a16="http://schemas.microsoft.com/office/drawing/2014/main" id="{C02DF0F0-65C9-4B9F-AD12-27BC9A89CA6B}"/>
            </a:ext>
          </a:extLst>
        </xdr:cNvPr>
        <xdr:cNvSpPr/>
      </xdr:nvSpPr>
      <xdr:spPr>
        <a:xfrm>
          <a:off x="53340" y="5627915"/>
          <a:ext cx="1873432" cy="84908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bg1"/>
              </a:solidFill>
              <a:latin typeface="Calibri"/>
              <a:ea typeface="Calibri"/>
              <a:cs typeface="Calibri"/>
            </a:rPr>
            <a:t>Total</a:t>
          </a:r>
          <a:r>
            <a:rPr lang="en-US" sz="1600" b="1" i="0" u="none" strike="noStrike" baseline="0">
              <a:solidFill>
                <a:schemeClr val="bg1"/>
              </a:solidFill>
              <a:latin typeface="Calibri"/>
              <a:ea typeface="Calibri"/>
              <a:cs typeface="Calibri"/>
            </a:rPr>
            <a:t> Shots on Target</a:t>
          </a:r>
          <a:endParaRPr lang="en-US" sz="1600" b="1" i="0" u="none" strike="noStrike">
            <a:solidFill>
              <a:schemeClr val="bg1"/>
            </a:solidFill>
            <a:latin typeface="Calibri"/>
            <a:ea typeface="Calibri"/>
            <a:cs typeface="Calibri"/>
          </a:endParaRPr>
        </a:p>
        <a:p>
          <a:pPr algn="l"/>
          <a:r>
            <a:rPr lang="en-US" sz="1600" b="1" i="0" u="none" strike="noStrike">
              <a:solidFill>
                <a:schemeClr val="bg1"/>
              </a:solidFill>
              <a:latin typeface="Calibri"/>
              <a:ea typeface="Calibri"/>
              <a:cs typeface="Calibri"/>
            </a:rPr>
            <a:t>              </a:t>
          </a:r>
          <a:fld id="{6E61112D-0D9B-4819-92E4-382105CF8E78}" type="TxLink">
            <a:rPr lang="en-US" sz="1600" b="1" i="0" u="none" strike="noStrike">
              <a:solidFill>
                <a:schemeClr val="bg1"/>
              </a:solidFill>
              <a:latin typeface="Calibri"/>
              <a:ea typeface="Calibri"/>
              <a:cs typeface="Calibri"/>
            </a:rPr>
            <a:pPr algn="l"/>
            <a:t>182</a:t>
          </a:fld>
          <a:endParaRPr lang="en-US" sz="1600" b="1" i="0" u="none" strike="noStrike">
            <a:solidFill>
              <a:schemeClr val="bg1"/>
            </a:solidFill>
            <a:latin typeface="Calibri"/>
            <a:ea typeface="Calibri"/>
            <a:cs typeface="Calibri"/>
          </a:endParaRPr>
        </a:p>
      </xdr:txBody>
    </xdr:sp>
    <xdr:clientData/>
  </xdr:twoCellAnchor>
  <xdr:twoCellAnchor>
    <xdr:from>
      <xdr:col>32</xdr:col>
      <xdr:colOff>239485</xdr:colOff>
      <xdr:row>5</xdr:row>
      <xdr:rowOff>119743</xdr:rowOff>
    </xdr:from>
    <xdr:to>
      <xdr:col>32</xdr:col>
      <xdr:colOff>609599</xdr:colOff>
      <xdr:row>40</xdr:row>
      <xdr:rowOff>21774</xdr:rowOff>
    </xdr:to>
    <xdr:sp macro="" textlink="slot!D126">
      <xdr:nvSpPr>
        <xdr:cNvPr id="12" name="Rectangle 11">
          <a:extLst>
            <a:ext uri="{FF2B5EF4-FFF2-40B4-BE49-F238E27FC236}">
              <a16:creationId xmlns:a16="http://schemas.microsoft.com/office/drawing/2014/main" id="{8220680A-171A-43AF-9A34-19BB45563970}"/>
            </a:ext>
          </a:extLst>
        </xdr:cNvPr>
        <xdr:cNvSpPr/>
      </xdr:nvSpPr>
      <xdr:spPr>
        <a:xfrm rot="5400000">
          <a:off x="16742226" y="4049488"/>
          <a:ext cx="6379031" cy="37011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i="0" u="none" strike="noStrike">
              <a:solidFill>
                <a:srgbClr val="000000"/>
              </a:solidFill>
              <a:latin typeface="Calibri"/>
              <a:ea typeface="Calibri"/>
              <a:cs typeface="Calibri"/>
            </a:rPr>
            <a:t>                       Total</a:t>
          </a:r>
          <a:r>
            <a:rPr lang="en-US" sz="2000" b="0" i="0" u="none" strike="noStrike" baseline="0">
              <a:solidFill>
                <a:srgbClr val="000000"/>
              </a:solidFill>
              <a:latin typeface="Calibri"/>
              <a:ea typeface="Calibri"/>
              <a:cs typeface="Calibri"/>
            </a:rPr>
            <a:t> </a:t>
          </a:r>
          <a:r>
            <a:rPr lang="en-US" sz="2000" b="0" i="0" u="none" strike="noStrike">
              <a:solidFill>
                <a:srgbClr val="000000"/>
              </a:solidFill>
              <a:latin typeface="Calibri"/>
              <a:ea typeface="Calibri"/>
              <a:cs typeface="Calibri"/>
            </a:rPr>
            <a:t>Games</a:t>
          </a:r>
          <a:r>
            <a:rPr lang="en-US" sz="2000" b="0" i="0" u="none" strike="noStrike" baseline="0">
              <a:solidFill>
                <a:srgbClr val="000000"/>
              </a:solidFill>
              <a:latin typeface="Calibri"/>
              <a:ea typeface="Calibri"/>
              <a:cs typeface="Calibri"/>
            </a:rPr>
            <a:t> Missed With Injuries  </a:t>
          </a:r>
          <a:fld id="{B9F61F20-EF5D-4235-92AB-082D66981F66}" type="TxLink">
            <a:rPr lang="en-US" sz="2000" b="0" i="0" u="none" strike="noStrike">
              <a:solidFill>
                <a:srgbClr val="000000"/>
              </a:solidFill>
              <a:latin typeface="Calibri"/>
              <a:ea typeface="Calibri"/>
              <a:cs typeface="Calibri"/>
            </a:rPr>
            <a:pPr algn="l"/>
            <a:t>36</a:t>
          </a:fld>
          <a:endParaRPr lang="en-US" sz="2000" b="0" i="0" u="none" strike="noStrike">
            <a:solidFill>
              <a:srgbClr val="000000"/>
            </a:solidFill>
            <a:latin typeface="Calibri"/>
            <a:ea typeface="Calibri"/>
            <a:cs typeface="Calibri"/>
          </a:endParaRPr>
        </a:p>
      </xdr:txBody>
    </xdr:sp>
    <xdr:clientData/>
  </xdr:twoCellAnchor>
  <xdr:twoCellAnchor>
    <xdr:from>
      <xdr:col>3</xdr:col>
      <xdr:colOff>186147</xdr:colOff>
      <xdr:row>5</xdr:row>
      <xdr:rowOff>130628</xdr:rowOff>
    </xdr:from>
    <xdr:to>
      <xdr:col>9</xdr:col>
      <xdr:colOff>522515</xdr:colOff>
      <xdr:row>21</xdr:row>
      <xdr:rowOff>101238</xdr:rowOff>
    </xdr:to>
    <xdr:graphicFrame macro="">
      <xdr:nvGraphicFramePr>
        <xdr:cNvPr id="13" name="Chart 12">
          <a:extLst>
            <a:ext uri="{FF2B5EF4-FFF2-40B4-BE49-F238E27FC236}">
              <a16:creationId xmlns:a16="http://schemas.microsoft.com/office/drawing/2014/main" id="{24352F00-5E78-4F75-BBB0-147919C80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21771</xdr:colOff>
      <xdr:row>5</xdr:row>
      <xdr:rowOff>117566</xdr:rowOff>
    </xdr:from>
    <xdr:to>
      <xdr:col>20</xdr:col>
      <xdr:colOff>174171</xdr:colOff>
      <xdr:row>21</xdr:row>
      <xdr:rowOff>141514</xdr:rowOff>
    </xdr:to>
    <xdr:graphicFrame macro="">
      <xdr:nvGraphicFramePr>
        <xdr:cNvPr id="14" name="Chart 13">
          <a:extLst>
            <a:ext uri="{FF2B5EF4-FFF2-40B4-BE49-F238E27FC236}">
              <a16:creationId xmlns:a16="http://schemas.microsoft.com/office/drawing/2014/main" id="{E4887580-61F7-4D51-AFCF-E6107D4E99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250371</xdr:colOff>
      <xdr:row>5</xdr:row>
      <xdr:rowOff>119742</xdr:rowOff>
    </xdr:from>
    <xdr:to>
      <xdr:col>32</xdr:col>
      <xdr:colOff>170542</xdr:colOff>
      <xdr:row>40</xdr:row>
      <xdr:rowOff>54427</xdr:rowOff>
    </xdr:to>
    <xdr:graphicFrame macro="">
      <xdr:nvGraphicFramePr>
        <xdr:cNvPr id="15" name="Chart 14">
          <a:extLst>
            <a:ext uri="{FF2B5EF4-FFF2-40B4-BE49-F238E27FC236}">
              <a16:creationId xmlns:a16="http://schemas.microsoft.com/office/drawing/2014/main" id="{CC976EFB-5310-4889-8CD0-E8DA4F4209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xdr:colOff>
      <xdr:row>22</xdr:row>
      <xdr:rowOff>10885</xdr:rowOff>
    </xdr:from>
    <xdr:to>
      <xdr:col>20</xdr:col>
      <xdr:colOff>170543</xdr:colOff>
      <xdr:row>40</xdr:row>
      <xdr:rowOff>45357</xdr:rowOff>
    </xdr:to>
    <xdr:graphicFrame macro="">
      <xdr:nvGraphicFramePr>
        <xdr:cNvPr id="16" name="Chart 15">
          <a:extLst>
            <a:ext uri="{FF2B5EF4-FFF2-40B4-BE49-F238E27FC236}">
              <a16:creationId xmlns:a16="http://schemas.microsoft.com/office/drawing/2014/main" id="{8C6F68A6-AE5F-44D3-BAD1-2518FA5A1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189933</xdr:colOff>
      <xdr:row>21</xdr:row>
      <xdr:rowOff>183470</xdr:rowOff>
    </xdr:from>
    <xdr:to>
      <xdr:col>9</xdr:col>
      <xdr:colOff>532833</xdr:colOff>
      <xdr:row>40</xdr:row>
      <xdr:rowOff>56469</xdr:rowOff>
    </xdr:to>
    <xdr:graphicFrame macro="">
      <xdr:nvGraphicFramePr>
        <xdr:cNvPr id="17" name="Chart 16">
          <a:extLst>
            <a:ext uri="{FF2B5EF4-FFF2-40B4-BE49-F238E27FC236}">
              <a16:creationId xmlns:a16="http://schemas.microsoft.com/office/drawing/2014/main" id="{51BB282D-D837-41C9-BBAE-7A75E03B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174172</xdr:colOff>
      <xdr:row>0</xdr:row>
      <xdr:rowOff>54429</xdr:rowOff>
    </xdr:from>
    <xdr:to>
      <xdr:col>27</xdr:col>
      <xdr:colOff>272143</xdr:colOff>
      <xdr:row>4</xdr:row>
      <xdr:rowOff>119742</xdr:rowOff>
    </xdr:to>
    <xdr:sp macro="" textlink="">
      <xdr:nvSpPr>
        <xdr:cNvPr id="18" name="Rectangle 17">
          <a:extLst>
            <a:ext uri="{FF2B5EF4-FFF2-40B4-BE49-F238E27FC236}">
              <a16:creationId xmlns:a16="http://schemas.microsoft.com/office/drawing/2014/main" id="{62E8F7AF-7CB6-4E21-BA7D-AE5CC8EBF3DF}"/>
            </a:ext>
          </a:extLst>
        </xdr:cNvPr>
        <xdr:cNvSpPr/>
      </xdr:nvSpPr>
      <xdr:spPr>
        <a:xfrm>
          <a:off x="2002972" y="54429"/>
          <a:ext cx="14728371" cy="79683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000">
              <a:solidFill>
                <a:schemeClr val="bg1"/>
              </a:solidFill>
            </a:rPr>
            <a:t>LIVERPOOL FC FORWARD PLAYERS (2024/2025) IN</a:t>
          </a:r>
          <a:r>
            <a:rPr lang="en-US" sz="4000" baseline="0">
              <a:solidFill>
                <a:schemeClr val="bg1"/>
              </a:solidFill>
            </a:rPr>
            <a:t> ALL COMPETITIONS</a:t>
          </a:r>
          <a:endParaRPr lang="en-US" sz="4000">
            <a:solidFill>
              <a:schemeClr val="bg1"/>
            </a:solidFill>
          </a:endParaRPr>
        </a:p>
      </xdr:txBody>
    </xdr:sp>
    <xdr:clientData/>
  </xdr:twoCellAnchor>
  <xdr:twoCellAnchor editAs="oneCell">
    <xdr:from>
      <xdr:col>27</xdr:col>
      <xdr:colOff>587829</xdr:colOff>
      <xdr:row>0</xdr:row>
      <xdr:rowOff>76201</xdr:rowOff>
    </xdr:from>
    <xdr:to>
      <xdr:col>33</xdr:col>
      <xdr:colOff>10886</xdr:colOff>
      <xdr:row>5</xdr:row>
      <xdr:rowOff>21772</xdr:rowOff>
    </xdr:to>
    <mc:AlternateContent xmlns:mc="http://schemas.openxmlformats.org/markup-compatibility/2006" xmlns:a14="http://schemas.microsoft.com/office/drawing/2010/main">
      <mc:Choice Requires="a14">
        <xdr:graphicFrame macro="">
          <xdr:nvGraphicFramePr>
            <xdr:cNvPr id="19" name="Player 2">
              <a:extLst>
                <a:ext uri="{FF2B5EF4-FFF2-40B4-BE49-F238E27FC236}">
                  <a16:creationId xmlns:a16="http://schemas.microsoft.com/office/drawing/2014/main" id="{27D39C62-0DE3-4518-B03D-876D693B227A}"/>
                </a:ext>
              </a:extLst>
            </xdr:cNvPr>
            <xdr:cNvGraphicFramePr/>
          </xdr:nvGraphicFramePr>
          <xdr:xfrm>
            <a:off x="0" y="0"/>
            <a:ext cx="0" cy="0"/>
          </xdr:xfrm>
          <a:graphic>
            <a:graphicData uri="http://schemas.microsoft.com/office/drawing/2010/slicer">
              <sle:slicer xmlns:sle="http://schemas.microsoft.com/office/drawing/2010/slicer" name="Player 2"/>
            </a:graphicData>
          </a:graphic>
        </xdr:graphicFrame>
      </mc:Choice>
      <mc:Fallback xmlns="">
        <xdr:sp macro="" textlink="">
          <xdr:nvSpPr>
            <xdr:cNvPr id="0" name=""/>
            <xdr:cNvSpPr>
              <a:spLocks noTextEdit="1"/>
            </xdr:cNvSpPr>
          </xdr:nvSpPr>
          <xdr:spPr>
            <a:xfrm>
              <a:off x="17047029" y="76201"/>
              <a:ext cx="3080657" cy="870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0</xdr:colOff>
      <xdr:row>15</xdr:row>
      <xdr:rowOff>0</xdr:rowOff>
    </xdr:from>
    <xdr:to>
      <xdr:col>34</xdr:col>
      <xdr:colOff>304800</xdr:colOff>
      <xdr:row>19</xdr:row>
      <xdr:rowOff>174171</xdr:rowOff>
    </xdr:to>
    <xdr:pic>
      <xdr:nvPicPr>
        <xdr:cNvPr id="25" name="Graphic 24" descr="Target with solid fill">
          <a:extLst>
            <a:ext uri="{FF2B5EF4-FFF2-40B4-BE49-F238E27FC236}">
              <a16:creationId xmlns:a16="http://schemas.microsoft.com/office/drawing/2014/main" id="{69641C04-679D-4833-957A-9512030420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0116800" y="2775857"/>
          <a:ext cx="914400" cy="914400"/>
        </a:xfrm>
        <a:prstGeom prst="rect">
          <a:avLst/>
        </a:prstGeom>
      </xdr:spPr>
    </xdr:pic>
    <xdr:clientData/>
  </xdr:twoCellAnchor>
  <xdr:twoCellAnchor editAs="oneCell">
    <xdr:from>
      <xdr:col>33</xdr:col>
      <xdr:colOff>0</xdr:colOff>
      <xdr:row>15</xdr:row>
      <xdr:rowOff>0</xdr:rowOff>
    </xdr:from>
    <xdr:to>
      <xdr:col>34</xdr:col>
      <xdr:colOff>304800</xdr:colOff>
      <xdr:row>19</xdr:row>
      <xdr:rowOff>174171</xdr:rowOff>
    </xdr:to>
    <xdr:pic>
      <xdr:nvPicPr>
        <xdr:cNvPr id="27" name="Graphic 26" descr="Target with solid fill">
          <a:extLst>
            <a:ext uri="{FF2B5EF4-FFF2-40B4-BE49-F238E27FC236}">
              <a16:creationId xmlns:a16="http://schemas.microsoft.com/office/drawing/2014/main" id="{93E567F0-850C-407E-A5CC-F15B371F37A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0116800" y="2775857"/>
          <a:ext cx="914400" cy="914400"/>
        </a:xfrm>
        <a:prstGeom prst="rect">
          <a:avLst/>
        </a:prstGeom>
      </xdr:spPr>
    </xdr:pic>
    <xdr:clientData/>
  </xdr:twoCellAnchor>
  <xdr:twoCellAnchor editAs="oneCell">
    <xdr:from>
      <xdr:col>33</xdr:col>
      <xdr:colOff>0</xdr:colOff>
      <xdr:row>15</xdr:row>
      <xdr:rowOff>0</xdr:rowOff>
    </xdr:from>
    <xdr:to>
      <xdr:col>34</xdr:col>
      <xdr:colOff>304800</xdr:colOff>
      <xdr:row>19</xdr:row>
      <xdr:rowOff>174171</xdr:rowOff>
    </xdr:to>
    <xdr:pic>
      <xdr:nvPicPr>
        <xdr:cNvPr id="29" name="Graphic 28" descr="Target with solid fill">
          <a:extLst>
            <a:ext uri="{FF2B5EF4-FFF2-40B4-BE49-F238E27FC236}">
              <a16:creationId xmlns:a16="http://schemas.microsoft.com/office/drawing/2014/main" id="{E8C8C73A-CFC4-4E4D-8422-5B22EBE77EA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0116800" y="2775857"/>
          <a:ext cx="914400" cy="914400"/>
        </a:xfrm>
        <a:prstGeom prst="rect">
          <a:avLst/>
        </a:prstGeom>
      </xdr:spPr>
    </xdr:pic>
    <xdr:clientData/>
  </xdr:twoCellAnchor>
  <xdr:twoCellAnchor editAs="oneCell">
    <xdr:from>
      <xdr:col>33</xdr:col>
      <xdr:colOff>0</xdr:colOff>
      <xdr:row>15</xdr:row>
      <xdr:rowOff>0</xdr:rowOff>
    </xdr:from>
    <xdr:to>
      <xdr:col>34</xdr:col>
      <xdr:colOff>304800</xdr:colOff>
      <xdr:row>19</xdr:row>
      <xdr:rowOff>174171</xdr:rowOff>
    </xdr:to>
    <xdr:pic>
      <xdr:nvPicPr>
        <xdr:cNvPr id="31" name="Graphic 30" descr="Bullseye with solid fill">
          <a:extLst>
            <a:ext uri="{FF2B5EF4-FFF2-40B4-BE49-F238E27FC236}">
              <a16:creationId xmlns:a16="http://schemas.microsoft.com/office/drawing/2014/main" id="{4D362B72-DA51-4CDF-95E6-7AF08B016B9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0116800" y="2775857"/>
          <a:ext cx="914400" cy="914400"/>
        </a:xfrm>
        <a:prstGeom prst="rect">
          <a:avLst/>
        </a:prstGeom>
      </xdr:spPr>
    </xdr:pic>
    <xdr:clientData/>
  </xdr:twoCellAnchor>
  <xdr:twoCellAnchor editAs="oneCell">
    <xdr:from>
      <xdr:col>33</xdr:col>
      <xdr:colOff>0</xdr:colOff>
      <xdr:row>15</xdr:row>
      <xdr:rowOff>0</xdr:rowOff>
    </xdr:from>
    <xdr:to>
      <xdr:col>34</xdr:col>
      <xdr:colOff>304800</xdr:colOff>
      <xdr:row>19</xdr:row>
      <xdr:rowOff>174171</xdr:rowOff>
    </xdr:to>
    <xdr:pic>
      <xdr:nvPicPr>
        <xdr:cNvPr id="33" name="Graphic 32" descr="Clock with solid fill">
          <a:extLst>
            <a:ext uri="{FF2B5EF4-FFF2-40B4-BE49-F238E27FC236}">
              <a16:creationId xmlns:a16="http://schemas.microsoft.com/office/drawing/2014/main" id="{5E76F674-21F0-47AC-9403-D5F31A269B7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0116800" y="2775857"/>
          <a:ext cx="914400" cy="914400"/>
        </a:xfrm>
        <a:prstGeom prst="rect">
          <a:avLst/>
        </a:prstGeom>
      </xdr:spPr>
    </xdr:pic>
    <xdr:clientData/>
  </xdr:twoCellAnchor>
  <xdr:twoCellAnchor>
    <xdr:from>
      <xdr:col>0</xdr:col>
      <xdr:colOff>0</xdr:colOff>
      <xdr:row>0</xdr:row>
      <xdr:rowOff>0</xdr:rowOff>
    </xdr:from>
    <xdr:to>
      <xdr:col>0</xdr:col>
      <xdr:colOff>0</xdr:colOff>
      <xdr:row>0</xdr:row>
      <xdr:rowOff>0</xdr:rowOff>
    </xdr:to>
    <xdr:sp macro="" textlink="">
      <xdr:nvSpPr>
        <xdr:cNvPr id="37" name="Freeform: Shape 36">
          <a:extLst>
            <a:ext uri="{FF2B5EF4-FFF2-40B4-BE49-F238E27FC236}">
              <a16:creationId xmlns:a16="http://schemas.microsoft.com/office/drawing/2014/main" id="{309BDD2D-45E3-4C09-8883-09150ADCF085}"/>
            </a:ext>
          </a:extLst>
        </xdr:cNvPr>
        <xdr:cNvSpPr/>
      </xdr:nvSpPr>
      <xdr:spPr>
        <a:xfrm>
          <a:off x="20212050" y="2871107"/>
          <a:ext cx="723900" cy="723900"/>
        </a:xfrm>
        <a:custGeom>
          <a:avLst/>
          <a:gdLst>
            <a:gd name="connsiteX0" fmla="*/ 361950 w 723900"/>
            <a:gd name="connsiteY0" fmla="*/ 666750 h 723900"/>
            <a:gd name="connsiteX1" fmla="*/ 57150 w 723900"/>
            <a:gd name="connsiteY1" fmla="*/ 361950 h 723900"/>
            <a:gd name="connsiteX2" fmla="*/ 361950 w 723900"/>
            <a:gd name="connsiteY2" fmla="*/ 57150 h 723900"/>
            <a:gd name="connsiteX3" fmla="*/ 666750 w 723900"/>
            <a:gd name="connsiteY3" fmla="*/ 361950 h 723900"/>
            <a:gd name="connsiteX4" fmla="*/ 361950 w 723900"/>
            <a:gd name="connsiteY4" fmla="*/ 666750 h 723900"/>
            <a:gd name="connsiteX5" fmla="*/ 361950 w 723900"/>
            <a:gd name="connsiteY5" fmla="*/ 0 h 723900"/>
            <a:gd name="connsiteX6" fmla="*/ 0 w 723900"/>
            <a:gd name="connsiteY6" fmla="*/ 361950 h 723900"/>
            <a:gd name="connsiteX7" fmla="*/ 361950 w 723900"/>
            <a:gd name="connsiteY7" fmla="*/ 723900 h 723900"/>
            <a:gd name="connsiteX8" fmla="*/ 723900 w 723900"/>
            <a:gd name="connsiteY8" fmla="*/ 361950 h 723900"/>
            <a:gd name="connsiteX9" fmla="*/ 361950 w 723900"/>
            <a:gd name="connsiteY9" fmla="*/ 0 h 723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723900" h="723900">
              <a:moveTo>
                <a:pt x="361950" y="666750"/>
              </a:moveTo>
              <a:cubicBezTo>
                <a:pt x="194310" y="666750"/>
                <a:pt x="57150" y="529590"/>
                <a:pt x="57150" y="361950"/>
              </a:cubicBezTo>
              <a:cubicBezTo>
                <a:pt x="57150" y="194310"/>
                <a:pt x="194310" y="57150"/>
                <a:pt x="361950" y="57150"/>
              </a:cubicBezTo>
              <a:cubicBezTo>
                <a:pt x="529590" y="57150"/>
                <a:pt x="666750" y="194310"/>
                <a:pt x="666750" y="361950"/>
              </a:cubicBezTo>
              <a:cubicBezTo>
                <a:pt x="666750" y="529590"/>
                <a:pt x="529590" y="666750"/>
                <a:pt x="361950" y="666750"/>
              </a:cubicBezTo>
              <a:close/>
              <a:moveTo>
                <a:pt x="361950" y="0"/>
              </a:moveTo>
              <a:cubicBezTo>
                <a:pt x="161925" y="0"/>
                <a:pt x="0" y="161925"/>
                <a:pt x="0" y="361950"/>
              </a:cubicBezTo>
              <a:cubicBezTo>
                <a:pt x="0" y="561975"/>
                <a:pt x="161925" y="723900"/>
                <a:pt x="361950" y="723900"/>
              </a:cubicBezTo>
              <a:cubicBezTo>
                <a:pt x="561975" y="723900"/>
                <a:pt x="723900" y="561975"/>
                <a:pt x="723900" y="361950"/>
              </a:cubicBezTo>
              <a:cubicBezTo>
                <a:pt x="723900" y="161925"/>
                <a:pt x="561975" y="0"/>
                <a:pt x="361950" y="0"/>
              </a:cubicBezTo>
              <a:close/>
            </a:path>
          </a:pathLst>
        </a:custGeom>
        <a:solidFill>
          <a:schemeClr val="lt1"/>
        </a:solidFill>
        <a:ln w="12700" cap="flat">
          <a:solidFill>
            <a:schemeClr val="dk1"/>
          </a:solidFill>
          <a:prstDash val="solid"/>
          <a:miter/>
        </a:ln>
      </xdr:spPr>
      <xdr:txBody>
        <a:bodyPr rtlCol="0" anchor="ctr"/>
        <a:lstStyle/>
        <a:p>
          <a:endParaRPr lang="en-US"/>
        </a:p>
      </xdr:txBody>
    </xdr:sp>
    <xdr:clientData/>
  </xdr:twoCellAnchor>
  <xdr:twoCellAnchor>
    <xdr:from>
      <xdr:col>0</xdr:col>
      <xdr:colOff>0</xdr:colOff>
      <xdr:row>0</xdr:row>
      <xdr:rowOff>0</xdr:rowOff>
    </xdr:from>
    <xdr:to>
      <xdr:col>0</xdr:col>
      <xdr:colOff>0</xdr:colOff>
      <xdr:row>0</xdr:row>
      <xdr:rowOff>0</xdr:rowOff>
    </xdr:to>
    <xdr:sp macro="" textlink="">
      <xdr:nvSpPr>
        <xdr:cNvPr id="38" name="Freeform: Shape 37">
          <a:extLst>
            <a:ext uri="{FF2B5EF4-FFF2-40B4-BE49-F238E27FC236}">
              <a16:creationId xmlns:a16="http://schemas.microsoft.com/office/drawing/2014/main" id="{701181ED-1EF9-41E0-B2C1-03C1A8264E82}"/>
            </a:ext>
          </a:extLst>
        </xdr:cNvPr>
        <xdr:cNvSpPr/>
      </xdr:nvSpPr>
      <xdr:spPr>
        <a:xfrm>
          <a:off x="20554950" y="3042557"/>
          <a:ext cx="166687" cy="338137"/>
        </a:xfrm>
        <a:custGeom>
          <a:avLst/>
          <a:gdLst>
            <a:gd name="connsiteX0" fmla="*/ 38100 w 166687"/>
            <a:gd name="connsiteY0" fmla="*/ 0 h 338137"/>
            <a:gd name="connsiteX1" fmla="*/ 0 w 166687"/>
            <a:gd name="connsiteY1" fmla="*/ 0 h 338137"/>
            <a:gd name="connsiteX2" fmla="*/ 0 w 166687"/>
            <a:gd name="connsiteY2" fmla="*/ 190500 h 338137"/>
            <a:gd name="connsiteX3" fmla="*/ 5715 w 166687"/>
            <a:gd name="connsiteY3" fmla="*/ 203835 h 338137"/>
            <a:gd name="connsiteX4" fmla="*/ 140018 w 166687"/>
            <a:gd name="connsiteY4" fmla="*/ 338138 h 338137"/>
            <a:gd name="connsiteX5" fmla="*/ 166688 w 166687"/>
            <a:gd name="connsiteY5" fmla="*/ 311468 h 338137"/>
            <a:gd name="connsiteX6" fmla="*/ 38100 w 166687"/>
            <a:gd name="connsiteY6" fmla="*/ 182880 h 338137"/>
            <a:gd name="connsiteX7" fmla="*/ 38100 w 166687"/>
            <a:gd name="connsiteY7" fmla="*/ 0 h 33813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66687" h="338137">
              <a:moveTo>
                <a:pt x="38100" y="0"/>
              </a:moveTo>
              <a:lnTo>
                <a:pt x="0" y="0"/>
              </a:lnTo>
              <a:lnTo>
                <a:pt x="0" y="190500"/>
              </a:lnTo>
              <a:cubicBezTo>
                <a:pt x="0" y="196215"/>
                <a:pt x="1905" y="200977"/>
                <a:pt x="5715" y="203835"/>
              </a:cubicBezTo>
              <a:lnTo>
                <a:pt x="140018" y="338138"/>
              </a:lnTo>
              <a:lnTo>
                <a:pt x="166688" y="311468"/>
              </a:lnTo>
              <a:lnTo>
                <a:pt x="38100" y="182880"/>
              </a:lnTo>
              <a:lnTo>
                <a:pt x="38100" y="0"/>
              </a:lnTo>
              <a:close/>
            </a:path>
          </a:pathLst>
        </a:custGeom>
        <a:solidFill>
          <a:schemeClr val="lt1"/>
        </a:solidFill>
        <a:ln w="12700" cap="flat">
          <a:solidFill>
            <a:schemeClr val="dk1"/>
          </a:solidFill>
          <a:prstDash val="solid"/>
          <a:miter/>
        </a:ln>
      </xdr:spPr>
      <xdr:txBody>
        <a:bodyPr rtlCol="0" anchor="ctr"/>
        <a:lstStyle/>
        <a:p>
          <a:endParaRPr lang="en-US"/>
        </a:p>
      </xdr:txBody>
    </xdr:sp>
    <xdr:clientData/>
  </xdr:twoCellAnchor>
  <xdr:twoCellAnchor>
    <xdr:from>
      <xdr:col>0</xdr:col>
      <xdr:colOff>0</xdr:colOff>
      <xdr:row>0</xdr:row>
      <xdr:rowOff>0</xdr:rowOff>
    </xdr:from>
    <xdr:to>
      <xdr:col>0</xdr:col>
      <xdr:colOff>0</xdr:colOff>
      <xdr:row>0</xdr:row>
      <xdr:rowOff>0</xdr:rowOff>
    </xdr:to>
    <xdr:sp macro="" textlink="">
      <xdr:nvSpPr>
        <xdr:cNvPr id="39" name="Freeform: Shape 38">
          <a:extLst>
            <a:ext uri="{FF2B5EF4-FFF2-40B4-BE49-F238E27FC236}">
              <a16:creationId xmlns:a16="http://schemas.microsoft.com/office/drawing/2014/main" id="{22E7F03C-2DFF-4496-ADCA-FD949EACF78F}"/>
            </a:ext>
          </a:extLst>
        </xdr:cNvPr>
        <xdr:cNvSpPr/>
      </xdr:nvSpPr>
      <xdr:spPr>
        <a:xfrm>
          <a:off x="20554950" y="2966357"/>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solidFill>
          <a:schemeClr val="lt1"/>
        </a:solidFill>
        <a:ln w="12700" cap="flat">
          <a:solidFill>
            <a:schemeClr val="dk1"/>
          </a:solidFill>
          <a:prstDash val="solid"/>
          <a:miter/>
        </a:ln>
      </xdr:spPr>
      <xdr:txBody>
        <a:bodyPr rtlCol="0" anchor="ctr"/>
        <a:lstStyle/>
        <a:p>
          <a:endParaRPr lang="en-US"/>
        </a:p>
      </xdr:txBody>
    </xdr:sp>
    <xdr:clientData/>
  </xdr:twoCellAnchor>
  <xdr:twoCellAnchor editAs="oneCell">
    <xdr:from>
      <xdr:col>2</xdr:col>
      <xdr:colOff>250371</xdr:colOff>
      <xdr:row>0</xdr:row>
      <xdr:rowOff>0</xdr:rowOff>
    </xdr:from>
    <xdr:to>
      <xdr:col>3</xdr:col>
      <xdr:colOff>544286</xdr:colOff>
      <xdr:row>4</xdr:row>
      <xdr:rowOff>119742</xdr:rowOff>
    </xdr:to>
    <xdr:pic>
      <xdr:nvPicPr>
        <xdr:cNvPr id="44" name="Picture 43">
          <a:extLst>
            <a:ext uri="{FF2B5EF4-FFF2-40B4-BE49-F238E27FC236}">
              <a16:creationId xmlns:a16="http://schemas.microsoft.com/office/drawing/2014/main" id="{3642B4AB-A35B-49F7-A7FC-2BDFE5AD6C15}"/>
            </a:ext>
          </a:extLst>
        </xdr:cNvPr>
        <xdr:cNvPicPr>
          <a:picLocks noChangeAspect="1"/>
        </xdr:cNvPicPr>
      </xdr:nvPicPr>
      <xdr:blipFill>
        <a:blip xmlns:r="http://schemas.openxmlformats.org/officeDocument/2006/relationships" r:embed="rId12" cstate="print">
          <a:grayscl/>
          <a:alphaModFix amt="70000"/>
          <a:extLst>
            <a:ext uri="{BEBA8EAE-BF5A-486C-A8C5-ECC9F3942E4B}">
              <a14:imgProps xmlns:a14="http://schemas.microsoft.com/office/drawing/2010/main">
                <a14:imgLayer r:embed="rId13">
                  <a14:imgEffect>
                    <a14:backgroundRemoval t="10000" b="90000" l="10000" r="90000">
                      <a14:foregroundMark x1="42396" y1="65700" x2="64977" y2="14976"/>
                      <a14:foregroundMark x1="64977" y1="14976" x2="41014" y2="65217"/>
                      <a14:foregroundMark x1="41014" y1="65217" x2="70046" y2="16425"/>
                      <a14:foregroundMark x1="70046" y1="16425" x2="76037" y2="28986"/>
                    </a14:backgroundRemoval>
                  </a14:imgEffect>
                  <a14:imgEffect>
                    <a14:artisticPhotocopy/>
                  </a14:imgEffect>
                  <a14:imgEffect>
                    <a14:sharpenSoften amount="-50000"/>
                  </a14:imgEffect>
                  <a14:imgEffect>
                    <a14:saturation sat="0"/>
                  </a14:imgEffect>
                </a14:imgLayer>
              </a14:imgProps>
            </a:ext>
            <a:ext uri="{28A0092B-C50C-407E-A947-70E740481C1C}">
              <a14:useLocalDpi xmlns:a14="http://schemas.microsoft.com/office/drawing/2010/main" val="0"/>
            </a:ext>
          </a:extLst>
        </a:blip>
        <a:stretch>
          <a:fillRect/>
        </a:stretch>
      </xdr:blipFill>
      <xdr:spPr>
        <a:xfrm>
          <a:off x="1469571" y="0"/>
          <a:ext cx="903515" cy="859971"/>
        </a:xfrm>
        <a:prstGeom prst="rect">
          <a:avLst/>
        </a:prstGeom>
        <a:ln>
          <a:noFill/>
        </a:ln>
        <a:effectLst/>
      </xdr:spPr>
    </xdr:pic>
    <xdr:clientData/>
  </xdr:twoCellAnchor>
  <xdr:twoCellAnchor>
    <xdr:from>
      <xdr:col>0</xdr:col>
      <xdr:colOff>0</xdr:colOff>
      <xdr:row>0</xdr:row>
      <xdr:rowOff>0</xdr:rowOff>
    </xdr:from>
    <xdr:to>
      <xdr:col>0</xdr:col>
      <xdr:colOff>0</xdr:colOff>
      <xdr:row>0</xdr:row>
      <xdr:rowOff>0</xdr:rowOff>
    </xdr:to>
    <xdr:sp macro="" textlink="">
      <xdr:nvSpPr>
        <xdr:cNvPr id="40" name="Freeform: Shape 39">
          <a:extLst>
            <a:ext uri="{FF2B5EF4-FFF2-40B4-BE49-F238E27FC236}">
              <a16:creationId xmlns:a16="http://schemas.microsoft.com/office/drawing/2014/main" id="{D63153F9-7FC9-41CA-AC75-B5BBA895BF92}"/>
            </a:ext>
          </a:extLst>
        </xdr:cNvPr>
        <xdr:cNvSpPr/>
      </xdr:nvSpPr>
      <xdr:spPr>
        <a:xfrm>
          <a:off x="20554950" y="3461657"/>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solidFill>
          <a:schemeClr val="lt1"/>
        </a:solidFill>
        <a:ln w="12700" cap="flat">
          <a:solidFill>
            <a:schemeClr val="dk1"/>
          </a:solidFill>
          <a:prstDash val="solid"/>
          <a:miter/>
        </a:ln>
      </xdr:spPr>
      <xdr:txBody>
        <a:bodyPr rtlCol="0" anchor="ctr"/>
        <a:lstStyle/>
        <a:p>
          <a:endParaRPr lang="en-US"/>
        </a:p>
      </xdr:txBody>
    </xdr:sp>
    <xdr:clientData/>
  </xdr:twoCellAnchor>
  <xdr:twoCellAnchor>
    <xdr:from>
      <xdr:col>0</xdr:col>
      <xdr:colOff>0</xdr:colOff>
      <xdr:row>0</xdr:row>
      <xdr:rowOff>0</xdr:rowOff>
    </xdr:from>
    <xdr:to>
      <xdr:col>0</xdr:col>
      <xdr:colOff>0</xdr:colOff>
      <xdr:row>0</xdr:row>
      <xdr:rowOff>0</xdr:rowOff>
    </xdr:to>
    <xdr:sp macro="" textlink="">
      <xdr:nvSpPr>
        <xdr:cNvPr id="41" name="Freeform: Shape 40">
          <a:extLst>
            <a:ext uri="{FF2B5EF4-FFF2-40B4-BE49-F238E27FC236}">
              <a16:creationId xmlns:a16="http://schemas.microsoft.com/office/drawing/2014/main" id="{CAEDFD07-CFE8-462E-B45A-F82DD4743CD1}"/>
            </a:ext>
          </a:extLst>
        </xdr:cNvPr>
        <xdr:cNvSpPr/>
      </xdr:nvSpPr>
      <xdr:spPr>
        <a:xfrm>
          <a:off x="20307300" y="3214007"/>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solidFill>
          <a:schemeClr val="lt1"/>
        </a:solidFill>
        <a:ln w="12700" cap="flat">
          <a:solidFill>
            <a:schemeClr val="dk1"/>
          </a:solidFill>
          <a:prstDash val="solid"/>
          <a:miter/>
        </a:ln>
      </xdr:spPr>
      <xdr:txBody>
        <a:bodyPr rtlCol="0" anchor="ctr"/>
        <a:lstStyle/>
        <a:p>
          <a:endParaRPr lang="en-US"/>
        </a:p>
      </xdr:txBody>
    </xdr:sp>
    <xdr:clientData/>
  </xdr:twoCellAnchor>
  <xdr:twoCellAnchor>
    <xdr:from>
      <xdr:col>0</xdr:col>
      <xdr:colOff>0</xdr:colOff>
      <xdr:row>0</xdr:row>
      <xdr:rowOff>0</xdr:rowOff>
    </xdr:from>
    <xdr:to>
      <xdr:col>0</xdr:col>
      <xdr:colOff>0</xdr:colOff>
      <xdr:row>0</xdr:row>
      <xdr:rowOff>0</xdr:rowOff>
    </xdr:to>
    <xdr:sp macro="" textlink="">
      <xdr:nvSpPr>
        <xdr:cNvPr id="42" name="Freeform: Shape 41">
          <a:extLst>
            <a:ext uri="{FF2B5EF4-FFF2-40B4-BE49-F238E27FC236}">
              <a16:creationId xmlns:a16="http://schemas.microsoft.com/office/drawing/2014/main" id="{924719B2-626F-48E1-A642-EFE347680368}"/>
            </a:ext>
          </a:extLst>
        </xdr:cNvPr>
        <xdr:cNvSpPr/>
      </xdr:nvSpPr>
      <xdr:spPr>
        <a:xfrm>
          <a:off x="20802600" y="3214007"/>
          <a:ext cx="38100" cy="38100"/>
        </a:xfrm>
        <a:custGeom>
          <a:avLst/>
          <a:gdLst>
            <a:gd name="connsiteX0" fmla="*/ 38100 w 38100"/>
            <a:gd name="connsiteY0" fmla="*/ 19050 h 38100"/>
            <a:gd name="connsiteX1" fmla="*/ 19050 w 38100"/>
            <a:gd name="connsiteY1" fmla="*/ 38100 h 38100"/>
            <a:gd name="connsiteX2" fmla="*/ 0 w 38100"/>
            <a:gd name="connsiteY2" fmla="*/ 19050 h 38100"/>
            <a:gd name="connsiteX3" fmla="*/ 19050 w 38100"/>
            <a:gd name="connsiteY3" fmla="*/ 0 h 38100"/>
            <a:gd name="connsiteX4" fmla="*/ 38100 w 38100"/>
            <a:gd name="connsiteY4" fmla="*/ 19050 h 3810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8100" h="38100">
              <a:moveTo>
                <a:pt x="38100" y="19050"/>
              </a:moveTo>
              <a:cubicBezTo>
                <a:pt x="38100" y="29571"/>
                <a:pt x="29571" y="38100"/>
                <a:pt x="19050" y="38100"/>
              </a:cubicBezTo>
              <a:cubicBezTo>
                <a:pt x="8529" y="38100"/>
                <a:pt x="0" y="29571"/>
                <a:pt x="0" y="19050"/>
              </a:cubicBezTo>
              <a:cubicBezTo>
                <a:pt x="0" y="8529"/>
                <a:pt x="8529" y="0"/>
                <a:pt x="19050" y="0"/>
              </a:cubicBezTo>
              <a:cubicBezTo>
                <a:pt x="29571" y="0"/>
                <a:pt x="38100" y="8529"/>
                <a:pt x="38100" y="19050"/>
              </a:cubicBezTo>
              <a:close/>
            </a:path>
          </a:pathLst>
        </a:custGeom>
        <a:solidFill>
          <a:schemeClr val="lt1"/>
        </a:solidFill>
        <a:ln w="12700" cap="flat">
          <a:solidFill>
            <a:schemeClr val="dk1"/>
          </a:solidFill>
          <a:prstDash val="solid"/>
          <a:miter/>
        </a:ln>
      </xdr:spPr>
      <xdr:txBody>
        <a:bodyPr rtlCol="0" anchor="ctr"/>
        <a:lstStyle/>
        <a:p>
          <a:endParaRPr lang="en-US"/>
        </a:p>
      </xdr:txBody>
    </xdr:sp>
    <xdr:clientData/>
  </xdr:twoCellAnchor>
  <xdr:twoCellAnchor editAs="oneCell">
    <xdr:from>
      <xdr:col>1</xdr:col>
      <xdr:colOff>500743</xdr:colOff>
      <xdr:row>28</xdr:row>
      <xdr:rowOff>54429</xdr:rowOff>
    </xdr:from>
    <xdr:to>
      <xdr:col>3</xdr:col>
      <xdr:colOff>32657</xdr:colOff>
      <xdr:row>31</xdr:row>
      <xdr:rowOff>32000</xdr:rowOff>
    </xdr:to>
    <xdr:pic>
      <xdr:nvPicPr>
        <xdr:cNvPr id="46" name="Graphic 1" descr="Target with solid fill">
          <a:extLst>
            <a:ext uri="{FF2B5EF4-FFF2-40B4-BE49-F238E27FC236}">
              <a16:creationId xmlns:a16="http://schemas.microsoft.com/office/drawing/2014/main" id="{CF23835A-AE29-4A1D-A5EE-B0F5647076B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110343" y="5236029"/>
          <a:ext cx="751114" cy="532742"/>
        </a:xfrm>
        <a:prstGeom prst="rect">
          <a:avLst/>
        </a:prstGeom>
      </xdr:spPr>
    </xdr:pic>
    <xdr:clientData/>
  </xdr:twoCellAnchor>
  <xdr:twoCellAnchor editAs="oneCell">
    <xdr:from>
      <xdr:col>2</xdr:col>
      <xdr:colOff>10885</xdr:colOff>
      <xdr:row>37</xdr:row>
      <xdr:rowOff>32656</xdr:rowOff>
    </xdr:from>
    <xdr:to>
      <xdr:col>2</xdr:col>
      <xdr:colOff>587829</xdr:colOff>
      <xdr:row>40</xdr:row>
      <xdr:rowOff>54427</xdr:rowOff>
    </xdr:to>
    <xdr:pic>
      <xdr:nvPicPr>
        <xdr:cNvPr id="48" name="Graphic 1" descr="Clock with solid fill">
          <a:extLst>
            <a:ext uri="{FF2B5EF4-FFF2-40B4-BE49-F238E27FC236}">
              <a16:creationId xmlns:a16="http://schemas.microsoft.com/office/drawing/2014/main" id="{BF90802E-C62D-456D-97F4-0655311580C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230085" y="6879770"/>
          <a:ext cx="576944" cy="576943"/>
        </a:xfrm>
        <a:prstGeom prst="rect">
          <a:avLst/>
        </a:prstGeom>
      </xdr:spPr>
    </xdr:pic>
    <xdr:clientData/>
  </xdr:twoCellAnchor>
  <xdr:twoCellAnchor editAs="oneCell">
    <xdr:from>
      <xdr:col>1</xdr:col>
      <xdr:colOff>511629</xdr:colOff>
      <xdr:row>32</xdr:row>
      <xdr:rowOff>97971</xdr:rowOff>
    </xdr:from>
    <xdr:to>
      <xdr:col>2</xdr:col>
      <xdr:colOff>576943</xdr:colOff>
      <xdr:row>36</xdr:row>
      <xdr:rowOff>76200</xdr:rowOff>
    </xdr:to>
    <xdr:pic>
      <xdr:nvPicPr>
        <xdr:cNvPr id="50" name="Graphic 49" descr="Bullseye with solid fill">
          <a:extLst>
            <a:ext uri="{FF2B5EF4-FFF2-40B4-BE49-F238E27FC236}">
              <a16:creationId xmlns:a16="http://schemas.microsoft.com/office/drawing/2014/main" id="{69265BC7-119E-46F1-8E6A-6C6FAF2AC7C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121229" y="6019800"/>
          <a:ext cx="674914" cy="718457"/>
        </a:xfrm>
        <a:prstGeom prst="rect">
          <a:avLst/>
        </a:prstGeom>
      </xdr:spPr>
    </xdr:pic>
    <xdr:clientData/>
  </xdr:twoCellAnchor>
  <xdr:twoCellAnchor editAs="oneCell">
    <xdr:from>
      <xdr:col>2</xdr:col>
      <xdr:colOff>32655</xdr:colOff>
      <xdr:row>24</xdr:row>
      <xdr:rowOff>0</xdr:rowOff>
    </xdr:from>
    <xdr:to>
      <xdr:col>2</xdr:col>
      <xdr:colOff>544284</xdr:colOff>
      <xdr:row>28</xdr:row>
      <xdr:rowOff>174171</xdr:rowOff>
    </xdr:to>
    <xdr:pic>
      <xdr:nvPicPr>
        <xdr:cNvPr id="52" name="Graphic 51" descr="Magnifying glass with solid fill">
          <a:extLst>
            <a:ext uri="{FF2B5EF4-FFF2-40B4-BE49-F238E27FC236}">
              <a16:creationId xmlns:a16="http://schemas.microsoft.com/office/drawing/2014/main" id="{138E82F1-CCFA-45B0-9848-D409641DC70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251855" y="4441371"/>
          <a:ext cx="511629" cy="914400"/>
        </a:xfrm>
        <a:prstGeom prst="rect">
          <a:avLst/>
        </a:prstGeom>
      </xdr:spPr>
    </xdr:pic>
    <xdr:clientData/>
  </xdr:twoCellAnchor>
  <xdr:twoCellAnchor editAs="oneCell">
    <xdr:from>
      <xdr:col>1</xdr:col>
      <xdr:colOff>359229</xdr:colOff>
      <xdr:row>14</xdr:row>
      <xdr:rowOff>108856</xdr:rowOff>
    </xdr:from>
    <xdr:to>
      <xdr:col>3</xdr:col>
      <xdr:colOff>54429</xdr:colOff>
      <xdr:row>17</xdr:row>
      <xdr:rowOff>185056</xdr:rowOff>
    </xdr:to>
    <xdr:pic>
      <xdr:nvPicPr>
        <xdr:cNvPr id="54" name="Graphic 53" descr="Playbook with solid fill">
          <a:extLst>
            <a:ext uri="{FF2B5EF4-FFF2-40B4-BE49-F238E27FC236}">
              <a16:creationId xmlns:a16="http://schemas.microsoft.com/office/drawing/2014/main" id="{C326BBCE-3B92-45D5-B7C2-6E17601C7DD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968829" y="2699656"/>
          <a:ext cx="914400" cy="631371"/>
        </a:xfrm>
        <a:prstGeom prst="rect">
          <a:avLst/>
        </a:prstGeom>
      </xdr:spPr>
    </xdr:pic>
    <xdr:clientData/>
  </xdr:twoCellAnchor>
  <xdr:twoCellAnchor editAs="oneCell">
    <xdr:from>
      <xdr:col>1</xdr:col>
      <xdr:colOff>522513</xdr:colOff>
      <xdr:row>19</xdr:row>
      <xdr:rowOff>43543</xdr:rowOff>
    </xdr:from>
    <xdr:to>
      <xdr:col>2</xdr:col>
      <xdr:colOff>587828</xdr:colOff>
      <xdr:row>23</xdr:row>
      <xdr:rowOff>43543</xdr:rowOff>
    </xdr:to>
    <xdr:pic>
      <xdr:nvPicPr>
        <xdr:cNvPr id="56" name="Graphic 55" descr="Close with solid fill">
          <a:extLst>
            <a:ext uri="{FF2B5EF4-FFF2-40B4-BE49-F238E27FC236}">
              <a16:creationId xmlns:a16="http://schemas.microsoft.com/office/drawing/2014/main" id="{63FF1E8E-C0C9-474C-926B-3AFFCD53EE17}"/>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132113" y="3559629"/>
          <a:ext cx="674915" cy="740228"/>
        </a:xfrm>
        <a:prstGeom prst="rect">
          <a:avLst/>
        </a:prstGeom>
      </xdr:spPr>
    </xdr:pic>
    <xdr:clientData/>
  </xdr:twoCellAnchor>
  <xdr:twoCellAnchor editAs="oneCell">
    <xdr:from>
      <xdr:col>1</xdr:col>
      <xdr:colOff>511629</xdr:colOff>
      <xdr:row>5</xdr:row>
      <xdr:rowOff>152398</xdr:rowOff>
    </xdr:from>
    <xdr:to>
      <xdr:col>2</xdr:col>
      <xdr:colOff>587829</xdr:colOff>
      <xdr:row>9</xdr:row>
      <xdr:rowOff>43541</xdr:rowOff>
    </xdr:to>
    <xdr:pic>
      <xdr:nvPicPr>
        <xdr:cNvPr id="58" name="Graphic 57" descr="Soccer ball with solid fill">
          <a:extLst>
            <a:ext uri="{FF2B5EF4-FFF2-40B4-BE49-F238E27FC236}">
              <a16:creationId xmlns:a16="http://schemas.microsoft.com/office/drawing/2014/main" id="{D537E040-0C6F-4123-9F9B-5BC4B5A63EE7}"/>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121229" y="1077684"/>
          <a:ext cx="685800" cy="631371"/>
        </a:xfrm>
        <a:prstGeom prst="rect">
          <a:avLst/>
        </a:prstGeom>
      </xdr:spPr>
    </xdr:pic>
    <xdr:clientData/>
  </xdr:twoCellAnchor>
  <xdr:twoCellAnchor editAs="oneCell">
    <xdr:from>
      <xdr:col>27</xdr:col>
      <xdr:colOff>21772</xdr:colOff>
      <xdr:row>0</xdr:row>
      <xdr:rowOff>0</xdr:rowOff>
    </xdr:from>
    <xdr:to>
      <xdr:col>28</xdr:col>
      <xdr:colOff>43544</xdr:colOff>
      <xdr:row>5</xdr:row>
      <xdr:rowOff>43544</xdr:rowOff>
    </xdr:to>
    <xdr:pic>
      <xdr:nvPicPr>
        <xdr:cNvPr id="62" name="Picture 61">
          <a:extLst>
            <a:ext uri="{FF2B5EF4-FFF2-40B4-BE49-F238E27FC236}">
              <a16:creationId xmlns:a16="http://schemas.microsoft.com/office/drawing/2014/main" id="{FFE55D98-8AFE-491C-8EE2-3AB46E895CB3}"/>
            </a:ext>
          </a:extLst>
        </xdr:cNvPr>
        <xdr:cNvPicPr>
          <a:picLocks noChangeAspect="1"/>
        </xdr:cNvPicPr>
      </xdr:nvPicPr>
      <xdr:blipFill>
        <a:blip xmlns:r="http://schemas.openxmlformats.org/officeDocument/2006/relationships" r:embed="rId28" cstate="print">
          <a:extLst>
            <a:ext uri="{BEBA8EAE-BF5A-486C-A8C5-ECC9F3942E4B}">
              <a14:imgProps xmlns:a14="http://schemas.microsoft.com/office/drawing/2010/main">
                <a14:imgLayer r:embed="rId29">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16480972" y="0"/>
          <a:ext cx="631372" cy="968830"/>
        </a:xfrm>
        <a:prstGeom prst="rect">
          <a:avLst/>
        </a:prstGeom>
      </xdr:spPr>
    </xdr:pic>
    <xdr:clientData/>
  </xdr:twoCellAnchor>
  <xdr:twoCellAnchor editAs="oneCell">
    <xdr:from>
      <xdr:col>1</xdr:col>
      <xdr:colOff>489858</xdr:colOff>
      <xdr:row>9</xdr:row>
      <xdr:rowOff>65315</xdr:rowOff>
    </xdr:from>
    <xdr:to>
      <xdr:col>3</xdr:col>
      <xdr:colOff>10886</xdr:colOff>
      <xdr:row>14</xdr:row>
      <xdr:rowOff>54429</xdr:rowOff>
    </xdr:to>
    <xdr:pic>
      <xdr:nvPicPr>
        <xdr:cNvPr id="60" name="Graphic 59" descr="Game controller with solid fill">
          <a:extLst>
            <a:ext uri="{FF2B5EF4-FFF2-40B4-BE49-F238E27FC236}">
              <a16:creationId xmlns:a16="http://schemas.microsoft.com/office/drawing/2014/main" id="{3E27C41B-148C-4865-8371-B796C9E541B6}"/>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099458" y="1730829"/>
          <a:ext cx="740228" cy="914400"/>
        </a:xfrm>
        <a:prstGeom prst="rect">
          <a:avLst/>
        </a:prstGeom>
      </xdr:spPr>
    </xdr:pic>
    <xdr:clientData/>
  </xdr:twoCellAnchor>
  <xdr:twoCellAnchor editAs="oneCell">
    <xdr:from>
      <xdr:col>1</xdr:col>
      <xdr:colOff>500744</xdr:colOff>
      <xdr:row>1</xdr:row>
      <xdr:rowOff>97971</xdr:rowOff>
    </xdr:from>
    <xdr:to>
      <xdr:col>2</xdr:col>
      <xdr:colOff>533402</xdr:colOff>
      <xdr:row>4</xdr:row>
      <xdr:rowOff>152399</xdr:rowOff>
    </xdr:to>
    <xdr:pic>
      <xdr:nvPicPr>
        <xdr:cNvPr id="64" name="Picture 63">
          <a:extLst>
            <a:ext uri="{FF2B5EF4-FFF2-40B4-BE49-F238E27FC236}">
              <a16:creationId xmlns:a16="http://schemas.microsoft.com/office/drawing/2014/main" id="{6E55F979-8323-440E-9483-85B0EFE5DDA8}"/>
            </a:ext>
          </a:extLst>
        </xdr:cNvPr>
        <xdr:cNvPicPr>
          <a:picLocks noChangeAspect="1"/>
        </xdr:cNvPicPr>
      </xdr:nvPicPr>
      <xdr:blipFill>
        <a:blip xmlns:r="http://schemas.openxmlformats.org/officeDocument/2006/relationships" r:embed="rId32" cstate="print">
          <a:extLst>
            <a:ext uri="{BEBA8EAE-BF5A-486C-A8C5-ECC9F3942E4B}">
              <a14:imgProps xmlns:a14="http://schemas.microsoft.com/office/drawing/2010/main">
                <a14:imgLayer r:embed="rId33">
                  <a14:imgEffect>
                    <a14:backgroundRemoval t="10000" b="96875" l="1204" r="97130">
                      <a14:foregroundMark x1="45370" y1="18542" x2="94630" y2="67031"/>
                      <a14:foregroundMark x1="94630" y1="67031" x2="31204" y2="50365"/>
                      <a14:foregroundMark x1="31204" y1="50365" x2="84815" y2="91094"/>
                      <a14:foregroundMark x1="84815" y1="91094" x2="26667" y2="70365"/>
                      <a14:foregroundMark x1="26667" y1="70365" x2="1296" y2="83333"/>
                      <a14:foregroundMark x1="43889" y1="27500" x2="1111" y2="94063"/>
                      <a14:foregroundMark x1="1111" y1="94063" x2="34259" y2="93125"/>
                      <a14:foregroundMark x1="34259" y1="93125" x2="93704" y2="96667"/>
                      <a14:foregroundMark x1="93704" y1="96667" x2="98519" y2="59219"/>
                      <a14:foregroundMark x1="98519" y1="59219" x2="29352" y2="37240"/>
                      <a14:foregroundMark x1="29352" y1="37240" x2="58519" y2="66406"/>
                      <a14:foregroundMark x1="58519" y1="66406" x2="22315" y2="80938"/>
                      <a14:foregroundMark x1="22315" y1="80938" x2="60741" y2="94219"/>
                      <a14:foregroundMark x1="60741" y1="94219" x2="28796" y2="98646"/>
                      <a14:foregroundMark x1="28796" y1="98646" x2="95648" y2="83490"/>
                      <a14:foregroundMark x1="95648" y1="83490" x2="37685" y2="90365"/>
                      <a14:foregroundMark x1="37685" y1="90365" x2="74537" y2="96927"/>
                      <a14:foregroundMark x1="74537" y1="96927" x2="85648" y2="95417"/>
                      <a14:foregroundMark x1="38889" y1="19844" x2="43148" y2="13750"/>
                      <a14:foregroundMark x1="33056" y1="22917" x2="65926" y2="21354"/>
                      <a14:foregroundMark x1="30684" y1="16687" x2="24630" y2="15885"/>
                      <a14:foregroundMark x1="65926" y1="21354" x2="32278" y2="16898"/>
                      <a14:foregroundMark x1="28449" y1="19144" x2="30185" y2="20625"/>
                      <a14:foregroundMark x1="24630" y1="15885" x2="27653" y2="18465"/>
                      <a14:foregroundMark x1="29468" y1="18546" x2="28056" y2="54635"/>
                      <a14:foregroundMark x1="29537" y1="16771" x2="29513" y2="17373"/>
                      <a14:foregroundMark x1="34288" y1="14573" x2="34537" y2="12969"/>
                      <a14:foregroundMark x1="28056" y1="54635" x2="34091" y2="15834"/>
                      <a14:foregroundMark x1="38342" y1="13340" x2="70833" y2="16510"/>
                      <a14:foregroundMark x1="34537" y1="12969" x2="36667" y2="13177"/>
                      <a14:foregroundMark x1="77883" y1="27065" x2="82664" y2="34222"/>
                      <a14:foregroundMark x1="70833" y1="16510" x2="77326" y2="26230"/>
                      <a14:foregroundMark x1="89251" y1="44451" x2="97130" y2="90521"/>
                      <a14:foregroundMark x1="97130" y1="90521" x2="63426" y2="32969"/>
                      <a14:foregroundMark x1="23488" y1="12634" x2="22407" y2="12083"/>
                      <a14:foregroundMark x1="25945" y1="13885" x2="23496" y2="12638"/>
                      <a14:foregroundMark x1="31039" y1="16478" x2="27851" y2="14855"/>
                      <a14:foregroundMark x1="63426" y1="32969" x2="32085" y2="17011"/>
                      <a14:foregroundMark x1="40783" y1="11909" x2="55278" y2="11771"/>
                      <a14:foregroundMark x1="34778" y1="11965" x2="38797" y2="11927"/>
                      <a14:foregroundMark x1="23854" y1="12069" x2="32759" y2="11984"/>
                      <a14:foregroundMark x1="22407" y1="12083" x2="23844" y2="12069"/>
                      <a14:foregroundMark x1="55278" y1="11771" x2="55370" y2="14479"/>
                      <a14:foregroundMark x1="64722" y1="26719" x2="65463" y2="24427"/>
                      <a14:foregroundMark x1="68333" y1="24427" x2="66944" y2="23646"/>
                      <a14:foregroundMark x1="68333" y1="40469" x2="70463" y2="32083"/>
                      <a14:foregroundMark x1="68333" y1="33594" x2="68333" y2="33594"/>
                      <a14:foregroundMark x1="68333" y1="33594" x2="72685" y2="22917"/>
                      <a14:backgroundMark x1="77685" y1="23646" x2="87778" y2="40469"/>
                      <a14:backgroundMark x1="77685" y1="31302" x2="89907" y2="44271"/>
                      <a14:backgroundMark x1="72618" y1="23601" x2="76296" y2="27500"/>
                      <a14:backgroundMark x1="69074" y1="19844" x2="72406" y2="23376"/>
                      <a14:backgroundMark x1="23704" y1="21354" x2="43148" y2="9948"/>
                      <a14:backgroundMark x1="19444" y1="19063" x2="25185" y2="9948"/>
                      <a14:backgroundMark x1="23704" y1="15260" x2="34537" y2="12240"/>
                    </a14:backgroundRemoval>
                  </a14:imgEffect>
                </a14:imgLayer>
              </a14:imgProps>
            </a:ext>
            <a:ext uri="{28A0092B-C50C-407E-A947-70E740481C1C}">
              <a14:useLocalDpi xmlns:a14="http://schemas.microsoft.com/office/drawing/2010/main" val="0"/>
            </a:ext>
          </a:extLst>
        </a:blip>
        <a:stretch>
          <a:fillRect/>
        </a:stretch>
      </xdr:blipFill>
      <xdr:spPr>
        <a:xfrm>
          <a:off x="1110344" y="283028"/>
          <a:ext cx="642258" cy="609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33</xdr:col>
      <xdr:colOff>8572</xdr:colOff>
      <xdr:row>61</xdr:row>
      <xdr:rowOff>76201</xdr:rowOff>
    </xdr:to>
    <xdr:sp macro="" textlink="">
      <xdr:nvSpPr>
        <xdr:cNvPr id="3" name="Rectangle 2">
          <a:extLst>
            <a:ext uri="{FF2B5EF4-FFF2-40B4-BE49-F238E27FC236}">
              <a16:creationId xmlns:a16="http://schemas.microsoft.com/office/drawing/2014/main" id="{46352FA0-2FAF-42E6-8891-6C6A9DE53136}"/>
            </a:ext>
          </a:extLst>
        </xdr:cNvPr>
        <xdr:cNvSpPr/>
      </xdr:nvSpPr>
      <xdr:spPr>
        <a:xfrm>
          <a:off x="0" y="0"/>
          <a:ext cx="20125372" cy="11364687"/>
        </a:xfrm>
        <a:prstGeom prst="rect">
          <a:avLst/>
        </a:prstGeom>
        <a:solidFill>
          <a:srgbClr val="00B2A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31568</xdr:colOff>
      <xdr:row>0</xdr:row>
      <xdr:rowOff>60960</xdr:rowOff>
    </xdr:from>
    <xdr:to>
      <xdr:col>3</xdr:col>
      <xdr:colOff>141514</xdr:colOff>
      <xdr:row>4</xdr:row>
      <xdr:rowOff>-1</xdr:rowOff>
    </xdr:to>
    <xdr:sp macro="" textlink="slot!A126">
      <xdr:nvSpPr>
        <xdr:cNvPr id="4" name="Rectangle 3">
          <a:extLst>
            <a:ext uri="{FF2B5EF4-FFF2-40B4-BE49-F238E27FC236}">
              <a16:creationId xmlns:a16="http://schemas.microsoft.com/office/drawing/2014/main" id="{81B0441E-014B-43B9-951D-C26661969879}"/>
            </a:ext>
          </a:extLst>
        </xdr:cNvPr>
        <xdr:cNvSpPr/>
      </xdr:nvSpPr>
      <xdr:spPr>
        <a:xfrm>
          <a:off x="31568" y="60960"/>
          <a:ext cx="1938746" cy="67926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i="0" u="none" strike="noStrike">
              <a:solidFill>
                <a:srgbClr val="000000"/>
              </a:solidFill>
              <a:latin typeface="Calibri"/>
              <a:ea typeface="Calibri"/>
              <a:cs typeface="Calibri"/>
            </a:rPr>
            <a:t>    Forward Players</a:t>
          </a:r>
        </a:p>
        <a:p>
          <a:pPr algn="l"/>
          <a:r>
            <a:rPr lang="en-US" sz="1600" b="0" i="0" u="none" strike="noStrike" baseline="0">
              <a:solidFill>
                <a:srgbClr val="000000"/>
              </a:solidFill>
              <a:latin typeface="Calibri"/>
              <a:ea typeface="Calibri"/>
              <a:cs typeface="Calibri"/>
            </a:rPr>
            <a:t>                 </a:t>
          </a:r>
          <a:fld id="{71B84CDF-BCCC-42B2-925F-C8EEBAA42A5C}" type="TxLink">
            <a:rPr lang="en-US" sz="1600" b="0" i="0" u="none" strike="noStrike">
              <a:solidFill>
                <a:srgbClr val="000000"/>
              </a:solidFill>
              <a:latin typeface="Calibri"/>
              <a:ea typeface="Calibri"/>
              <a:cs typeface="Calibri"/>
            </a:rPr>
            <a:pPr algn="l"/>
            <a:t>6</a:t>
          </a:fld>
          <a:endParaRPr lang="en-US" sz="1600">
            <a:solidFill>
              <a:schemeClr val="tx1"/>
            </a:solidFill>
          </a:endParaRPr>
        </a:p>
      </xdr:txBody>
    </xdr:sp>
    <xdr:clientData/>
  </xdr:twoCellAnchor>
  <xdr:twoCellAnchor>
    <xdr:from>
      <xdr:col>0</xdr:col>
      <xdr:colOff>34833</xdr:colOff>
      <xdr:row>4</xdr:row>
      <xdr:rowOff>79465</xdr:rowOff>
    </xdr:from>
    <xdr:to>
      <xdr:col>3</xdr:col>
      <xdr:colOff>130628</xdr:colOff>
      <xdr:row>8</xdr:row>
      <xdr:rowOff>0</xdr:rowOff>
    </xdr:to>
    <xdr:sp macro="" textlink="slot!B126">
      <xdr:nvSpPr>
        <xdr:cNvPr id="5" name="Rectangle 4">
          <a:extLst>
            <a:ext uri="{FF2B5EF4-FFF2-40B4-BE49-F238E27FC236}">
              <a16:creationId xmlns:a16="http://schemas.microsoft.com/office/drawing/2014/main" id="{8BFFF472-0E6F-407C-8AC1-F33E6D73B2BB}"/>
            </a:ext>
          </a:extLst>
        </xdr:cNvPr>
        <xdr:cNvSpPr/>
      </xdr:nvSpPr>
      <xdr:spPr>
        <a:xfrm>
          <a:off x="34833" y="819694"/>
          <a:ext cx="1924595" cy="660763"/>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i="0" u="none" strike="noStrike">
              <a:solidFill>
                <a:srgbClr val="000000"/>
              </a:solidFill>
              <a:latin typeface="Calibri"/>
              <a:ea typeface="Calibri"/>
              <a:cs typeface="Calibri"/>
            </a:rPr>
            <a:t>        Total</a:t>
          </a:r>
          <a:r>
            <a:rPr lang="en-US" sz="1600" b="0" i="0" u="none" strike="noStrike" baseline="0">
              <a:solidFill>
                <a:srgbClr val="000000"/>
              </a:solidFill>
              <a:latin typeface="Calibri"/>
              <a:ea typeface="Calibri"/>
              <a:cs typeface="Calibri"/>
            </a:rPr>
            <a:t> Goals  </a:t>
          </a:r>
          <a:endParaRPr lang="en-US" sz="1600" b="0" i="0" u="none" strike="noStrike">
            <a:solidFill>
              <a:srgbClr val="000000"/>
            </a:solidFill>
            <a:latin typeface="Calibri"/>
            <a:ea typeface="Calibri"/>
            <a:cs typeface="Calibri"/>
          </a:endParaRPr>
        </a:p>
        <a:p>
          <a:pPr algn="l"/>
          <a:r>
            <a:rPr lang="en-US" sz="1600" b="0" i="0" u="none" strike="noStrike">
              <a:solidFill>
                <a:srgbClr val="000000"/>
              </a:solidFill>
              <a:latin typeface="Calibri"/>
              <a:ea typeface="Calibri"/>
              <a:cs typeface="Calibri"/>
            </a:rPr>
            <a:t>                </a:t>
          </a:r>
          <a:fld id="{3BCBC89E-A09A-4081-A938-B4EAF81194AE}" type="TxLink">
            <a:rPr lang="en-US" sz="1600" b="0" i="0" u="none" strike="noStrike">
              <a:solidFill>
                <a:srgbClr val="000000"/>
              </a:solidFill>
              <a:latin typeface="Calibri"/>
              <a:ea typeface="Calibri"/>
              <a:cs typeface="Calibri"/>
            </a:rPr>
            <a:pPr algn="l"/>
            <a:t>78</a:t>
          </a:fld>
          <a:endParaRPr lang="en-US" sz="1600"/>
        </a:p>
      </xdr:txBody>
    </xdr:sp>
    <xdr:clientData/>
  </xdr:twoCellAnchor>
  <xdr:twoCellAnchor>
    <xdr:from>
      <xdr:col>0</xdr:col>
      <xdr:colOff>42453</xdr:colOff>
      <xdr:row>8</xdr:row>
      <xdr:rowOff>103413</xdr:rowOff>
    </xdr:from>
    <xdr:to>
      <xdr:col>3</xdr:col>
      <xdr:colOff>119742</xdr:colOff>
      <xdr:row>12</xdr:row>
      <xdr:rowOff>32657</xdr:rowOff>
    </xdr:to>
    <xdr:sp macro="" textlink="slot!C126">
      <xdr:nvSpPr>
        <xdr:cNvPr id="6" name="Rectangle 5">
          <a:extLst>
            <a:ext uri="{FF2B5EF4-FFF2-40B4-BE49-F238E27FC236}">
              <a16:creationId xmlns:a16="http://schemas.microsoft.com/office/drawing/2014/main" id="{4ABBB3CA-298D-4617-84F3-443A53FCAD63}"/>
            </a:ext>
          </a:extLst>
        </xdr:cNvPr>
        <xdr:cNvSpPr/>
      </xdr:nvSpPr>
      <xdr:spPr>
        <a:xfrm>
          <a:off x="42453" y="1583870"/>
          <a:ext cx="1906089" cy="669473"/>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i="0" u="none" strike="noStrike">
              <a:solidFill>
                <a:srgbClr val="000000"/>
              </a:solidFill>
              <a:latin typeface="Calibri"/>
              <a:ea typeface="Calibri"/>
              <a:cs typeface="Calibri"/>
            </a:rPr>
            <a:t>  </a:t>
          </a:r>
          <a:r>
            <a:rPr lang="en-US" sz="1600" b="0" i="0" u="none" strike="noStrike" baseline="0">
              <a:solidFill>
                <a:srgbClr val="000000"/>
              </a:solidFill>
              <a:latin typeface="Calibri"/>
              <a:ea typeface="Calibri"/>
              <a:cs typeface="Calibri"/>
            </a:rPr>
            <a:t>    </a:t>
          </a:r>
          <a:r>
            <a:rPr lang="en-US" sz="1600" b="0" i="0" u="none" strike="noStrike">
              <a:solidFill>
                <a:srgbClr val="000000"/>
              </a:solidFill>
              <a:latin typeface="Calibri"/>
              <a:ea typeface="Calibri"/>
              <a:cs typeface="Calibri"/>
            </a:rPr>
            <a:t>Total Assists</a:t>
          </a:r>
        </a:p>
        <a:p>
          <a:pPr algn="l"/>
          <a:r>
            <a:rPr lang="en-US" sz="1600" b="0" i="0" u="none" strike="noStrike">
              <a:solidFill>
                <a:srgbClr val="000000"/>
              </a:solidFill>
              <a:latin typeface="Calibri"/>
              <a:ea typeface="Calibri"/>
              <a:cs typeface="Calibri"/>
            </a:rPr>
            <a:t>               </a:t>
          </a:r>
          <a:fld id="{5D61E660-CB4A-4F4E-B111-B00687279CA5}" type="TxLink">
            <a:rPr lang="en-US" sz="1600" b="0" i="0" u="none" strike="noStrike">
              <a:solidFill>
                <a:srgbClr val="000000"/>
              </a:solidFill>
              <a:latin typeface="Calibri"/>
              <a:ea typeface="Calibri"/>
              <a:cs typeface="Calibri"/>
            </a:rPr>
            <a:pPr algn="l"/>
            <a:t>44</a:t>
          </a:fld>
          <a:endParaRPr lang="en-US" sz="1600"/>
        </a:p>
      </xdr:txBody>
    </xdr:sp>
    <xdr:clientData/>
  </xdr:twoCellAnchor>
  <xdr:twoCellAnchor>
    <xdr:from>
      <xdr:col>0</xdr:col>
      <xdr:colOff>56607</xdr:colOff>
      <xdr:row>12</xdr:row>
      <xdr:rowOff>116473</xdr:rowOff>
    </xdr:from>
    <xdr:to>
      <xdr:col>3</xdr:col>
      <xdr:colOff>97971</xdr:colOff>
      <xdr:row>17</xdr:row>
      <xdr:rowOff>43542</xdr:rowOff>
    </xdr:to>
    <xdr:sp macro="" textlink="slot!F126">
      <xdr:nvSpPr>
        <xdr:cNvPr id="7" name="Rectangle 6">
          <a:extLst>
            <a:ext uri="{FF2B5EF4-FFF2-40B4-BE49-F238E27FC236}">
              <a16:creationId xmlns:a16="http://schemas.microsoft.com/office/drawing/2014/main" id="{B8038A2C-5A43-4E0B-AB6B-1BE95D163E72}"/>
            </a:ext>
          </a:extLst>
        </xdr:cNvPr>
        <xdr:cNvSpPr/>
      </xdr:nvSpPr>
      <xdr:spPr>
        <a:xfrm>
          <a:off x="56607" y="2337159"/>
          <a:ext cx="1870164" cy="85235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000000"/>
              </a:solidFill>
              <a:latin typeface="Calibri"/>
              <a:ea typeface="Calibri"/>
              <a:cs typeface="Calibri"/>
            </a:rPr>
            <a:t>Big Chances    Created</a:t>
          </a:r>
        </a:p>
        <a:p>
          <a:pPr algn="l"/>
          <a:r>
            <a:rPr lang="en-US" sz="1600" b="0" i="0" u="none" strike="noStrike">
              <a:solidFill>
                <a:srgbClr val="000000"/>
              </a:solidFill>
              <a:latin typeface="Calibri"/>
              <a:ea typeface="Calibri"/>
              <a:cs typeface="Calibri"/>
            </a:rPr>
            <a:t>               </a:t>
          </a:r>
          <a:fld id="{CFA15D23-4CC8-4F6B-8CB5-1A878B10FC04}" type="TxLink">
            <a:rPr lang="en-US" sz="1600" b="0" i="0" u="none" strike="noStrike">
              <a:solidFill>
                <a:srgbClr val="000000"/>
              </a:solidFill>
              <a:latin typeface="Calibri"/>
              <a:ea typeface="Calibri"/>
              <a:cs typeface="Calibri"/>
            </a:rPr>
            <a:pPr algn="l"/>
            <a:t>150</a:t>
          </a:fld>
          <a:endParaRPr lang="en-US" sz="1600"/>
        </a:p>
      </xdr:txBody>
    </xdr:sp>
    <xdr:clientData/>
  </xdr:twoCellAnchor>
  <xdr:twoCellAnchor>
    <xdr:from>
      <xdr:col>0</xdr:col>
      <xdr:colOff>65314</xdr:colOff>
      <xdr:row>17</xdr:row>
      <xdr:rowOff>119743</xdr:rowOff>
    </xdr:from>
    <xdr:to>
      <xdr:col>3</xdr:col>
      <xdr:colOff>108857</xdr:colOff>
      <xdr:row>21</xdr:row>
      <xdr:rowOff>87083</xdr:rowOff>
    </xdr:to>
    <xdr:sp macro="" textlink="slot!G126">
      <xdr:nvSpPr>
        <xdr:cNvPr id="8" name="Rectangle 7">
          <a:extLst>
            <a:ext uri="{FF2B5EF4-FFF2-40B4-BE49-F238E27FC236}">
              <a16:creationId xmlns:a16="http://schemas.microsoft.com/office/drawing/2014/main" id="{A2740FD1-EA41-470C-8D51-3CD905643C69}"/>
            </a:ext>
          </a:extLst>
        </xdr:cNvPr>
        <xdr:cNvSpPr/>
      </xdr:nvSpPr>
      <xdr:spPr>
        <a:xfrm>
          <a:off x="65314" y="3265714"/>
          <a:ext cx="1872343" cy="707569"/>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000000"/>
              </a:solidFill>
              <a:latin typeface="Calibri"/>
              <a:ea typeface="Calibri"/>
              <a:cs typeface="Calibri"/>
            </a:rPr>
            <a:t>Big</a:t>
          </a:r>
          <a:r>
            <a:rPr lang="en-US" sz="1600" b="0" i="0" u="none" strike="noStrike" baseline="0">
              <a:solidFill>
                <a:srgbClr val="000000"/>
              </a:solidFill>
              <a:latin typeface="Calibri"/>
              <a:ea typeface="Calibri"/>
              <a:cs typeface="Calibri"/>
            </a:rPr>
            <a:t> Chances Missed</a:t>
          </a:r>
          <a:endParaRPr lang="en-US" sz="1600" b="0" i="0" u="none" strike="noStrike">
            <a:solidFill>
              <a:srgbClr val="000000"/>
            </a:solidFill>
            <a:latin typeface="Calibri"/>
            <a:ea typeface="Calibri"/>
            <a:cs typeface="Calibri"/>
          </a:endParaRPr>
        </a:p>
        <a:p>
          <a:pPr algn="l"/>
          <a:r>
            <a:rPr lang="en-US" sz="1600" b="0" i="0" u="none" strike="noStrike">
              <a:solidFill>
                <a:srgbClr val="000000"/>
              </a:solidFill>
              <a:latin typeface="Calibri"/>
              <a:ea typeface="Calibri"/>
              <a:cs typeface="Calibri"/>
            </a:rPr>
            <a:t>                </a:t>
          </a:r>
          <a:fld id="{1AF09B8F-8BC8-481F-B602-4FFF3F825CC9}" type="TxLink">
            <a:rPr lang="en-US" sz="1600" b="0" i="0" u="none" strike="noStrike">
              <a:solidFill>
                <a:srgbClr val="000000"/>
              </a:solidFill>
              <a:latin typeface="Calibri"/>
              <a:ea typeface="Calibri"/>
              <a:cs typeface="Calibri"/>
            </a:rPr>
            <a:pPr algn="l"/>
            <a:t>94</a:t>
          </a:fld>
          <a:endParaRPr lang="en-US" sz="1600"/>
        </a:p>
      </xdr:txBody>
    </xdr:sp>
    <xdr:clientData/>
  </xdr:twoCellAnchor>
  <xdr:twoCellAnchor>
    <xdr:from>
      <xdr:col>0</xdr:col>
      <xdr:colOff>54427</xdr:colOff>
      <xdr:row>27</xdr:row>
      <xdr:rowOff>22860</xdr:rowOff>
    </xdr:from>
    <xdr:to>
      <xdr:col>3</xdr:col>
      <xdr:colOff>97971</xdr:colOff>
      <xdr:row>30</xdr:row>
      <xdr:rowOff>76199</xdr:rowOff>
    </xdr:to>
    <xdr:sp macro="" textlink="slot!I126">
      <xdr:nvSpPr>
        <xdr:cNvPr id="9" name="Rectangle 8">
          <a:extLst>
            <a:ext uri="{FF2B5EF4-FFF2-40B4-BE49-F238E27FC236}">
              <a16:creationId xmlns:a16="http://schemas.microsoft.com/office/drawing/2014/main" id="{C41DF590-D6A7-4953-916C-8125AF28F7C4}"/>
            </a:ext>
          </a:extLst>
        </xdr:cNvPr>
        <xdr:cNvSpPr/>
      </xdr:nvSpPr>
      <xdr:spPr>
        <a:xfrm>
          <a:off x="54427" y="5019403"/>
          <a:ext cx="1872344" cy="60851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0" i="0" u="none" strike="noStrike">
              <a:solidFill>
                <a:srgbClr val="000000"/>
              </a:solidFill>
              <a:latin typeface="Calibri"/>
              <a:ea typeface="Calibri"/>
              <a:cs typeface="Calibri"/>
            </a:rPr>
            <a:t>         Total Shot</a:t>
          </a:r>
        </a:p>
        <a:p>
          <a:pPr algn="l"/>
          <a:r>
            <a:rPr lang="en-US" sz="1600" b="0" i="0" u="none" strike="noStrike">
              <a:solidFill>
                <a:srgbClr val="000000"/>
              </a:solidFill>
              <a:latin typeface="Calibri"/>
              <a:ea typeface="Calibri"/>
              <a:cs typeface="Calibri"/>
            </a:rPr>
            <a:t>              </a:t>
          </a:r>
          <a:fld id="{19A1F914-F01C-4F43-A3F8-DE4B324F75C2}" type="TxLink">
            <a:rPr lang="en-US" sz="1600" b="0" i="0" u="none" strike="noStrike">
              <a:solidFill>
                <a:srgbClr val="000000"/>
              </a:solidFill>
              <a:latin typeface="Calibri"/>
              <a:ea typeface="Calibri"/>
              <a:cs typeface="Calibri"/>
            </a:rPr>
            <a:pPr algn="l"/>
            <a:t>372</a:t>
          </a:fld>
          <a:endParaRPr lang="en-US" sz="1600"/>
        </a:p>
      </xdr:txBody>
    </xdr:sp>
    <xdr:clientData/>
  </xdr:twoCellAnchor>
  <xdr:twoCellAnchor>
    <xdr:from>
      <xdr:col>0</xdr:col>
      <xdr:colOff>65314</xdr:colOff>
      <xdr:row>21</xdr:row>
      <xdr:rowOff>175256</xdr:rowOff>
    </xdr:from>
    <xdr:to>
      <xdr:col>3</xdr:col>
      <xdr:colOff>97971</xdr:colOff>
      <xdr:row>26</xdr:row>
      <xdr:rowOff>130627</xdr:rowOff>
    </xdr:to>
    <xdr:sp macro="" textlink="slot!H126">
      <xdr:nvSpPr>
        <xdr:cNvPr id="10" name="Rectangle 9">
          <a:extLst>
            <a:ext uri="{FF2B5EF4-FFF2-40B4-BE49-F238E27FC236}">
              <a16:creationId xmlns:a16="http://schemas.microsoft.com/office/drawing/2014/main" id="{C98CA370-BC99-40E7-A3CB-6E40261B9C59}"/>
            </a:ext>
          </a:extLst>
        </xdr:cNvPr>
        <xdr:cNvSpPr/>
      </xdr:nvSpPr>
      <xdr:spPr>
        <a:xfrm>
          <a:off x="65314" y="4061456"/>
          <a:ext cx="1861457" cy="880657"/>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000000"/>
              </a:solidFill>
              <a:latin typeface="Calibri"/>
              <a:ea typeface="Calibri"/>
              <a:cs typeface="Calibri"/>
            </a:rPr>
            <a:t>Average Shooting Accuracy</a:t>
          </a:r>
        </a:p>
        <a:p>
          <a:pPr algn="l"/>
          <a:r>
            <a:rPr lang="en-US" sz="1600" b="0" i="0" u="none" strike="noStrike">
              <a:solidFill>
                <a:srgbClr val="000000"/>
              </a:solidFill>
              <a:latin typeface="Calibri"/>
              <a:ea typeface="Calibri"/>
              <a:cs typeface="Calibri"/>
            </a:rPr>
            <a:t>               </a:t>
          </a:r>
          <a:fld id="{479F50F1-3A02-4908-8AD3-6A8C4868D71E}" type="TxLink">
            <a:rPr lang="en-US" sz="1600" b="0" i="0" u="none" strike="noStrike">
              <a:solidFill>
                <a:srgbClr val="000000"/>
              </a:solidFill>
              <a:latin typeface="Calibri"/>
              <a:ea typeface="Calibri"/>
              <a:cs typeface="Calibri"/>
            </a:rPr>
            <a:pPr algn="l"/>
            <a:t>49%</a:t>
          </a:fld>
          <a:endParaRPr lang="en-US" sz="1600"/>
        </a:p>
      </xdr:txBody>
    </xdr:sp>
    <xdr:clientData/>
  </xdr:twoCellAnchor>
  <xdr:twoCellAnchor>
    <xdr:from>
      <xdr:col>0</xdr:col>
      <xdr:colOff>54429</xdr:colOff>
      <xdr:row>35</xdr:row>
      <xdr:rowOff>141514</xdr:rowOff>
    </xdr:from>
    <xdr:to>
      <xdr:col>3</xdr:col>
      <xdr:colOff>102326</xdr:colOff>
      <xdr:row>40</xdr:row>
      <xdr:rowOff>65314</xdr:rowOff>
    </xdr:to>
    <xdr:sp macro="" textlink="slot!E126">
      <xdr:nvSpPr>
        <xdr:cNvPr id="11" name="Rectangle 10">
          <a:extLst>
            <a:ext uri="{FF2B5EF4-FFF2-40B4-BE49-F238E27FC236}">
              <a16:creationId xmlns:a16="http://schemas.microsoft.com/office/drawing/2014/main" id="{0F145AE5-6E47-423C-98C3-14D9465AE3CE}"/>
            </a:ext>
          </a:extLst>
        </xdr:cNvPr>
        <xdr:cNvSpPr/>
      </xdr:nvSpPr>
      <xdr:spPr>
        <a:xfrm>
          <a:off x="54429" y="6618514"/>
          <a:ext cx="1876697" cy="84908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000000"/>
              </a:solidFill>
              <a:latin typeface="Calibri"/>
              <a:ea typeface="Calibri"/>
              <a:cs typeface="Calibri"/>
            </a:rPr>
            <a:t>Total</a:t>
          </a:r>
          <a:r>
            <a:rPr lang="en-US" sz="1600" b="0" i="0" u="none" strike="noStrike" baseline="0">
              <a:solidFill>
                <a:srgbClr val="000000"/>
              </a:solidFill>
              <a:latin typeface="Calibri"/>
              <a:ea typeface="Calibri"/>
              <a:cs typeface="Calibri"/>
            </a:rPr>
            <a:t> Minutes Played</a:t>
          </a:r>
          <a:endParaRPr lang="en-US" sz="1600" b="0" i="0" u="none" strike="noStrike">
            <a:solidFill>
              <a:srgbClr val="000000"/>
            </a:solidFill>
            <a:latin typeface="Calibri"/>
            <a:ea typeface="Calibri"/>
            <a:cs typeface="Calibri"/>
          </a:endParaRPr>
        </a:p>
        <a:p>
          <a:pPr algn="l"/>
          <a:r>
            <a:rPr lang="en-US" sz="1600" b="0" i="0" u="none" strike="noStrike">
              <a:solidFill>
                <a:srgbClr val="000000"/>
              </a:solidFill>
              <a:latin typeface="Calibri"/>
              <a:ea typeface="Calibri"/>
              <a:cs typeface="Calibri"/>
            </a:rPr>
            <a:t>           </a:t>
          </a:r>
          <a:fld id="{6BCD4263-DBA5-4836-A439-4D8D7E4502D7}" type="TxLink">
            <a:rPr lang="en-US" sz="1600" b="0" i="0" u="none" strike="noStrike">
              <a:solidFill>
                <a:srgbClr val="000000"/>
              </a:solidFill>
              <a:latin typeface="Calibri"/>
              <a:ea typeface="Calibri"/>
              <a:cs typeface="Calibri"/>
            </a:rPr>
            <a:pPr algn="l"/>
            <a:t> 12,107 </a:t>
          </a:fld>
          <a:endParaRPr lang="en-US" sz="1600"/>
        </a:p>
      </xdr:txBody>
    </xdr:sp>
    <xdr:clientData/>
  </xdr:twoCellAnchor>
  <xdr:twoCellAnchor>
    <xdr:from>
      <xdr:col>0</xdr:col>
      <xdr:colOff>53340</xdr:colOff>
      <xdr:row>30</xdr:row>
      <xdr:rowOff>141515</xdr:rowOff>
    </xdr:from>
    <xdr:to>
      <xdr:col>3</xdr:col>
      <xdr:colOff>97972</xdr:colOff>
      <xdr:row>35</xdr:row>
      <xdr:rowOff>76199</xdr:rowOff>
    </xdr:to>
    <xdr:sp macro="" textlink="slot!J126">
      <xdr:nvSpPr>
        <xdr:cNvPr id="12" name="Rectangle 11">
          <a:extLst>
            <a:ext uri="{FF2B5EF4-FFF2-40B4-BE49-F238E27FC236}">
              <a16:creationId xmlns:a16="http://schemas.microsoft.com/office/drawing/2014/main" id="{4F4F8066-48C4-4641-BFCB-2A4748BA90B2}"/>
            </a:ext>
          </a:extLst>
        </xdr:cNvPr>
        <xdr:cNvSpPr/>
      </xdr:nvSpPr>
      <xdr:spPr>
        <a:xfrm>
          <a:off x="53340" y="5693229"/>
          <a:ext cx="1873432" cy="85997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0" i="0" u="none" strike="noStrike">
              <a:solidFill>
                <a:srgbClr val="000000"/>
              </a:solidFill>
              <a:latin typeface="Calibri"/>
              <a:ea typeface="Calibri"/>
              <a:cs typeface="Calibri"/>
            </a:rPr>
            <a:t>Total</a:t>
          </a:r>
          <a:r>
            <a:rPr lang="en-US" sz="1600" b="0" i="0" u="none" strike="noStrike" baseline="0">
              <a:solidFill>
                <a:srgbClr val="000000"/>
              </a:solidFill>
              <a:latin typeface="Calibri"/>
              <a:ea typeface="Calibri"/>
              <a:cs typeface="Calibri"/>
            </a:rPr>
            <a:t> Shots on Target</a:t>
          </a:r>
          <a:endParaRPr lang="en-US" sz="1600" b="0" i="0" u="none" strike="noStrike">
            <a:solidFill>
              <a:srgbClr val="000000"/>
            </a:solidFill>
            <a:latin typeface="Calibri"/>
            <a:ea typeface="Calibri"/>
            <a:cs typeface="Calibri"/>
          </a:endParaRPr>
        </a:p>
        <a:p>
          <a:pPr algn="l"/>
          <a:r>
            <a:rPr lang="en-US" sz="1600" b="0" i="0" u="none" strike="noStrike">
              <a:solidFill>
                <a:srgbClr val="000000"/>
              </a:solidFill>
              <a:latin typeface="Calibri"/>
              <a:ea typeface="Calibri"/>
              <a:cs typeface="Calibri"/>
            </a:rPr>
            <a:t>              </a:t>
          </a:r>
          <a:fld id="{6E61112D-0D9B-4819-92E4-382105CF8E78}" type="TxLink">
            <a:rPr lang="en-US" sz="1600" b="0" i="0" u="none" strike="noStrike">
              <a:solidFill>
                <a:srgbClr val="000000"/>
              </a:solidFill>
              <a:latin typeface="Calibri"/>
              <a:ea typeface="Calibri"/>
              <a:cs typeface="Calibri"/>
            </a:rPr>
            <a:pPr algn="l"/>
            <a:t>182</a:t>
          </a:fld>
          <a:endParaRPr lang="en-US" sz="1600" b="0" i="0" u="none" strike="noStrike">
            <a:solidFill>
              <a:srgbClr val="000000"/>
            </a:solidFill>
            <a:latin typeface="Calibri"/>
            <a:ea typeface="Calibri"/>
            <a:cs typeface="Calibri"/>
          </a:endParaRPr>
        </a:p>
      </xdr:txBody>
    </xdr:sp>
    <xdr:clientData/>
  </xdr:twoCellAnchor>
  <xdr:twoCellAnchor>
    <xdr:from>
      <xdr:col>32</xdr:col>
      <xdr:colOff>239485</xdr:colOff>
      <xdr:row>5</xdr:row>
      <xdr:rowOff>141514</xdr:rowOff>
    </xdr:from>
    <xdr:to>
      <xdr:col>32</xdr:col>
      <xdr:colOff>609599</xdr:colOff>
      <xdr:row>40</xdr:row>
      <xdr:rowOff>21774</xdr:rowOff>
    </xdr:to>
    <xdr:sp macro="" textlink="slot!D126">
      <xdr:nvSpPr>
        <xdr:cNvPr id="13" name="Rectangle 12">
          <a:extLst>
            <a:ext uri="{FF2B5EF4-FFF2-40B4-BE49-F238E27FC236}">
              <a16:creationId xmlns:a16="http://schemas.microsoft.com/office/drawing/2014/main" id="{4E08C968-515F-4208-89CC-2EC5C6A1FC65}"/>
            </a:ext>
          </a:extLst>
        </xdr:cNvPr>
        <xdr:cNvSpPr/>
      </xdr:nvSpPr>
      <xdr:spPr>
        <a:xfrm rot="5400000">
          <a:off x="16753112" y="4060373"/>
          <a:ext cx="6357260" cy="370114"/>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i="0" u="none" strike="noStrike">
              <a:solidFill>
                <a:srgbClr val="000000"/>
              </a:solidFill>
              <a:latin typeface="Calibri"/>
              <a:ea typeface="Calibri"/>
              <a:cs typeface="Calibri"/>
            </a:rPr>
            <a:t>                       Total</a:t>
          </a:r>
          <a:r>
            <a:rPr lang="en-US" sz="2000" b="0" i="0" u="none" strike="noStrike" baseline="0">
              <a:solidFill>
                <a:srgbClr val="000000"/>
              </a:solidFill>
              <a:latin typeface="Calibri"/>
              <a:ea typeface="Calibri"/>
              <a:cs typeface="Calibri"/>
            </a:rPr>
            <a:t> </a:t>
          </a:r>
          <a:r>
            <a:rPr lang="en-US" sz="2000" b="0" i="0" u="none" strike="noStrike">
              <a:solidFill>
                <a:srgbClr val="000000"/>
              </a:solidFill>
              <a:latin typeface="Calibri"/>
              <a:ea typeface="Calibri"/>
              <a:cs typeface="Calibri"/>
            </a:rPr>
            <a:t>Games</a:t>
          </a:r>
          <a:r>
            <a:rPr lang="en-US" sz="2000" b="0" i="0" u="none" strike="noStrike" baseline="0">
              <a:solidFill>
                <a:srgbClr val="000000"/>
              </a:solidFill>
              <a:latin typeface="Calibri"/>
              <a:ea typeface="Calibri"/>
              <a:cs typeface="Calibri"/>
            </a:rPr>
            <a:t> Missed With Injuries  </a:t>
          </a:r>
          <a:fld id="{B9F61F20-EF5D-4235-92AB-082D66981F66}" type="TxLink">
            <a:rPr lang="en-US" sz="2000" b="0" i="0" u="none" strike="noStrike">
              <a:solidFill>
                <a:srgbClr val="000000"/>
              </a:solidFill>
              <a:latin typeface="Calibri"/>
              <a:ea typeface="Calibri"/>
              <a:cs typeface="Calibri"/>
            </a:rPr>
            <a:pPr algn="l"/>
            <a:t>36</a:t>
          </a:fld>
          <a:endParaRPr lang="en-US" sz="2000" b="0" i="0" u="none" strike="noStrike">
            <a:solidFill>
              <a:srgbClr val="000000"/>
            </a:solidFill>
            <a:latin typeface="Calibri"/>
            <a:ea typeface="Calibri"/>
            <a:cs typeface="Calibri"/>
          </a:endParaRPr>
        </a:p>
      </xdr:txBody>
    </xdr:sp>
    <xdr:clientData/>
  </xdr:twoCellAnchor>
  <xdr:twoCellAnchor>
    <xdr:from>
      <xdr:col>3</xdr:col>
      <xdr:colOff>186147</xdr:colOff>
      <xdr:row>5</xdr:row>
      <xdr:rowOff>130628</xdr:rowOff>
    </xdr:from>
    <xdr:to>
      <xdr:col>9</xdr:col>
      <xdr:colOff>522515</xdr:colOff>
      <xdr:row>21</xdr:row>
      <xdr:rowOff>101238</xdr:rowOff>
    </xdr:to>
    <xdr:graphicFrame macro="">
      <xdr:nvGraphicFramePr>
        <xdr:cNvPr id="15" name="Chart 14">
          <a:extLst>
            <a:ext uri="{FF2B5EF4-FFF2-40B4-BE49-F238E27FC236}">
              <a16:creationId xmlns:a16="http://schemas.microsoft.com/office/drawing/2014/main" id="{DC02A171-96DD-4996-BA76-E4BEE74FB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21771</xdr:colOff>
      <xdr:row>5</xdr:row>
      <xdr:rowOff>117566</xdr:rowOff>
    </xdr:from>
    <xdr:to>
      <xdr:col>20</xdr:col>
      <xdr:colOff>174171</xdr:colOff>
      <xdr:row>21</xdr:row>
      <xdr:rowOff>141514</xdr:rowOff>
    </xdr:to>
    <xdr:graphicFrame macro="">
      <xdr:nvGraphicFramePr>
        <xdr:cNvPr id="17" name="Chart 16">
          <a:extLst>
            <a:ext uri="{FF2B5EF4-FFF2-40B4-BE49-F238E27FC236}">
              <a16:creationId xmlns:a16="http://schemas.microsoft.com/office/drawing/2014/main" id="{CAEB7A17-5F03-42A1-A6C4-E08EB8E74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250371</xdr:colOff>
      <xdr:row>5</xdr:row>
      <xdr:rowOff>119743</xdr:rowOff>
    </xdr:from>
    <xdr:to>
      <xdr:col>32</xdr:col>
      <xdr:colOff>170542</xdr:colOff>
      <xdr:row>40</xdr:row>
      <xdr:rowOff>32657</xdr:rowOff>
    </xdr:to>
    <xdr:graphicFrame macro="">
      <xdr:nvGraphicFramePr>
        <xdr:cNvPr id="19" name="Chart 18">
          <a:extLst>
            <a:ext uri="{FF2B5EF4-FFF2-40B4-BE49-F238E27FC236}">
              <a16:creationId xmlns:a16="http://schemas.microsoft.com/office/drawing/2014/main" id="{68FD5CEA-8B5A-4CA1-9D94-183B3C50A9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xdr:colOff>
      <xdr:row>22</xdr:row>
      <xdr:rowOff>10885</xdr:rowOff>
    </xdr:from>
    <xdr:to>
      <xdr:col>20</xdr:col>
      <xdr:colOff>170543</xdr:colOff>
      <xdr:row>40</xdr:row>
      <xdr:rowOff>45357</xdr:rowOff>
    </xdr:to>
    <xdr:graphicFrame macro="">
      <xdr:nvGraphicFramePr>
        <xdr:cNvPr id="21" name="Chart 20">
          <a:extLst>
            <a:ext uri="{FF2B5EF4-FFF2-40B4-BE49-F238E27FC236}">
              <a16:creationId xmlns:a16="http://schemas.microsoft.com/office/drawing/2014/main" id="{DB97F767-02F9-4A76-8AD6-E140D1B98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189933</xdr:colOff>
      <xdr:row>21</xdr:row>
      <xdr:rowOff>183470</xdr:rowOff>
    </xdr:from>
    <xdr:to>
      <xdr:col>9</xdr:col>
      <xdr:colOff>532833</xdr:colOff>
      <xdr:row>40</xdr:row>
      <xdr:rowOff>56469</xdr:rowOff>
    </xdr:to>
    <xdr:graphicFrame macro="">
      <xdr:nvGraphicFramePr>
        <xdr:cNvPr id="23" name="Chart 22">
          <a:extLst>
            <a:ext uri="{FF2B5EF4-FFF2-40B4-BE49-F238E27FC236}">
              <a16:creationId xmlns:a16="http://schemas.microsoft.com/office/drawing/2014/main" id="{8AE872D7-CACF-4BC2-A9C4-17D9296B49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174172</xdr:colOff>
      <xdr:row>0</xdr:row>
      <xdr:rowOff>54429</xdr:rowOff>
    </xdr:from>
    <xdr:to>
      <xdr:col>27</xdr:col>
      <xdr:colOff>272143</xdr:colOff>
      <xdr:row>4</xdr:row>
      <xdr:rowOff>119742</xdr:rowOff>
    </xdr:to>
    <xdr:sp macro="" textlink="">
      <xdr:nvSpPr>
        <xdr:cNvPr id="24" name="Rectangle 23">
          <a:extLst>
            <a:ext uri="{FF2B5EF4-FFF2-40B4-BE49-F238E27FC236}">
              <a16:creationId xmlns:a16="http://schemas.microsoft.com/office/drawing/2014/main" id="{D77B0B60-CC89-44AD-8863-E828901335FA}"/>
            </a:ext>
          </a:extLst>
        </xdr:cNvPr>
        <xdr:cNvSpPr/>
      </xdr:nvSpPr>
      <xdr:spPr>
        <a:xfrm>
          <a:off x="2002972" y="54429"/>
          <a:ext cx="14728371" cy="8055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000">
              <a:solidFill>
                <a:schemeClr val="bg1"/>
              </a:solidFill>
            </a:rPr>
            <a:t>LIVERPOOL FC FORWARD PLAYERS (2024/2025) IN</a:t>
          </a:r>
          <a:r>
            <a:rPr lang="en-US" sz="4000" baseline="0">
              <a:solidFill>
                <a:schemeClr val="bg1"/>
              </a:solidFill>
            </a:rPr>
            <a:t> ALL COMPETITIONS</a:t>
          </a:r>
          <a:endParaRPr lang="en-US" sz="4000">
            <a:solidFill>
              <a:schemeClr val="bg1"/>
            </a:solidFill>
          </a:endParaRPr>
        </a:p>
      </xdr:txBody>
    </xdr:sp>
    <xdr:clientData/>
  </xdr:twoCellAnchor>
  <xdr:twoCellAnchor editAs="oneCell">
    <xdr:from>
      <xdr:col>27</xdr:col>
      <xdr:colOff>163286</xdr:colOff>
      <xdr:row>0</xdr:row>
      <xdr:rowOff>54429</xdr:rowOff>
    </xdr:from>
    <xdr:to>
      <xdr:col>32</xdr:col>
      <xdr:colOff>195943</xdr:colOff>
      <xdr:row>5</xdr:row>
      <xdr:rowOff>0</xdr:rowOff>
    </xdr:to>
    <mc:AlternateContent xmlns:mc="http://schemas.openxmlformats.org/markup-compatibility/2006" xmlns:a14="http://schemas.microsoft.com/office/drawing/2010/main">
      <mc:Choice Requires="a14">
        <xdr:graphicFrame macro="">
          <xdr:nvGraphicFramePr>
            <xdr:cNvPr id="26" name="Player 1">
              <a:extLst>
                <a:ext uri="{FF2B5EF4-FFF2-40B4-BE49-F238E27FC236}">
                  <a16:creationId xmlns:a16="http://schemas.microsoft.com/office/drawing/2014/main" id="{09C2A27B-2912-4A30-99EE-C02D3D53DCD1}"/>
                </a:ext>
              </a:extLst>
            </xdr:cNvPr>
            <xdr:cNvGraphicFramePr/>
          </xdr:nvGraphicFramePr>
          <xdr:xfrm>
            <a:off x="0" y="0"/>
            <a:ext cx="0" cy="0"/>
          </xdr:xfrm>
          <a:graphic>
            <a:graphicData uri="http://schemas.microsoft.com/office/drawing/2010/slicer">
              <sle:slicer xmlns:sle="http://schemas.microsoft.com/office/drawing/2010/slicer" name="Player 1"/>
            </a:graphicData>
          </a:graphic>
        </xdr:graphicFrame>
      </mc:Choice>
      <mc:Fallback xmlns="">
        <xdr:sp macro="" textlink="">
          <xdr:nvSpPr>
            <xdr:cNvPr id="0" name=""/>
            <xdr:cNvSpPr>
              <a:spLocks noTextEdit="1"/>
            </xdr:cNvSpPr>
          </xdr:nvSpPr>
          <xdr:spPr>
            <a:xfrm>
              <a:off x="16622486" y="54429"/>
              <a:ext cx="3080657" cy="870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Finance Institue (CFI)" refreshedDate="45732.945317129626" createdVersion="7" refreshedVersion="7" minRefreshableVersion="3" recordCount="0" supportSubquery="1" supportAdvancedDrill="1" xr:uid="{5166E88B-7E18-4C37-8FA5-D1117F659C75}">
  <cacheSource type="external" connectionId="1"/>
  <cacheFields count="3">
    <cacheField name="[Attacker].[Player's Name].[Player's Name]" caption="Player's Name" numFmtId="0" level="1">
      <sharedItems count="6">
        <s v="Diogo Jota"/>
        <s v="Divock Origi"/>
        <s v="Luiz Diaz"/>
        <s v="Mohamed Salah"/>
        <s v="Roberto Firmino"/>
        <s v="Sadio Mané"/>
      </sharedItems>
    </cacheField>
    <cacheField name="[Measures].[Sum of Shots on Target]" caption="Sum of Shots on Target" numFmtId="0" hierarchy="39" level="32767"/>
    <cacheField name="[Measures].[Sum of Shots]" caption="Sum of Shots" numFmtId="0" hierarchy="38" level="32767"/>
  </cacheFields>
  <cacheHierarchies count="47">
    <cacheHierarchy uniqueName="[Attacker].[Player's Name]" caption="Player's Name" attribute="1" defaultMemberUniqueName="[Attacker].[Player's Name].[All]" allUniqueName="[Attacker].[Player's Name].[All]" dimensionUniqueName="[Attacker]" displayFolder="" count="2" memberValueDatatype="130" unbalanced="0">
      <fieldsUsage count="2">
        <fieldUsage x="-1"/>
        <fieldUsage x="0"/>
      </fieldsUsage>
    </cacheHierarchy>
    <cacheHierarchy uniqueName="[Attacker].[Season]" caption="Season" attribute="1" defaultMemberUniqueName="[Attacker].[Season].[All]" allUniqueName="[Attacker].[Season].[All]" dimensionUniqueName="[Attacker]" displayFolder="" count="0" memberValueDatatype="130" unbalanced="0"/>
    <cacheHierarchy uniqueName="[Attacker].[Appearances]" caption="Appearances" attribute="1" defaultMemberUniqueName="[Attacker].[Appearances].[All]" allUniqueName="[Attacker].[Appearances].[All]" dimensionUniqueName="[Attacker]" displayFolder="" count="0" memberValueDatatype="20" unbalanced="0"/>
    <cacheHierarchy uniqueName="[Attacker].[Goals]" caption="Goals" attribute="1" defaultMemberUniqueName="[Attacker].[Goals].[All]" allUniqueName="[Attacker].[Goals].[All]" dimensionUniqueName="[Attacker]" displayFolder="" count="0" memberValueDatatype="20" unbalanced="0"/>
    <cacheHierarchy uniqueName="[Attacker].[Assists]" caption="Assists" attribute="1" defaultMemberUniqueName="[Attacker].[Assists].[All]" allUniqueName="[Attacker].[Assists].[All]" dimensionUniqueName="[Attacker]" displayFolder="" count="0" memberValueDatatype="20" unbalanced="0"/>
    <cacheHierarchy uniqueName="[Attacker].[Shots]" caption="Shots" attribute="1" defaultMemberUniqueName="[Attacker].[Shots].[All]" allUniqueName="[Attacker].[Shots].[All]" dimensionUniqueName="[Attacker]" displayFolder="" count="0" memberValueDatatype="20" unbalanced="0"/>
    <cacheHierarchy uniqueName="[Attacker].[Shots on Target]" caption="Shots on Target" attribute="1" defaultMemberUniqueName="[Attacker].[Shots on Target].[All]" allUniqueName="[Attacker].[Shots on Target].[All]" dimensionUniqueName="[Attacker]" displayFolder="" count="0" memberValueDatatype="20" unbalanced="0"/>
    <cacheHierarchy uniqueName="[Attacker].[Shooting Accuracy (%)]" caption="Shooting Accuracy (%)" attribute="1" defaultMemberUniqueName="[Attacker].[Shooting Accuracy (%)].[All]" allUniqueName="[Attacker].[Shooting Accuracy (%)].[All]" dimensionUniqueName="[Attacker]" displayFolder="" count="0" memberValueDatatype="5" unbalanced="0"/>
    <cacheHierarchy uniqueName="[Attacker].[Big Chances Created]" caption="Big Chances Created" attribute="1" defaultMemberUniqueName="[Attacker].[Big Chances Created].[All]" allUniqueName="[Attacker].[Big Chances Created].[All]" dimensionUniqueName="[Attacker]" displayFolder="" count="0" memberValueDatatype="20" unbalanced="0"/>
    <cacheHierarchy uniqueName="[Attacker].[Big Chances Missed]" caption="Big Chances Missed" attribute="1" defaultMemberUniqueName="[Attacker].[Big Chances Missed].[All]" allUniqueName="[Attacker].[Big Chances Missed].[All]" dimensionUniqueName="[Attacker]" displayFolder="" count="0" memberValueDatatype="20" unbalanced="0"/>
    <cacheHierarchy uniqueName="[Attacker].[Minutes Played]" caption="Minutes Played" attribute="1" defaultMemberUniqueName="[Attacker].[Minutes Played].[All]" allUniqueName="[Attacker].[Minutes Played].[All]" dimensionUniqueName="[Attacker]" displayFolder="" count="0" memberValueDatatype="20" unbalanced="0"/>
    <cacheHierarchy uniqueName="[Attacker].[Minutes per Goal]" caption="Minutes per Goal" attribute="1" defaultMemberUniqueName="[Attacker].[Minutes per Goal].[All]" allUniqueName="[Attacker].[Minutes per Goal].[All]" dimensionUniqueName="[Attacker]" displayFolder="" count="0" memberValueDatatype="5" unbalanced="0"/>
    <cacheHierarchy uniqueName="[Attacker].[Minutes per Goal/Assist]" caption="Minutes per Goal/Assist" attribute="1" defaultMemberUniqueName="[Attacker].[Minutes per Goal/Assist].[All]" allUniqueName="[Attacker].[Minutes per Goal/Assist].[All]" dimensionUniqueName="[Attacker]" displayFolder="" count="0" memberValueDatatype="5" unbalanced="0"/>
    <cacheHierarchy uniqueName="[Attacker].[Injury Days]" caption="Injury Days" attribute="1" defaultMemberUniqueName="[Attacker].[Injury Days].[All]" allUniqueName="[Attacker].[Injury Days].[All]" dimensionUniqueName="[Attacker]" displayFolder="" count="0" memberValueDatatype="20" unbalanced="0"/>
    <cacheHierarchy uniqueName="[Attacker].[Games Missed]" caption="Games Missed" attribute="1" defaultMemberUniqueName="[Attacker].[Games Missed].[All]" allUniqueName="[Attacker].[Games Missed].[All]" dimensionUniqueName="[Attacker]" displayFolder="" count="0" memberValueDatatype="20" unbalanced="0"/>
    <cacheHierarchy uniqueName="[slotattack].[Player]" caption="Player" attribute="1" defaultMemberUniqueName="[slotattack].[Player].[All]" allUniqueName="[slotattack].[Player].[All]" dimensionUniqueName="[slotattack]" displayFolder="" count="0" memberValueDatatype="130" unbalanced="0"/>
    <cacheHierarchy uniqueName="[slotattack].[Year]" caption="Year" attribute="1" defaultMemberUniqueName="[slotattack].[Year].[All]" allUniqueName="[slotattack].[Year].[All]" dimensionUniqueName="[slotattack]" displayFolder="" count="0" memberValueDatatype="130" unbalanced="0"/>
    <cacheHierarchy uniqueName="[slotattack].[Appearances]" caption="Appearances" attribute="1" defaultMemberUniqueName="[slotattack].[Appearances].[All]" allUniqueName="[slotattack].[Appearances].[All]" dimensionUniqueName="[slotattack]" displayFolder="" count="0" memberValueDatatype="20" unbalanced="0"/>
    <cacheHierarchy uniqueName="[slotattack].[Goals]" caption="Goals" attribute="1" defaultMemberUniqueName="[slotattack].[Goals].[All]" allUniqueName="[slotattack].[Goals].[All]" dimensionUniqueName="[slotattack]" displayFolder="" count="0" memberValueDatatype="20" unbalanced="0"/>
    <cacheHierarchy uniqueName="[slotattack].[Assists]" caption="Assists" attribute="1" defaultMemberUniqueName="[slotattack].[Assists].[All]" allUniqueName="[slotattack].[Assists].[All]" dimensionUniqueName="[slotattack]" displayFolder="" count="0" memberValueDatatype="20" unbalanced="0"/>
    <cacheHierarchy uniqueName="[slotattack].[Total Goals/Assists]" caption="Total Goals/Assists" attribute="1" defaultMemberUniqueName="[slotattack].[Total Goals/Assists].[All]" allUniqueName="[slotattack].[Total Goals/Assists].[All]" dimensionUniqueName="[slotattack]" displayFolder="" count="0" memberValueDatatype="20" unbalanced="0"/>
    <cacheHierarchy uniqueName="[slotattack].[Shots]" caption="Shots" attribute="1" defaultMemberUniqueName="[slotattack].[Shots].[All]" allUniqueName="[slotattack].[Shots].[All]" dimensionUniqueName="[slotattack]" displayFolder="" count="0" memberValueDatatype="20" unbalanced="0"/>
    <cacheHierarchy uniqueName="[slotattack].[Shots on Target]" caption="Shots on Target" attribute="1" defaultMemberUniqueName="[slotattack].[Shots on Target].[All]" allUniqueName="[slotattack].[Shots on Target].[All]" dimensionUniqueName="[slotattack]" displayFolder="" count="0" memberValueDatatype="20" unbalanced="0"/>
    <cacheHierarchy uniqueName="[slotattack].[Shooting Accuracy (%)]" caption="Shooting Accuracy (%)" attribute="1" defaultMemberUniqueName="[slotattack].[Shooting Accuracy (%)].[All]" allUniqueName="[slotattack].[Shooting Accuracy (%)].[All]" dimensionUniqueName="[slotattack]" displayFolder="" count="0" memberValueDatatype="5" unbalanced="0"/>
    <cacheHierarchy uniqueName="[slotattack].[Big Chances Created]" caption="Big Chances Created" attribute="1" defaultMemberUniqueName="[slotattack].[Big Chances Created].[All]" allUniqueName="[slotattack].[Big Chances Created].[All]" dimensionUniqueName="[slotattack]" displayFolder="" count="0" memberValueDatatype="20" unbalanced="0"/>
    <cacheHierarchy uniqueName="[slotattack].[Big Chances Missed]" caption="Big Chances Missed" attribute="1" defaultMemberUniqueName="[slotattack].[Big Chances Missed].[All]" allUniqueName="[slotattack].[Big Chances Missed].[All]" dimensionUniqueName="[slotattack]" displayFolder="" count="0" memberValueDatatype="20" unbalanced="0"/>
    <cacheHierarchy uniqueName="[slotattack].[Minutes Played]" caption="Minutes Played" attribute="1" defaultMemberUniqueName="[slotattack].[Minutes Played].[All]" allUniqueName="[slotattack].[Minutes Played].[All]" dimensionUniqueName="[slotattack]" displayFolder="" count="0" memberValueDatatype="20" unbalanced="0"/>
    <cacheHierarchy uniqueName="[slotattack].[Minutes per Goal]" caption="Minutes per Goal" attribute="1" defaultMemberUniqueName="[slotattack].[Minutes per Goal].[All]" allUniqueName="[slotattack].[Minutes per Goal].[All]" dimensionUniqueName="[slotattack]" displayFolder="" count="0" memberValueDatatype="20" unbalanced="0"/>
    <cacheHierarchy uniqueName="[slotattack].[Minutes per Goal/Assist]" caption="Minutes per Goal/Assist" attribute="1" defaultMemberUniqueName="[slotattack].[Minutes per Goal/Assist].[All]" allUniqueName="[slotattack].[Minutes per Goal/Assist].[All]" dimensionUniqueName="[slotattack]" displayFolder="" count="0" memberValueDatatype="5" unbalanced="0"/>
    <cacheHierarchy uniqueName="[slotattack].[Injury Days]" caption="Injury Days" attribute="1" defaultMemberUniqueName="[slotattack].[Injury Days].[All]" allUniqueName="[slotattack].[Injury Days].[All]" dimensionUniqueName="[slotattack]" displayFolder="" count="0" memberValueDatatype="20" unbalanced="0"/>
    <cacheHierarchy uniqueName="[slotattack].[Games Missed]" caption="Games Missed" attribute="1" defaultMemberUniqueName="[slotattack].[Games Missed].[All]" allUniqueName="[slotattack].[Games Missed].[All]" dimensionUniqueName="[slotattack]" displayFolder="" count="0" memberValueDatatype="20" unbalanced="0"/>
    <cacheHierarchy uniqueName="[Table4].[Column1]" caption="Column1" attribute="1" defaultMemberUniqueName="[Table4].[Column1].[All]" allUniqueName="[Table4].[Column1].[All]" dimensionUniqueName="[Table4]" displayFolder="" count="0" memberValueDatatype="130" unbalanced="0"/>
    <cacheHierarchy uniqueName="[Measures].[__XL_Count slotattack]" caption="__XL_Count slotattack" measure="1" displayFolder="" measureGroup="slotattack" count="0" hidden="1"/>
    <cacheHierarchy uniqueName="[Measures].[__XL_Count Attacker]" caption="__XL_Count Attacker" measure="1" displayFolder="" measureGroup="Attacker"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Goals]" caption="Sum of Goals" measure="1" displayFolder="" measureGroup="Attacker" count="0" hidden="1">
      <extLst>
        <ext xmlns:x15="http://schemas.microsoft.com/office/spreadsheetml/2010/11/main" uri="{B97F6D7D-B522-45F9-BDA1-12C45D357490}">
          <x15:cacheHierarchy aggregatedColumn="3"/>
        </ext>
      </extLst>
    </cacheHierarchy>
    <cacheHierarchy uniqueName="[Measures].[Sum of Assists]" caption="Sum of Assists" measure="1" displayFolder="" measureGroup="Attacker" count="0" hidden="1">
      <extLst>
        <ext xmlns:x15="http://schemas.microsoft.com/office/spreadsheetml/2010/11/main" uri="{B97F6D7D-B522-45F9-BDA1-12C45D357490}">
          <x15:cacheHierarchy aggregatedColumn="4"/>
        </ext>
      </extLst>
    </cacheHierarchy>
    <cacheHierarchy uniqueName="[Measures].[Sum of Shots]" caption="Sum of Shots" measure="1" displayFolder="" measureGroup="Attacker"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Shots on Target]" caption="Sum of Shots on Target" measure="1" displayFolder="" measureGroup="Attacker"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Shooting Accuracy (%)]" caption="Sum of Shooting Accuracy (%)" measure="1" displayFolder="" measureGroup="Attacker" count="0" hidden="1">
      <extLst>
        <ext xmlns:x15="http://schemas.microsoft.com/office/spreadsheetml/2010/11/main" uri="{B97F6D7D-B522-45F9-BDA1-12C45D357490}">
          <x15:cacheHierarchy aggregatedColumn="7"/>
        </ext>
      </extLst>
    </cacheHierarchy>
    <cacheHierarchy uniqueName="[Measures].[Sum of Minutes per Goal]" caption="Sum of Minutes per Goal" measure="1" displayFolder="" measureGroup="Attacker" count="0" hidden="1">
      <extLst>
        <ext xmlns:x15="http://schemas.microsoft.com/office/spreadsheetml/2010/11/main" uri="{B97F6D7D-B522-45F9-BDA1-12C45D357490}">
          <x15:cacheHierarchy aggregatedColumn="11"/>
        </ext>
      </extLst>
    </cacheHierarchy>
    <cacheHierarchy uniqueName="[Measures].[Sum of Minutes per Goal/Assist]" caption="Sum of Minutes per Goal/Assist" measure="1" displayFolder="" measureGroup="Attacker" count="0" hidden="1">
      <extLst>
        <ext xmlns:x15="http://schemas.microsoft.com/office/spreadsheetml/2010/11/main" uri="{B97F6D7D-B522-45F9-BDA1-12C45D357490}">
          <x15:cacheHierarchy aggregatedColumn="12"/>
        </ext>
      </extLst>
    </cacheHierarchy>
    <cacheHierarchy uniqueName="[Measures].[Sum of Injury Days]" caption="Sum of Injury Days" measure="1" displayFolder="" measureGroup="Attacker" count="0" hidden="1">
      <extLst>
        <ext xmlns:x15="http://schemas.microsoft.com/office/spreadsheetml/2010/11/main" uri="{B97F6D7D-B522-45F9-BDA1-12C45D357490}">
          <x15:cacheHierarchy aggregatedColumn="13"/>
        </ext>
      </extLst>
    </cacheHierarchy>
    <cacheHierarchy uniqueName="[Measures].[Sum of Games Missed]" caption="Sum of Games Missed" measure="1" displayFolder="" measureGroup="Attacker" count="0" hidden="1">
      <extLst>
        <ext xmlns:x15="http://schemas.microsoft.com/office/spreadsheetml/2010/11/main" uri="{B97F6D7D-B522-45F9-BDA1-12C45D357490}">
          <x15:cacheHierarchy aggregatedColumn="14"/>
        </ext>
      </extLst>
    </cacheHierarchy>
    <cacheHierarchy uniqueName="[Measures].[Sum of Minutes Played]" caption="Sum of Minutes Played" measure="1" displayFolder="" measureGroup="Attacker" count="0" hidden="1">
      <extLst>
        <ext xmlns:x15="http://schemas.microsoft.com/office/spreadsheetml/2010/11/main" uri="{B97F6D7D-B522-45F9-BDA1-12C45D357490}">
          <x15:cacheHierarchy aggregatedColumn="10"/>
        </ext>
      </extLst>
    </cacheHierarchy>
    <cacheHierarchy uniqueName="[Measures].[Sum of Big Chances Created]" caption="Sum of Big Chances Created" measure="1" displayFolder="" measureGroup="Attacker" count="0" hidden="1">
      <extLst>
        <ext xmlns:x15="http://schemas.microsoft.com/office/spreadsheetml/2010/11/main" uri="{B97F6D7D-B522-45F9-BDA1-12C45D357490}">
          <x15:cacheHierarchy aggregatedColumn="8"/>
        </ext>
      </extLst>
    </cacheHierarchy>
  </cacheHierarchies>
  <kpis count="0"/>
  <dimensions count="4">
    <dimension name="Attacker" uniqueName="[Attacker]" caption="Attacker"/>
    <dimension measure="1" name="Measures" uniqueName="[Measures]" caption="Measures"/>
    <dimension name="slotattack" uniqueName="[slotattack]" caption="slotattack"/>
    <dimension name="Table4" uniqueName="[Table4]" caption="Table4"/>
  </dimensions>
  <measureGroups count="3">
    <measureGroup name="Attacker" caption="Attacker"/>
    <measureGroup name="slotattack" caption="slotattack"/>
    <measureGroup name="Table4" caption="Table4"/>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Finance Institue (CFI)" refreshedDate="45732.936344907408" createdVersion="5" refreshedVersion="7" minRefreshableVersion="3" recordCount="0" supportSubquery="1" supportAdvancedDrill="1" xr:uid="{62753858-F192-4110-80CF-5782E8ED736C}">
  <cacheSource type="external" connectionId="1"/>
  <cacheFields count="4">
    <cacheField name="[Attacker].[Player's Name].[Player's Name]" caption="Player's Name" numFmtId="0" level="1">
      <sharedItems count="6">
        <s v="Diogo Jota"/>
        <s v="Divock Origi"/>
        <s v="Luiz Diaz"/>
        <s v="Mohamed Salah"/>
        <s v="Roberto Firmino"/>
        <s v="Sadio Mané"/>
      </sharedItems>
    </cacheField>
    <cacheField name="[Measures].[Sum of Goals]" caption="Sum of Goals" numFmtId="0" hierarchy="36" level="32767"/>
    <cacheField name="[Measures].[Sum of Assists]" caption="Sum of Assists" numFmtId="0" hierarchy="37" level="32767"/>
    <cacheField name="[Attacker].[Season].[Season]" caption="Season" numFmtId="0" hierarchy="1" level="1">
      <sharedItems containsSemiMixedTypes="0" containsNonDate="0" containsString="0"/>
    </cacheField>
  </cacheFields>
  <cacheHierarchies count="47">
    <cacheHierarchy uniqueName="[Attacker].[Player's Name]" caption="Player's Name" attribute="1" defaultMemberUniqueName="[Attacker].[Player's Name].[All]" allUniqueName="[Attacker].[Player's Name].[All]" dimensionUniqueName="[Attacker]" displayFolder="" count="2" memberValueDatatype="130" unbalanced="0">
      <fieldsUsage count="2">
        <fieldUsage x="-1"/>
        <fieldUsage x="0"/>
      </fieldsUsage>
    </cacheHierarchy>
    <cacheHierarchy uniqueName="[Attacker].[Season]" caption="Season" attribute="1" defaultMemberUniqueName="[Attacker].[Season].[All]" allUniqueName="[Attacker].[Season].[All]" dimensionUniqueName="[Attacker]" displayFolder="" count="2" memberValueDatatype="130" unbalanced="0">
      <fieldsUsage count="2">
        <fieldUsage x="-1"/>
        <fieldUsage x="3"/>
      </fieldsUsage>
    </cacheHierarchy>
    <cacheHierarchy uniqueName="[Attacker].[Appearances]" caption="Appearances" attribute="1" defaultMemberUniqueName="[Attacker].[Appearances].[All]" allUniqueName="[Attacker].[Appearances].[All]" dimensionUniqueName="[Attacker]" displayFolder="" count="0" memberValueDatatype="20" unbalanced="0"/>
    <cacheHierarchy uniqueName="[Attacker].[Goals]" caption="Goals" attribute="1" defaultMemberUniqueName="[Attacker].[Goals].[All]" allUniqueName="[Attacker].[Goals].[All]" dimensionUniqueName="[Attacker]" displayFolder="" count="0" memberValueDatatype="20" unbalanced="0"/>
    <cacheHierarchy uniqueName="[Attacker].[Assists]" caption="Assists" attribute="1" defaultMemberUniqueName="[Attacker].[Assists].[All]" allUniqueName="[Attacker].[Assists].[All]" dimensionUniqueName="[Attacker]" displayFolder="" count="0" memberValueDatatype="20" unbalanced="0"/>
    <cacheHierarchy uniqueName="[Attacker].[Shots]" caption="Shots" attribute="1" defaultMemberUniqueName="[Attacker].[Shots].[All]" allUniqueName="[Attacker].[Shots].[All]" dimensionUniqueName="[Attacker]" displayFolder="" count="0" memberValueDatatype="20" unbalanced="0"/>
    <cacheHierarchy uniqueName="[Attacker].[Shots on Target]" caption="Shots on Target" attribute="1" defaultMemberUniqueName="[Attacker].[Shots on Target].[All]" allUniqueName="[Attacker].[Shots on Target].[All]" dimensionUniqueName="[Attacker]" displayFolder="" count="0" memberValueDatatype="20" unbalanced="0"/>
    <cacheHierarchy uniqueName="[Attacker].[Shooting Accuracy (%)]" caption="Shooting Accuracy (%)" attribute="1" defaultMemberUniqueName="[Attacker].[Shooting Accuracy (%)].[All]" allUniqueName="[Attacker].[Shooting Accuracy (%)].[All]" dimensionUniqueName="[Attacker]" displayFolder="" count="0" memberValueDatatype="5" unbalanced="0"/>
    <cacheHierarchy uniqueName="[Attacker].[Big Chances Created]" caption="Big Chances Created" attribute="1" defaultMemberUniqueName="[Attacker].[Big Chances Created].[All]" allUniqueName="[Attacker].[Big Chances Created].[All]" dimensionUniqueName="[Attacker]" displayFolder="" count="0" memberValueDatatype="20" unbalanced="0"/>
    <cacheHierarchy uniqueName="[Attacker].[Big Chances Missed]" caption="Big Chances Missed" attribute="1" defaultMemberUniqueName="[Attacker].[Big Chances Missed].[All]" allUniqueName="[Attacker].[Big Chances Missed].[All]" dimensionUniqueName="[Attacker]" displayFolder="" count="0" memberValueDatatype="20" unbalanced="0"/>
    <cacheHierarchy uniqueName="[Attacker].[Minutes Played]" caption="Minutes Played" attribute="1" defaultMemberUniqueName="[Attacker].[Minutes Played].[All]" allUniqueName="[Attacker].[Minutes Played].[All]" dimensionUniqueName="[Attacker]" displayFolder="" count="0" memberValueDatatype="20" unbalanced="0"/>
    <cacheHierarchy uniqueName="[Attacker].[Minutes per Goal]" caption="Minutes per Goal" attribute="1" defaultMemberUniqueName="[Attacker].[Minutes per Goal].[All]" allUniqueName="[Attacker].[Minutes per Goal].[All]" dimensionUniqueName="[Attacker]" displayFolder="" count="0" memberValueDatatype="5" unbalanced="0"/>
    <cacheHierarchy uniqueName="[Attacker].[Minutes per Goal/Assist]" caption="Minutes per Goal/Assist" attribute="1" defaultMemberUniqueName="[Attacker].[Minutes per Goal/Assist].[All]" allUniqueName="[Attacker].[Minutes per Goal/Assist].[All]" dimensionUniqueName="[Attacker]" displayFolder="" count="0" memberValueDatatype="5" unbalanced="0"/>
    <cacheHierarchy uniqueName="[Attacker].[Injury Days]" caption="Injury Days" attribute="1" defaultMemberUniqueName="[Attacker].[Injury Days].[All]" allUniqueName="[Attacker].[Injury Days].[All]" dimensionUniqueName="[Attacker]" displayFolder="" count="0" memberValueDatatype="20" unbalanced="0"/>
    <cacheHierarchy uniqueName="[Attacker].[Games Missed]" caption="Games Missed" attribute="1" defaultMemberUniqueName="[Attacker].[Games Missed].[All]" allUniqueName="[Attacker].[Games Missed].[All]" dimensionUniqueName="[Attacker]" displayFolder="" count="0" memberValueDatatype="20" unbalanced="0"/>
    <cacheHierarchy uniqueName="[slotattack].[Player]" caption="Player" attribute="1" defaultMemberUniqueName="[slotattack].[Player].[All]" allUniqueName="[slotattack].[Player].[All]" dimensionUniqueName="[slotattack]" displayFolder="" count="0" memberValueDatatype="130" unbalanced="0"/>
    <cacheHierarchy uniqueName="[slotattack].[Year]" caption="Year" attribute="1" defaultMemberUniqueName="[slotattack].[Year].[All]" allUniqueName="[slotattack].[Year].[All]" dimensionUniqueName="[slotattack]" displayFolder="" count="0" memberValueDatatype="130" unbalanced="0"/>
    <cacheHierarchy uniqueName="[slotattack].[Appearances]" caption="Appearances" attribute="1" defaultMemberUniqueName="[slotattack].[Appearances].[All]" allUniqueName="[slotattack].[Appearances].[All]" dimensionUniqueName="[slotattack]" displayFolder="" count="0" memberValueDatatype="20" unbalanced="0"/>
    <cacheHierarchy uniqueName="[slotattack].[Goals]" caption="Goals" attribute="1" defaultMemberUniqueName="[slotattack].[Goals].[All]" allUniqueName="[slotattack].[Goals].[All]" dimensionUniqueName="[slotattack]" displayFolder="" count="0" memberValueDatatype="20" unbalanced="0"/>
    <cacheHierarchy uniqueName="[slotattack].[Assists]" caption="Assists" attribute="1" defaultMemberUniqueName="[slotattack].[Assists].[All]" allUniqueName="[slotattack].[Assists].[All]" dimensionUniqueName="[slotattack]" displayFolder="" count="0" memberValueDatatype="20" unbalanced="0"/>
    <cacheHierarchy uniqueName="[slotattack].[Total Goals/Assists]" caption="Total Goals/Assists" attribute="1" defaultMemberUniqueName="[slotattack].[Total Goals/Assists].[All]" allUniqueName="[slotattack].[Total Goals/Assists].[All]" dimensionUniqueName="[slotattack]" displayFolder="" count="0" memberValueDatatype="20" unbalanced="0"/>
    <cacheHierarchy uniqueName="[slotattack].[Shots]" caption="Shots" attribute="1" defaultMemberUniqueName="[slotattack].[Shots].[All]" allUniqueName="[slotattack].[Shots].[All]" dimensionUniqueName="[slotattack]" displayFolder="" count="0" memberValueDatatype="20" unbalanced="0"/>
    <cacheHierarchy uniqueName="[slotattack].[Shots on Target]" caption="Shots on Target" attribute="1" defaultMemberUniqueName="[slotattack].[Shots on Target].[All]" allUniqueName="[slotattack].[Shots on Target].[All]" dimensionUniqueName="[slotattack]" displayFolder="" count="0" memberValueDatatype="20" unbalanced="0"/>
    <cacheHierarchy uniqueName="[slotattack].[Shooting Accuracy (%)]" caption="Shooting Accuracy (%)" attribute="1" defaultMemberUniqueName="[slotattack].[Shooting Accuracy (%)].[All]" allUniqueName="[slotattack].[Shooting Accuracy (%)].[All]" dimensionUniqueName="[slotattack]" displayFolder="" count="0" memberValueDatatype="5" unbalanced="0"/>
    <cacheHierarchy uniqueName="[slotattack].[Big Chances Created]" caption="Big Chances Created" attribute="1" defaultMemberUniqueName="[slotattack].[Big Chances Created].[All]" allUniqueName="[slotattack].[Big Chances Created].[All]" dimensionUniqueName="[slotattack]" displayFolder="" count="0" memberValueDatatype="20" unbalanced="0"/>
    <cacheHierarchy uniqueName="[slotattack].[Big Chances Missed]" caption="Big Chances Missed" attribute="1" defaultMemberUniqueName="[slotattack].[Big Chances Missed].[All]" allUniqueName="[slotattack].[Big Chances Missed].[All]" dimensionUniqueName="[slotattack]" displayFolder="" count="0" memberValueDatatype="20" unbalanced="0"/>
    <cacheHierarchy uniqueName="[slotattack].[Minutes Played]" caption="Minutes Played" attribute="1" defaultMemberUniqueName="[slotattack].[Minutes Played].[All]" allUniqueName="[slotattack].[Minutes Played].[All]" dimensionUniqueName="[slotattack]" displayFolder="" count="0" memberValueDatatype="20" unbalanced="0"/>
    <cacheHierarchy uniqueName="[slotattack].[Minutes per Goal]" caption="Minutes per Goal" attribute="1" defaultMemberUniqueName="[slotattack].[Minutes per Goal].[All]" allUniqueName="[slotattack].[Minutes per Goal].[All]" dimensionUniqueName="[slotattack]" displayFolder="" count="0" memberValueDatatype="20" unbalanced="0"/>
    <cacheHierarchy uniqueName="[slotattack].[Minutes per Goal/Assist]" caption="Minutes per Goal/Assist" attribute="1" defaultMemberUniqueName="[slotattack].[Minutes per Goal/Assist].[All]" allUniqueName="[slotattack].[Minutes per Goal/Assist].[All]" dimensionUniqueName="[slotattack]" displayFolder="" count="0" memberValueDatatype="5" unbalanced="0"/>
    <cacheHierarchy uniqueName="[slotattack].[Injury Days]" caption="Injury Days" attribute="1" defaultMemberUniqueName="[slotattack].[Injury Days].[All]" allUniqueName="[slotattack].[Injury Days].[All]" dimensionUniqueName="[slotattack]" displayFolder="" count="0" memberValueDatatype="20" unbalanced="0"/>
    <cacheHierarchy uniqueName="[slotattack].[Games Missed]" caption="Games Missed" attribute="1" defaultMemberUniqueName="[slotattack].[Games Missed].[All]" allUniqueName="[slotattack].[Games Missed].[All]" dimensionUniqueName="[slotattack]" displayFolder="" count="0" memberValueDatatype="20" unbalanced="0"/>
    <cacheHierarchy uniqueName="[Table4].[Column1]" caption="Column1" attribute="1" defaultMemberUniqueName="[Table4].[Column1].[All]" allUniqueName="[Table4].[Column1].[All]" dimensionUniqueName="[Table4]" displayFolder="" count="0" memberValueDatatype="130" unbalanced="0"/>
    <cacheHierarchy uniqueName="[Measures].[__XL_Count slotattack]" caption="__XL_Count slotattack" measure="1" displayFolder="" measureGroup="slotattack" count="0" hidden="1"/>
    <cacheHierarchy uniqueName="[Measures].[__XL_Count Attacker]" caption="__XL_Count Attacker" measure="1" displayFolder="" measureGroup="Attacker"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Goals]" caption="Sum of Goals" measure="1" displayFolder="" measureGroup="Attacker"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Assists]" caption="Sum of Assists" measure="1" displayFolder="" measureGroup="Attacker"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Shots]" caption="Sum of Shots" measure="1" displayFolder="" measureGroup="Attacker" count="0" hidden="1">
      <extLst>
        <ext xmlns:x15="http://schemas.microsoft.com/office/spreadsheetml/2010/11/main" uri="{B97F6D7D-B522-45F9-BDA1-12C45D357490}">
          <x15:cacheHierarchy aggregatedColumn="5"/>
        </ext>
      </extLst>
    </cacheHierarchy>
    <cacheHierarchy uniqueName="[Measures].[Sum of Shots on Target]" caption="Sum of Shots on Target" measure="1" displayFolder="" measureGroup="Attacker" count="0" hidden="1">
      <extLst>
        <ext xmlns:x15="http://schemas.microsoft.com/office/spreadsheetml/2010/11/main" uri="{B97F6D7D-B522-45F9-BDA1-12C45D357490}">
          <x15:cacheHierarchy aggregatedColumn="6"/>
        </ext>
      </extLst>
    </cacheHierarchy>
    <cacheHierarchy uniqueName="[Measures].[Sum of Shooting Accuracy (%)]" caption="Sum of Shooting Accuracy (%)" measure="1" displayFolder="" measureGroup="Attacker" count="0" hidden="1">
      <extLst>
        <ext xmlns:x15="http://schemas.microsoft.com/office/spreadsheetml/2010/11/main" uri="{B97F6D7D-B522-45F9-BDA1-12C45D357490}">
          <x15:cacheHierarchy aggregatedColumn="7"/>
        </ext>
      </extLst>
    </cacheHierarchy>
    <cacheHierarchy uniqueName="[Measures].[Sum of Minutes per Goal]" caption="Sum of Minutes per Goal" measure="1" displayFolder="" measureGroup="Attacker" count="0" hidden="1">
      <extLst>
        <ext xmlns:x15="http://schemas.microsoft.com/office/spreadsheetml/2010/11/main" uri="{B97F6D7D-B522-45F9-BDA1-12C45D357490}">
          <x15:cacheHierarchy aggregatedColumn="11"/>
        </ext>
      </extLst>
    </cacheHierarchy>
    <cacheHierarchy uniqueName="[Measures].[Sum of Minutes per Goal/Assist]" caption="Sum of Minutes per Goal/Assist" measure="1" displayFolder="" measureGroup="Attacker" count="0" hidden="1">
      <extLst>
        <ext xmlns:x15="http://schemas.microsoft.com/office/spreadsheetml/2010/11/main" uri="{B97F6D7D-B522-45F9-BDA1-12C45D357490}">
          <x15:cacheHierarchy aggregatedColumn="12"/>
        </ext>
      </extLst>
    </cacheHierarchy>
    <cacheHierarchy uniqueName="[Measures].[Sum of Injury Days]" caption="Sum of Injury Days" measure="1" displayFolder="" measureGroup="Attacker" count="0" hidden="1">
      <extLst>
        <ext xmlns:x15="http://schemas.microsoft.com/office/spreadsheetml/2010/11/main" uri="{B97F6D7D-B522-45F9-BDA1-12C45D357490}">
          <x15:cacheHierarchy aggregatedColumn="13"/>
        </ext>
      </extLst>
    </cacheHierarchy>
    <cacheHierarchy uniqueName="[Measures].[Sum of Games Missed]" caption="Sum of Games Missed" measure="1" displayFolder="" measureGroup="Attacker" count="0" hidden="1">
      <extLst>
        <ext xmlns:x15="http://schemas.microsoft.com/office/spreadsheetml/2010/11/main" uri="{B97F6D7D-B522-45F9-BDA1-12C45D357490}">
          <x15:cacheHierarchy aggregatedColumn="14"/>
        </ext>
      </extLst>
    </cacheHierarchy>
    <cacheHierarchy uniqueName="[Measures].[Sum of Minutes Played]" caption="Sum of Minutes Played" measure="1" displayFolder="" measureGroup="Attacker" count="0" hidden="1">
      <extLst>
        <ext xmlns:x15="http://schemas.microsoft.com/office/spreadsheetml/2010/11/main" uri="{B97F6D7D-B522-45F9-BDA1-12C45D357490}">
          <x15:cacheHierarchy aggregatedColumn="10"/>
        </ext>
      </extLst>
    </cacheHierarchy>
    <cacheHierarchy uniqueName="[Measures].[Sum of Big Chances Created]" caption="Sum of Big Chances Created" measure="1" displayFolder="" measureGroup="Attacker" count="0" hidden="1">
      <extLst>
        <ext xmlns:x15="http://schemas.microsoft.com/office/spreadsheetml/2010/11/main" uri="{B97F6D7D-B522-45F9-BDA1-12C45D357490}">
          <x15:cacheHierarchy aggregatedColumn="8"/>
        </ext>
      </extLst>
    </cacheHierarchy>
  </cacheHierarchies>
  <kpis count="0"/>
  <dimensions count="4">
    <dimension name="Attacker" uniqueName="[Attacker]" caption="Attacker"/>
    <dimension measure="1" name="Measures" uniqueName="[Measures]" caption="Measures"/>
    <dimension name="slotattack" uniqueName="[slotattack]" caption="slotattack"/>
    <dimension name="Table4" uniqueName="[Table4]" caption="Table4"/>
  </dimensions>
  <measureGroups count="3">
    <measureGroup name="Attacker" caption="Attacker"/>
    <measureGroup name="slotattack" caption="slotattack"/>
    <measureGroup name="Table4" caption="Table4"/>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Finance Institue (CFI)" refreshedDate="45733.43437141204" createdVersion="7" refreshedVersion="7" minRefreshableVersion="3" recordCount="0" supportSubquery="1" supportAdvancedDrill="1" xr:uid="{C2C829F8-0226-4DEC-80C1-95F22B2048A7}">
  <cacheSource type="external" connectionId="1"/>
  <cacheFields count="3">
    <cacheField name="[Attacker].[Player's Name].[Player's Name]" caption="Player's Name" numFmtId="0" level="1">
      <sharedItems count="6">
        <s v="Diogo Jota"/>
        <s v="Divock Origi"/>
        <s v="Luiz Diaz"/>
        <s v="Mohamed Salah"/>
        <s v="Roberto Firmino"/>
        <s v="Sadio Mané"/>
      </sharedItems>
    </cacheField>
    <cacheField name="[Measures].[Sum of Shooting Accuracy (%)]" caption="Sum of Shooting Accuracy (%)" numFmtId="0" hierarchy="40" level="32767"/>
    <cacheField name="[Measures].[Sum of Big Chances Created]" caption="Sum of Big Chances Created" numFmtId="0" hierarchy="46" level="32767"/>
  </cacheFields>
  <cacheHierarchies count="47">
    <cacheHierarchy uniqueName="[Attacker].[Player's Name]" caption="Player's Name" attribute="1" defaultMemberUniqueName="[Attacker].[Player's Name].[All]" allUniqueName="[Attacker].[Player's Name].[All]" dimensionUniqueName="[Attacker]" displayFolder="" count="2" memberValueDatatype="130" unbalanced="0">
      <fieldsUsage count="2">
        <fieldUsage x="-1"/>
        <fieldUsage x="0"/>
      </fieldsUsage>
    </cacheHierarchy>
    <cacheHierarchy uniqueName="[Attacker].[Season]" caption="Season" attribute="1" defaultMemberUniqueName="[Attacker].[Season].[All]" allUniqueName="[Attacker].[Season].[All]" dimensionUniqueName="[Attacker]" displayFolder="" count="0" memberValueDatatype="130" unbalanced="0"/>
    <cacheHierarchy uniqueName="[Attacker].[Appearances]" caption="Appearances" attribute="1" defaultMemberUniqueName="[Attacker].[Appearances].[All]" allUniqueName="[Attacker].[Appearances].[All]" dimensionUniqueName="[Attacker]" displayFolder="" count="0" memberValueDatatype="20" unbalanced="0"/>
    <cacheHierarchy uniqueName="[Attacker].[Goals]" caption="Goals" attribute="1" defaultMemberUniqueName="[Attacker].[Goals].[All]" allUniqueName="[Attacker].[Goals].[All]" dimensionUniqueName="[Attacker]" displayFolder="" count="0" memberValueDatatype="20" unbalanced="0"/>
    <cacheHierarchy uniqueName="[Attacker].[Assists]" caption="Assists" attribute="1" defaultMemberUniqueName="[Attacker].[Assists].[All]" allUniqueName="[Attacker].[Assists].[All]" dimensionUniqueName="[Attacker]" displayFolder="" count="0" memberValueDatatype="20" unbalanced="0"/>
    <cacheHierarchy uniqueName="[Attacker].[Shots]" caption="Shots" attribute="1" defaultMemberUniqueName="[Attacker].[Shots].[All]" allUniqueName="[Attacker].[Shots].[All]" dimensionUniqueName="[Attacker]" displayFolder="" count="0" memberValueDatatype="20" unbalanced="0"/>
    <cacheHierarchy uniqueName="[Attacker].[Shots on Target]" caption="Shots on Target" attribute="1" defaultMemberUniqueName="[Attacker].[Shots on Target].[All]" allUniqueName="[Attacker].[Shots on Target].[All]" dimensionUniqueName="[Attacker]" displayFolder="" count="0" memberValueDatatype="20" unbalanced="0"/>
    <cacheHierarchy uniqueName="[Attacker].[Shooting Accuracy (%)]" caption="Shooting Accuracy (%)" attribute="1" defaultMemberUniqueName="[Attacker].[Shooting Accuracy (%)].[All]" allUniqueName="[Attacker].[Shooting Accuracy (%)].[All]" dimensionUniqueName="[Attacker]" displayFolder="" count="0" memberValueDatatype="5" unbalanced="0"/>
    <cacheHierarchy uniqueName="[Attacker].[Big Chances Created]" caption="Big Chances Created" attribute="1" defaultMemberUniqueName="[Attacker].[Big Chances Created].[All]" allUniqueName="[Attacker].[Big Chances Created].[All]" dimensionUniqueName="[Attacker]" displayFolder="" count="0" memberValueDatatype="20" unbalanced="0"/>
    <cacheHierarchy uniqueName="[Attacker].[Big Chances Missed]" caption="Big Chances Missed" attribute="1" defaultMemberUniqueName="[Attacker].[Big Chances Missed].[All]" allUniqueName="[Attacker].[Big Chances Missed].[All]" dimensionUniqueName="[Attacker]" displayFolder="" count="0" memberValueDatatype="20" unbalanced="0"/>
    <cacheHierarchy uniqueName="[Attacker].[Minutes Played]" caption="Minutes Played" attribute="1" defaultMemberUniqueName="[Attacker].[Minutes Played].[All]" allUniqueName="[Attacker].[Minutes Played].[All]" dimensionUniqueName="[Attacker]" displayFolder="" count="0" memberValueDatatype="20" unbalanced="0"/>
    <cacheHierarchy uniqueName="[Attacker].[Minutes per Goal]" caption="Minutes per Goal" attribute="1" defaultMemberUniqueName="[Attacker].[Minutes per Goal].[All]" allUniqueName="[Attacker].[Minutes per Goal].[All]" dimensionUniqueName="[Attacker]" displayFolder="" count="0" memberValueDatatype="5" unbalanced="0"/>
    <cacheHierarchy uniqueName="[Attacker].[Minutes per Goal/Assist]" caption="Minutes per Goal/Assist" attribute="1" defaultMemberUniqueName="[Attacker].[Minutes per Goal/Assist].[All]" allUniqueName="[Attacker].[Minutes per Goal/Assist].[All]" dimensionUniqueName="[Attacker]" displayFolder="" count="0" memberValueDatatype="5" unbalanced="0"/>
    <cacheHierarchy uniqueName="[Attacker].[Injury Days]" caption="Injury Days" attribute="1" defaultMemberUniqueName="[Attacker].[Injury Days].[All]" allUniqueName="[Attacker].[Injury Days].[All]" dimensionUniqueName="[Attacker]" displayFolder="" count="0" memberValueDatatype="20" unbalanced="0"/>
    <cacheHierarchy uniqueName="[Attacker].[Games Missed]" caption="Games Missed" attribute="1" defaultMemberUniqueName="[Attacker].[Games Missed].[All]" allUniqueName="[Attacker].[Games Missed].[All]" dimensionUniqueName="[Attacker]" displayFolder="" count="0" memberValueDatatype="20" unbalanced="0"/>
    <cacheHierarchy uniqueName="[slotattack].[Player]" caption="Player" attribute="1" defaultMemberUniqueName="[slotattack].[Player].[All]" allUniqueName="[slotattack].[Player].[All]" dimensionUniqueName="[slotattack]" displayFolder="" count="0" memberValueDatatype="130" unbalanced="0"/>
    <cacheHierarchy uniqueName="[slotattack].[Year]" caption="Year" attribute="1" defaultMemberUniqueName="[slotattack].[Year].[All]" allUniqueName="[slotattack].[Year].[All]" dimensionUniqueName="[slotattack]" displayFolder="" count="0" memberValueDatatype="130" unbalanced="0"/>
    <cacheHierarchy uniqueName="[slotattack].[Appearances]" caption="Appearances" attribute="1" defaultMemberUniqueName="[slotattack].[Appearances].[All]" allUniqueName="[slotattack].[Appearances].[All]" dimensionUniqueName="[slotattack]" displayFolder="" count="0" memberValueDatatype="20" unbalanced="0"/>
    <cacheHierarchy uniqueName="[slotattack].[Goals]" caption="Goals" attribute="1" defaultMemberUniqueName="[slotattack].[Goals].[All]" allUniqueName="[slotattack].[Goals].[All]" dimensionUniqueName="[slotattack]" displayFolder="" count="0" memberValueDatatype="20" unbalanced="0"/>
    <cacheHierarchy uniqueName="[slotattack].[Assists]" caption="Assists" attribute="1" defaultMemberUniqueName="[slotattack].[Assists].[All]" allUniqueName="[slotattack].[Assists].[All]" dimensionUniqueName="[slotattack]" displayFolder="" count="0" memberValueDatatype="20" unbalanced="0"/>
    <cacheHierarchy uniqueName="[slotattack].[Total Goals/Assists]" caption="Total Goals/Assists" attribute="1" defaultMemberUniqueName="[slotattack].[Total Goals/Assists].[All]" allUniqueName="[slotattack].[Total Goals/Assists].[All]" dimensionUniqueName="[slotattack]" displayFolder="" count="0" memberValueDatatype="20" unbalanced="0"/>
    <cacheHierarchy uniqueName="[slotattack].[Shots]" caption="Shots" attribute="1" defaultMemberUniqueName="[slotattack].[Shots].[All]" allUniqueName="[slotattack].[Shots].[All]" dimensionUniqueName="[slotattack]" displayFolder="" count="0" memberValueDatatype="20" unbalanced="0"/>
    <cacheHierarchy uniqueName="[slotattack].[Shots on Target]" caption="Shots on Target" attribute="1" defaultMemberUniqueName="[slotattack].[Shots on Target].[All]" allUniqueName="[slotattack].[Shots on Target].[All]" dimensionUniqueName="[slotattack]" displayFolder="" count="0" memberValueDatatype="20" unbalanced="0"/>
    <cacheHierarchy uniqueName="[slotattack].[Shooting Accuracy (%)]" caption="Shooting Accuracy (%)" attribute="1" defaultMemberUniqueName="[slotattack].[Shooting Accuracy (%)].[All]" allUniqueName="[slotattack].[Shooting Accuracy (%)].[All]" dimensionUniqueName="[slotattack]" displayFolder="" count="0" memberValueDatatype="5" unbalanced="0"/>
    <cacheHierarchy uniqueName="[slotattack].[Big Chances Created]" caption="Big Chances Created" attribute="1" defaultMemberUniqueName="[slotattack].[Big Chances Created].[All]" allUniqueName="[slotattack].[Big Chances Created].[All]" dimensionUniqueName="[slotattack]" displayFolder="" count="0" memberValueDatatype="20" unbalanced="0"/>
    <cacheHierarchy uniqueName="[slotattack].[Big Chances Missed]" caption="Big Chances Missed" attribute="1" defaultMemberUniqueName="[slotattack].[Big Chances Missed].[All]" allUniqueName="[slotattack].[Big Chances Missed].[All]" dimensionUniqueName="[slotattack]" displayFolder="" count="0" memberValueDatatype="20" unbalanced="0"/>
    <cacheHierarchy uniqueName="[slotattack].[Minutes Played]" caption="Minutes Played" attribute="1" defaultMemberUniqueName="[slotattack].[Minutes Played].[All]" allUniqueName="[slotattack].[Minutes Played].[All]" dimensionUniqueName="[slotattack]" displayFolder="" count="0" memberValueDatatype="20" unbalanced="0"/>
    <cacheHierarchy uniqueName="[slotattack].[Minutes per Goal]" caption="Minutes per Goal" attribute="1" defaultMemberUniqueName="[slotattack].[Minutes per Goal].[All]" allUniqueName="[slotattack].[Minutes per Goal].[All]" dimensionUniqueName="[slotattack]" displayFolder="" count="0" memberValueDatatype="20" unbalanced="0"/>
    <cacheHierarchy uniqueName="[slotattack].[Minutes per Goal/Assist]" caption="Minutes per Goal/Assist" attribute="1" defaultMemberUniqueName="[slotattack].[Minutes per Goal/Assist].[All]" allUniqueName="[slotattack].[Minutes per Goal/Assist].[All]" dimensionUniqueName="[slotattack]" displayFolder="" count="0" memberValueDatatype="5" unbalanced="0"/>
    <cacheHierarchy uniqueName="[slotattack].[Injury Days]" caption="Injury Days" attribute="1" defaultMemberUniqueName="[slotattack].[Injury Days].[All]" allUniqueName="[slotattack].[Injury Days].[All]" dimensionUniqueName="[slotattack]" displayFolder="" count="0" memberValueDatatype="20" unbalanced="0"/>
    <cacheHierarchy uniqueName="[slotattack].[Games Missed]" caption="Games Missed" attribute="1" defaultMemberUniqueName="[slotattack].[Games Missed].[All]" allUniqueName="[slotattack].[Games Missed].[All]" dimensionUniqueName="[slotattack]" displayFolder="" count="0" memberValueDatatype="20" unbalanced="0"/>
    <cacheHierarchy uniqueName="[Table4].[Column1]" caption="Column1" attribute="1" defaultMemberUniqueName="[Table4].[Column1].[All]" allUniqueName="[Table4].[Column1].[All]" dimensionUniqueName="[Table4]" displayFolder="" count="0" memberValueDatatype="130" unbalanced="0"/>
    <cacheHierarchy uniqueName="[Measures].[__XL_Count slotattack]" caption="__XL_Count slotattack" measure="1" displayFolder="" measureGroup="slotattack" count="0" hidden="1"/>
    <cacheHierarchy uniqueName="[Measures].[__XL_Count Attacker]" caption="__XL_Count Attacker" measure="1" displayFolder="" measureGroup="Attacker"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Goals]" caption="Sum of Goals" measure="1" displayFolder="" measureGroup="Attacker" count="0" hidden="1">
      <extLst>
        <ext xmlns:x15="http://schemas.microsoft.com/office/spreadsheetml/2010/11/main" uri="{B97F6D7D-B522-45F9-BDA1-12C45D357490}">
          <x15:cacheHierarchy aggregatedColumn="3"/>
        </ext>
      </extLst>
    </cacheHierarchy>
    <cacheHierarchy uniqueName="[Measures].[Sum of Assists]" caption="Sum of Assists" measure="1" displayFolder="" measureGroup="Attacker" count="0" hidden="1">
      <extLst>
        <ext xmlns:x15="http://schemas.microsoft.com/office/spreadsheetml/2010/11/main" uri="{B97F6D7D-B522-45F9-BDA1-12C45D357490}">
          <x15:cacheHierarchy aggregatedColumn="4"/>
        </ext>
      </extLst>
    </cacheHierarchy>
    <cacheHierarchy uniqueName="[Measures].[Sum of Shots]" caption="Sum of Shots" measure="1" displayFolder="" measureGroup="Attacker" count="0" hidden="1">
      <extLst>
        <ext xmlns:x15="http://schemas.microsoft.com/office/spreadsheetml/2010/11/main" uri="{B97F6D7D-B522-45F9-BDA1-12C45D357490}">
          <x15:cacheHierarchy aggregatedColumn="5"/>
        </ext>
      </extLst>
    </cacheHierarchy>
    <cacheHierarchy uniqueName="[Measures].[Sum of Shots on Target]" caption="Sum of Shots on Target" measure="1" displayFolder="" measureGroup="Attacker" count="0" hidden="1">
      <extLst>
        <ext xmlns:x15="http://schemas.microsoft.com/office/spreadsheetml/2010/11/main" uri="{B97F6D7D-B522-45F9-BDA1-12C45D357490}">
          <x15:cacheHierarchy aggregatedColumn="6"/>
        </ext>
      </extLst>
    </cacheHierarchy>
    <cacheHierarchy uniqueName="[Measures].[Sum of Shooting Accuracy (%)]" caption="Sum of Shooting Accuracy (%)" measure="1" displayFolder="" measureGroup="Attacker"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Minutes per Goal]" caption="Sum of Minutes per Goal" measure="1" displayFolder="" measureGroup="Attacker" count="0" hidden="1">
      <extLst>
        <ext xmlns:x15="http://schemas.microsoft.com/office/spreadsheetml/2010/11/main" uri="{B97F6D7D-B522-45F9-BDA1-12C45D357490}">
          <x15:cacheHierarchy aggregatedColumn="11"/>
        </ext>
      </extLst>
    </cacheHierarchy>
    <cacheHierarchy uniqueName="[Measures].[Sum of Minutes per Goal/Assist]" caption="Sum of Minutes per Goal/Assist" measure="1" displayFolder="" measureGroup="Attacker" count="0" hidden="1">
      <extLst>
        <ext xmlns:x15="http://schemas.microsoft.com/office/spreadsheetml/2010/11/main" uri="{B97F6D7D-B522-45F9-BDA1-12C45D357490}">
          <x15:cacheHierarchy aggregatedColumn="12"/>
        </ext>
      </extLst>
    </cacheHierarchy>
    <cacheHierarchy uniqueName="[Measures].[Sum of Injury Days]" caption="Sum of Injury Days" measure="1" displayFolder="" measureGroup="Attacker" count="0" hidden="1">
      <extLst>
        <ext xmlns:x15="http://schemas.microsoft.com/office/spreadsheetml/2010/11/main" uri="{B97F6D7D-B522-45F9-BDA1-12C45D357490}">
          <x15:cacheHierarchy aggregatedColumn="13"/>
        </ext>
      </extLst>
    </cacheHierarchy>
    <cacheHierarchy uniqueName="[Measures].[Sum of Games Missed]" caption="Sum of Games Missed" measure="1" displayFolder="" measureGroup="Attacker" count="0" hidden="1">
      <extLst>
        <ext xmlns:x15="http://schemas.microsoft.com/office/spreadsheetml/2010/11/main" uri="{B97F6D7D-B522-45F9-BDA1-12C45D357490}">
          <x15:cacheHierarchy aggregatedColumn="14"/>
        </ext>
      </extLst>
    </cacheHierarchy>
    <cacheHierarchy uniqueName="[Measures].[Sum of Minutes Played]" caption="Sum of Minutes Played" measure="1" displayFolder="" measureGroup="Attacker" count="0" hidden="1">
      <extLst>
        <ext xmlns:x15="http://schemas.microsoft.com/office/spreadsheetml/2010/11/main" uri="{B97F6D7D-B522-45F9-BDA1-12C45D357490}">
          <x15:cacheHierarchy aggregatedColumn="10"/>
        </ext>
      </extLst>
    </cacheHierarchy>
    <cacheHierarchy uniqueName="[Measures].[Sum of Big Chances Created]" caption="Sum of Big Chances Created" measure="1" displayFolder="" measureGroup="Attacker" count="0" oneField="1" hidden="1">
      <fieldsUsage count="1">
        <fieldUsage x="2"/>
      </fieldsUsage>
      <extLst>
        <ext xmlns:x15="http://schemas.microsoft.com/office/spreadsheetml/2010/11/main" uri="{B97F6D7D-B522-45F9-BDA1-12C45D357490}">
          <x15:cacheHierarchy aggregatedColumn="8"/>
        </ext>
      </extLst>
    </cacheHierarchy>
  </cacheHierarchies>
  <kpis count="0"/>
  <dimensions count="4">
    <dimension name="Attacker" uniqueName="[Attacker]" caption="Attacker"/>
    <dimension measure="1" name="Measures" uniqueName="[Measures]" caption="Measures"/>
    <dimension name="slotattack" uniqueName="[slotattack]" caption="slotattack"/>
    <dimension name="Table4" uniqueName="[Table4]" caption="Table4"/>
  </dimensions>
  <measureGroups count="3">
    <measureGroup name="Attacker" caption="Attacker"/>
    <measureGroup name="slotattack" caption="slotattack"/>
    <measureGroup name="Table4" caption="Table4"/>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rporate Finance Institue (CFI)" refreshedDate="45733.455933564815" createdVersion="7" refreshedVersion="7" minRefreshableVersion="3" recordCount="0" supportSubquery="1" supportAdvancedDrill="1" xr:uid="{B1FB1653-B336-425A-AD76-53C236065882}">
  <cacheSource type="external" connectionId="1"/>
  <cacheFields count="0"/>
  <cacheHierarchies count="47">
    <cacheHierarchy uniqueName="[Attacker].[Player's Name]" caption="Player's Name" attribute="1" defaultMemberUniqueName="[Attacker].[Player's Name].[All]" allUniqueName="[Attacker].[Player's Name].[All]" dimensionUniqueName="[Attacker]" displayFolder="" count="0" memberValueDatatype="130" unbalanced="0"/>
    <cacheHierarchy uniqueName="[Attacker].[Season]" caption="Season" attribute="1" defaultMemberUniqueName="[Attacker].[Season].[All]" allUniqueName="[Attacker].[Season].[All]" dimensionUniqueName="[Attacker]" displayFolder="" count="0" memberValueDatatype="130" unbalanced="0"/>
    <cacheHierarchy uniqueName="[Attacker].[Appearances]" caption="Appearances" attribute="1" defaultMemberUniqueName="[Attacker].[Appearances].[All]" allUniqueName="[Attacker].[Appearances].[All]" dimensionUniqueName="[Attacker]" displayFolder="" count="0" memberValueDatatype="20" unbalanced="0"/>
    <cacheHierarchy uniqueName="[Attacker].[Goals]" caption="Goals" attribute="1" defaultMemberUniqueName="[Attacker].[Goals].[All]" allUniqueName="[Attacker].[Goals].[All]" dimensionUniqueName="[Attacker]" displayFolder="" count="0" memberValueDatatype="20" unbalanced="0"/>
    <cacheHierarchy uniqueName="[Attacker].[Assists]" caption="Assists" attribute="1" defaultMemberUniqueName="[Attacker].[Assists].[All]" allUniqueName="[Attacker].[Assists].[All]" dimensionUniqueName="[Attacker]" displayFolder="" count="0" memberValueDatatype="20" unbalanced="0"/>
    <cacheHierarchy uniqueName="[Attacker].[Shots]" caption="Shots" attribute="1" defaultMemberUniqueName="[Attacker].[Shots].[All]" allUniqueName="[Attacker].[Shots].[All]" dimensionUniqueName="[Attacker]" displayFolder="" count="0" memberValueDatatype="20" unbalanced="0"/>
    <cacheHierarchy uniqueName="[Attacker].[Shots on Target]" caption="Shots on Target" attribute="1" defaultMemberUniqueName="[Attacker].[Shots on Target].[All]" allUniqueName="[Attacker].[Shots on Target].[All]" dimensionUniqueName="[Attacker]" displayFolder="" count="0" memberValueDatatype="20" unbalanced="0"/>
    <cacheHierarchy uniqueName="[Attacker].[Shooting Accuracy (%)]" caption="Shooting Accuracy (%)" attribute="1" defaultMemberUniqueName="[Attacker].[Shooting Accuracy (%)].[All]" allUniqueName="[Attacker].[Shooting Accuracy (%)].[All]" dimensionUniqueName="[Attacker]" displayFolder="" count="0" memberValueDatatype="5" unbalanced="0"/>
    <cacheHierarchy uniqueName="[Attacker].[Big Chances Created]" caption="Big Chances Created" attribute="1" defaultMemberUniqueName="[Attacker].[Big Chances Created].[All]" allUniqueName="[Attacker].[Big Chances Created].[All]" dimensionUniqueName="[Attacker]" displayFolder="" count="0" memberValueDatatype="20" unbalanced="0"/>
    <cacheHierarchy uniqueName="[Attacker].[Big Chances Missed]" caption="Big Chances Missed" attribute="1" defaultMemberUniqueName="[Attacker].[Big Chances Missed].[All]" allUniqueName="[Attacker].[Big Chances Missed].[All]" dimensionUniqueName="[Attacker]" displayFolder="" count="0" memberValueDatatype="20" unbalanced="0"/>
    <cacheHierarchy uniqueName="[Attacker].[Minutes Played]" caption="Minutes Played" attribute="1" defaultMemberUniqueName="[Attacker].[Minutes Played].[All]" allUniqueName="[Attacker].[Minutes Played].[All]" dimensionUniqueName="[Attacker]" displayFolder="" count="0" memberValueDatatype="20" unbalanced="0"/>
    <cacheHierarchy uniqueName="[Attacker].[Minutes per Goal]" caption="Minutes per Goal" attribute="1" defaultMemberUniqueName="[Attacker].[Minutes per Goal].[All]" allUniqueName="[Attacker].[Minutes per Goal].[All]" dimensionUniqueName="[Attacker]" displayFolder="" count="0" memberValueDatatype="5" unbalanced="0"/>
    <cacheHierarchy uniqueName="[Attacker].[Minutes per Goal/Assist]" caption="Minutes per Goal/Assist" attribute="1" defaultMemberUniqueName="[Attacker].[Minutes per Goal/Assist].[All]" allUniqueName="[Attacker].[Minutes per Goal/Assist].[All]" dimensionUniqueName="[Attacker]" displayFolder="" count="0" memberValueDatatype="5" unbalanced="0"/>
    <cacheHierarchy uniqueName="[Attacker].[Injury Days]" caption="Injury Days" attribute="1" defaultMemberUniqueName="[Attacker].[Injury Days].[All]" allUniqueName="[Attacker].[Injury Days].[All]" dimensionUniqueName="[Attacker]" displayFolder="" count="0" memberValueDatatype="20" unbalanced="0"/>
    <cacheHierarchy uniqueName="[Attacker].[Games Missed]" caption="Games Missed" attribute="1" defaultMemberUniqueName="[Attacker].[Games Missed].[All]" allUniqueName="[Attacker].[Games Missed].[All]" dimensionUniqueName="[Attacker]" displayFolder="" count="0" memberValueDatatype="20" unbalanced="0"/>
    <cacheHierarchy uniqueName="[slotattack].[Player]" caption="Player" attribute="1" defaultMemberUniqueName="[slotattack].[Player].[All]" allUniqueName="[slotattack].[Player].[All]" dimensionUniqueName="[slotattack]" displayFolder="" count="0" memberValueDatatype="130" unbalanced="0"/>
    <cacheHierarchy uniqueName="[slotattack].[Year]" caption="Year" attribute="1" defaultMemberUniqueName="[slotattack].[Year].[All]" allUniqueName="[slotattack].[Year].[All]" dimensionUniqueName="[slotattack]" displayFolder="" count="0" memberValueDatatype="130" unbalanced="0"/>
    <cacheHierarchy uniqueName="[slotattack].[Appearances]" caption="Appearances" attribute="1" defaultMemberUniqueName="[slotattack].[Appearances].[All]" allUniqueName="[slotattack].[Appearances].[All]" dimensionUniqueName="[slotattack]" displayFolder="" count="0" memberValueDatatype="20" unbalanced="0"/>
    <cacheHierarchy uniqueName="[slotattack].[Goals]" caption="Goals" attribute="1" defaultMemberUniqueName="[slotattack].[Goals].[All]" allUniqueName="[slotattack].[Goals].[All]" dimensionUniqueName="[slotattack]" displayFolder="" count="0" memberValueDatatype="20" unbalanced="0"/>
    <cacheHierarchy uniqueName="[slotattack].[Assists]" caption="Assists" attribute="1" defaultMemberUniqueName="[slotattack].[Assists].[All]" allUniqueName="[slotattack].[Assists].[All]" dimensionUniqueName="[slotattack]" displayFolder="" count="0" memberValueDatatype="20" unbalanced="0"/>
    <cacheHierarchy uniqueName="[slotattack].[Total Goals/Assists]" caption="Total Goals/Assists" attribute="1" defaultMemberUniqueName="[slotattack].[Total Goals/Assists].[All]" allUniqueName="[slotattack].[Total Goals/Assists].[All]" dimensionUniqueName="[slotattack]" displayFolder="" count="0" memberValueDatatype="20" unbalanced="0"/>
    <cacheHierarchy uniqueName="[slotattack].[Shots]" caption="Shots" attribute="1" defaultMemberUniqueName="[slotattack].[Shots].[All]" allUniqueName="[slotattack].[Shots].[All]" dimensionUniqueName="[slotattack]" displayFolder="" count="0" memberValueDatatype="20" unbalanced="0"/>
    <cacheHierarchy uniqueName="[slotattack].[Shots on Target]" caption="Shots on Target" attribute="1" defaultMemberUniqueName="[slotattack].[Shots on Target].[All]" allUniqueName="[slotattack].[Shots on Target].[All]" dimensionUniqueName="[slotattack]" displayFolder="" count="0" memberValueDatatype="20" unbalanced="0"/>
    <cacheHierarchy uniqueName="[slotattack].[Shooting Accuracy (%)]" caption="Shooting Accuracy (%)" attribute="1" defaultMemberUniqueName="[slotattack].[Shooting Accuracy (%)].[All]" allUniqueName="[slotattack].[Shooting Accuracy (%)].[All]" dimensionUniqueName="[slotattack]" displayFolder="" count="0" memberValueDatatype="5" unbalanced="0"/>
    <cacheHierarchy uniqueName="[slotattack].[Big Chances Created]" caption="Big Chances Created" attribute="1" defaultMemberUniqueName="[slotattack].[Big Chances Created].[All]" allUniqueName="[slotattack].[Big Chances Created].[All]" dimensionUniqueName="[slotattack]" displayFolder="" count="0" memberValueDatatype="20" unbalanced="0"/>
    <cacheHierarchy uniqueName="[slotattack].[Big Chances Missed]" caption="Big Chances Missed" attribute="1" defaultMemberUniqueName="[slotattack].[Big Chances Missed].[All]" allUniqueName="[slotattack].[Big Chances Missed].[All]" dimensionUniqueName="[slotattack]" displayFolder="" count="0" memberValueDatatype="20" unbalanced="0"/>
    <cacheHierarchy uniqueName="[slotattack].[Minutes Played]" caption="Minutes Played" attribute="1" defaultMemberUniqueName="[slotattack].[Minutes Played].[All]" allUniqueName="[slotattack].[Minutes Played].[All]" dimensionUniqueName="[slotattack]" displayFolder="" count="0" memberValueDatatype="20" unbalanced="0"/>
    <cacheHierarchy uniqueName="[slotattack].[Minutes per Goal]" caption="Minutes per Goal" attribute="1" defaultMemberUniqueName="[slotattack].[Minutes per Goal].[All]" allUniqueName="[slotattack].[Minutes per Goal].[All]" dimensionUniqueName="[slotattack]" displayFolder="" count="0" memberValueDatatype="20" unbalanced="0"/>
    <cacheHierarchy uniqueName="[slotattack].[Minutes per Goal/Assist]" caption="Minutes per Goal/Assist" attribute="1" defaultMemberUniqueName="[slotattack].[Minutes per Goal/Assist].[All]" allUniqueName="[slotattack].[Minutes per Goal/Assist].[All]" dimensionUniqueName="[slotattack]" displayFolder="" count="0" memberValueDatatype="5" unbalanced="0"/>
    <cacheHierarchy uniqueName="[slotattack].[Injury Days]" caption="Injury Days" attribute="1" defaultMemberUniqueName="[slotattack].[Injury Days].[All]" allUniqueName="[slotattack].[Injury Days].[All]" dimensionUniqueName="[slotattack]" displayFolder="" count="0" memberValueDatatype="20" unbalanced="0"/>
    <cacheHierarchy uniqueName="[slotattack].[Games Missed]" caption="Games Missed" attribute="1" defaultMemberUniqueName="[slotattack].[Games Missed].[All]" allUniqueName="[slotattack].[Games Missed].[All]" dimensionUniqueName="[slotattack]" displayFolder="" count="0" memberValueDatatype="20" unbalanced="0"/>
    <cacheHierarchy uniqueName="[Table4].[Column1]" caption="Column1" attribute="1" defaultMemberUniqueName="[Table4].[Column1].[All]" allUniqueName="[Table4].[Column1].[All]" dimensionUniqueName="[Table4]" displayFolder="" count="0" memberValueDatatype="130" unbalanced="0"/>
    <cacheHierarchy uniqueName="[Measures].[__XL_Count slotattack]" caption="__XL_Count slotattack" measure="1" displayFolder="" measureGroup="slotattack" count="0" hidden="1"/>
    <cacheHierarchy uniqueName="[Measures].[__XL_Count Attacker]" caption="__XL_Count Attacker" measure="1" displayFolder="" measureGroup="Attacker"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Goals]" caption="Sum of Goals" measure="1" displayFolder="" measureGroup="Attacker" count="0" hidden="1">
      <extLst>
        <ext xmlns:x15="http://schemas.microsoft.com/office/spreadsheetml/2010/11/main" uri="{B97F6D7D-B522-45F9-BDA1-12C45D357490}">
          <x15:cacheHierarchy aggregatedColumn="3"/>
        </ext>
      </extLst>
    </cacheHierarchy>
    <cacheHierarchy uniqueName="[Measures].[Sum of Assists]" caption="Sum of Assists" measure="1" displayFolder="" measureGroup="Attacker" count="0" hidden="1">
      <extLst>
        <ext xmlns:x15="http://schemas.microsoft.com/office/spreadsheetml/2010/11/main" uri="{B97F6D7D-B522-45F9-BDA1-12C45D357490}">
          <x15:cacheHierarchy aggregatedColumn="4"/>
        </ext>
      </extLst>
    </cacheHierarchy>
    <cacheHierarchy uniqueName="[Measures].[Sum of Shots]" caption="Sum of Shots" measure="1" displayFolder="" measureGroup="Attacker" count="0" hidden="1">
      <extLst>
        <ext xmlns:x15="http://schemas.microsoft.com/office/spreadsheetml/2010/11/main" uri="{B97F6D7D-B522-45F9-BDA1-12C45D357490}">
          <x15:cacheHierarchy aggregatedColumn="5"/>
        </ext>
      </extLst>
    </cacheHierarchy>
    <cacheHierarchy uniqueName="[Measures].[Sum of Shots on Target]" caption="Sum of Shots on Target" measure="1" displayFolder="" measureGroup="Attacker" count="0" hidden="1">
      <extLst>
        <ext xmlns:x15="http://schemas.microsoft.com/office/spreadsheetml/2010/11/main" uri="{B97F6D7D-B522-45F9-BDA1-12C45D357490}">
          <x15:cacheHierarchy aggregatedColumn="6"/>
        </ext>
      </extLst>
    </cacheHierarchy>
    <cacheHierarchy uniqueName="[Measures].[Sum of Shooting Accuracy (%)]" caption="Sum of Shooting Accuracy (%)" measure="1" displayFolder="" measureGroup="Attacker" count="0" hidden="1">
      <extLst>
        <ext xmlns:x15="http://schemas.microsoft.com/office/spreadsheetml/2010/11/main" uri="{B97F6D7D-B522-45F9-BDA1-12C45D357490}">
          <x15:cacheHierarchy aggregatedColumn="7"/>
        </ext>
      </extLst>
    </cacheHierarchy>
    <cacheHierarchy uniqueName="[Measures].[Sum of Minutes per Goal]" caption="Sum of Minutes per Goal" measure="1" displayFolder="" measureGroup="Attacker" count="0" hidden="1">
      <extLst>
        <ext xmlns:x15="http://schemas.microsoft.com/office/spreadsheetml/2010/11/main" uri="{B97F6D7D-B522-45F9-BDA1-12C45D357490}">
          <x15:cacheHierarchy aggregatedColumn="11"/>
        </ext>
      </extLst>
    </cacheHierarchy>
    <cacheHierarchy uniqueName="[Measures].[Sum of Minutes per Goal/Assist]" caption="Sum of Minutes per Goal/Assist" measure="1" displayFolder="" measureGroup="Attacker" count="0" hidden="1">
      <extLst>
        <ext xmlns:x15="http://schemas.microsoft.com/office/spreadsheetml/2010/11/main" uri="{B97F6D7D-B522-45F9-BDA1-12C45D357490}">
          <x15:cacheHierarchy aggregatedColumn="12"/>
        </ext>
      </extLst>
    </cacheHierarchy>
    <cacheHierarchy uniqueName="[Measures].[Sum of Injury Days]" caption="Sum of Injury Days" measure="1" displayFolder="" measureGroup="Attacker" count="0" hidden="1">
      <extLst>
        <ext xmlns:x15="http://schemas.microsoft.com/office/spreadsheetml/2010/11/main" uri="{B97F6D7D-B522-45F9-BDA1-12C45D357490}">
          <x15:cacheHierarchy aggregatedColumn="13"/>
        </ext>
      </extLst>
    </cacheHierarchy>
    <cacheHierarchy uniqueName="[Measures].[Sum of Games Missed]" caption="Sum of Games Missed" measure="1" displayFolder="" measureGroup="Attacker" count="0" hidden="1">
      <extLst>
        <ext xmlns:x15="http://schemas.microsoft.com/office/spreadsheetml/2010/11/main" uri="{B97F6D7D-B522-45F9-BDA1-12C45D357490}">
          <x15:cacheHierarchy aggregatedColumn="14"/>
        </ext>
      </extLst>
    </cacheHierarchy>
    <cacheHierarchy uniqueName="[Measures].[Sum of Minutes Played]" caption="Sum of Minutes Played" measure="1" displayFolder="" measureGroup="Attacker" count="0" hidden="1">
      <extLst>
        <ext xmlns:x15="http://schemas.microsoft.com/office/spreadsheetml/2010/11/main" uri="{B97F6D7D-B522-45F9-BDA1-12C45D357490}">
          <x15:cacheHierarchy aggregatedColumn="10"/>
        </ext>
      </extLst>
    </cacheHierarchy>
    <cacheHierarchy uniqueName="[Measures].[Sum of Big Chances Created]" caption="Sum of Big Chances Created" measure="1" displayFolder="" measureGroup="Attacker" count="0" hidden="1">
      <extLst>
        <ext xmlns:x15="http://schemas.microsoft.com/office/spreadsheetml/2010/11/main" uri="{B97F6D7D-B522-45F9-BDA1-12C45D357490}">
          <x15:cacheHierarchy aggregatedColumn="8"/>
        </ext>
      </extLst>
    </cacheHierarchy>
  </cacheHierarchies>
  <kpis count="0"/>
  <dimensions count="4">
    <dimension name="Attacker" uniqueName="[Attacker]" caption="Attacker"/>
    <dimension measure="1" name="Measures" uniqueName="[Measures]" caption="Measures"/>
    <dimension name="slotattack" uniqueName="[slotattack]" caption="slotattack"/>
    <dimension name="Table4" uniqueName="[Table4]" caption="Table4"/>
  </dimensions>
  <measureGroups count="3">
    <measureGroup name="Attacker" caption="Attacker"/>
    <measureGroup name="slotattack" caption="slotattack"/>
    <measureGroup name="Table4" caption="Table4"/>
  </measureGroups>
  <maps count="3">
    <map measureGroup="0" dimension="0"/>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33.506637268518" createdVersion="7" refreshedVersion="7" minRefreshableVersion="3" recordCount="2" xr:uid="{294D41BF-3378-47B0-8D6A-6E78163C1CF2}">
  <cacheSource type="worksheet">
    <worksheetSource name="Dribbling"/>
  </cacheSource>
  <cacheFields count="7">
    <cacheField name="Players" numFmtId="0">
      <sharedItems count="2">
        <s v="Luis Daiz"/>
        <s v="Mane"/>
      </sharedItems>
    </cacheField>
    <cacheField name="Season" numFmtId="0">
      <sharedItems count="1">
        <s v="3rd"/>
      </sharedItems>
    </cacheField>
    <cacheField name="year" numFmtId="0">
      <sharedItems count="2">
        <s v="2024/2025"/>
        <s v="2019/2020"/>
      </sharedItems>
    </cacheField>
    <cacheField name="Dribble Ateempt" numFmtId="0">
      <sharedItems containsSemiMixedTypes="0" containsString="0" containsNumber="1" containsInteger="1" minValue="76" maxValue="88"/>
    </cacheField>
    <cacheField name="Successful Dribblies" numFmtId="0">
      <sharedItems containsSemiMixedTypes="0" containsString="0" containsNumber="1" containsInteger="1" minValue="44" maxValue="56"/>
    </cacheField>
    <cacheField name="Unsuccessful Dribbles" numFmtId="0">
      <sharedItems containsSemiMixedTypes="0" containsString="0" containsNumber="1" containsInteger="1" minValue="20" maxValue="44" count="2">
        <n v="44"/>
        <n v="20"/>
      </sharedItems>
    </cacheField>
    <cacheField name="Dribbling Success Rate" numFmtId="9">
      <sharedItems containsSemiMixedTypes="0" containsString="0" containsNumber="1" minValue="0.5" maxValue="0.73684210526315785" count="2">
        <n v="0.5"/>
        <n v="0.73684210526315785"/>
      </sharedItems>
    </cacheField>
  </cacheFields>
  <extLst>
    <ext xmlns:x14="http://schemas.microsoft.com/office/spreadsheetml/2009/9/main" uri="{725AE2AE-9491-48be-B2B4-4EB974FC3084}">
      <x14:pivotCacheDefinition pivotCacheId="12917034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33.545557986108" createdVersion="7" refreshedVersion="7" minRefreshableVersion="3" recordCount="4" xr:uid="{A983DD6F-812F-4F80-BF59-24A2E5B66274}">
  <cacheSource type="worksheet">
    <worksheetSource name="table5"/>
  </cacheSource>
  <cacheFields count="7">
    <cacheField name="Metrics" numFmtId="0">
      <sharedItems count="4">
        <s v="Goals."/>
        <s v="Assists."/>
        <s v="Shots on Target."/>
        <s v="Big Chances Created."/>
      </sharedItems>
    </cacheField>
    <cacheField name="Mohamed Salah" numFmtId="0">
      <sharedItems containsSemiMixedTypes="0" containsString="0" containsNumber="1" containsInteger="1" minValue="22" maxValue="70" count="4">
        <n v="32"/>
        <n v="22"/>
        <n v="70"/>
        <n v="45"/>
      </sharedItems>
    </cacheField>
    <cacheField name="Cody Gakpo" numFmtId="0">
      <sharedItems containsSemiMixedTypes="0" containsString="0" containsNumber="1" containsInteger="1" minValue="5" maxValue="26" count="4">
        <n v="16"/>
        <n v="5"/>
        <n v="26"/>
        <n v="24"/>
      </sharedItems>
    </cacheField>
    <cacheField name="Luis Díaz" numFmtId="0">
      <sharedItems containsSemiMixedTypes="0" containsString="0" containsNumber="1" containsInteger="1" minValue="5" maxValue="28"/>
    </cacheField>
    <cacheField name="Diogo Jota" numFmtId="0">
      <sharedItems containsSemiMixedTypes="0" containsString="0" containsNumber="1" containsInteger="1" minValue="3" maxValue="42"/>
    </cacheField>
    <cacheField name="Darwin Núñez" numFmtId="0">
      <sharedItems containsSemiMixedTypes="0" containsString="0" containsNumber="1" containsInteger="1" minValue="7" maxValue="27"/>
    </cacheField>
    <cacheField name="Federico Chiesa" numFmtId="0">
      <sharedItems containsSemiMixedTypes="0" containsString="0" containsNumber="1" containsInteger="1" minValue="2" maxValue="9"/>
    </cacheField>
  </cacheFields>
  <extLst>
    <ext xmlns:x14="http://schemas.microsoft.com/office/spreadsheetml/2009/9/main" uri="{725AE2AE-9491-48be-B2B4-4EB974FC3084}">
      <x14:pivotCacheDefinition pivotCacheId="1821798558"/>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rporate Finance Institue (CFI)" refreshedDate="45733.69587048611" createdVersion="7" refreshedVersion="7" minRefreshableVersion="3" recordCount="6" xr:uid="{270029AF-266D-44A6-8713-B580864282FA}">
  <cacheSource type="worksheet">
    <worksheetSource name="slotattack"/>
  </cacheSource>
  <cacheFields count="16">
    <cacheField name="Player" numFmtId="0">
      <sharedItems count="6">
        <s v="Mohamed Salah"/>
        <s v="Cody Gakpo"/>
        <s v="Luis Díaz"/>
        <s v="Diogo Jota"/>
        <s v="Darwin Núñez"/>
        <s v="Federico Chiesa"/>
      </sharedItems>
    </cacheField>
    <cacheField name="Year" numFmtId="0">
      <sharedItems/>
    </cacheField>
    <cacheField name="Appearances" numFmtId="0">
      <sharedItems containsSemiMixedTypes="0" containsString="0" containsNumber="1" containsInteger="1" minValue="11" maxValue="43"/>
    </cacheField>
    <cacheField name="Goals" numFmtId="0">
      <sharedItems containsSemiMixedTypes="0" containsString="0" containsNumber="1" containsInteger="1" minValue="2" maxValue="32" count="6">
        <n v="32"/>
        <n v="16"/>
        <n v="13"/>
        <n v="8"/>
        <n v="7"/>
        <n v="2"/>
      </sharedItems>
    </cacheField>
    <cacheField name="Assists" numFmtId="0">
      <sharedItems containsSemiMixedTypes="0" containsString="0" containsNumber="1" containsInteger="1" minValue="2" maxValue="22"/>
    </cacheField>
    <cacheField name="Total Goals/Assists" numFmtId="0">
      <sharedItems containsSemiMixedTypes="0" containsString="0" containsNumber="1" containsInteger="1" minValue="4" maxValue="54"/>
    </cacheField>
    <cacheField name="Shots " numFmtId="0">
      <sharedItems containsSemiMixedTypes="0" containsString="0" containsNumber="1" containsInteger="1" minValue="19" maxValue="140"/>
    </cacheField>
    <cacheField name="Shots on Target" numFmtId="0">
      <sharedItems containsSemiMixedTypes="0" containsString="0" containsNumber="1" containsInteger="1" minValue="9" maxValue="70"/>
    </cacheField>
    <cacheField name="Shooting Accuracy (%)" numFmtId="9">
      <sharedItems containsSemiMixedTypes="0" containsString="0" containsNumber="1" minValue="0.4642857142857143" maxValue="0.52380952380952384"/>
    </cacheField>
    <cacheField name="Big Chances Created" numFmtId="0">
      <sharedItems containsSemiMixedTypes="0" containsString="0" containsNumber="1" containsInteger="1" minValue="4" maxValue="45"/>
    </cacheField>
    <cacheField name="Big Chances Missed" numFmtId="0">
      <sharedItems containsSemiMixedTypes="0" containsString="0" containsNumber="1" containsInteger="1" minValue="4" maxValue="28"/>
    </cacheField>
    <cacheField name="Minutes Played" numFmtId="0">
      <sharedItems containsSemiMixedTypes="0" containsString="0" containsNumber="1" containsInteger="1" minValue="371" maxValue="3606"/>
    </cacheField>
    <cacheField name="Minutes per Goal" numFmtId="0">
      <sharedItems containsSemiMixedTypes="0" containsString="0" containsNumber="1" containsInteger="1" minValue="113" maxValue="371" count="6">
        <n v="113"/>
        <n v="134"/>
        <n v="209"/>
        <n v="178"/>
        <n v="264"/>
        <n v="371"/>
      </sharedItems>
    </cacheField>
    <cacheField name="Minutes per Goal/Assist" numFmtId="1">
      <sharedItems containsSemiMixedTypes="0" containsString="0" containsNumber="1" minValue="66.777777777777771" maxValue="150.61111111111111"/>
    </cacheField>
    <cacheField name="Injury Days" numFmtId="0">
      <sharedItems containsSemiMixedTypes="0" containsString="0" containsNumber="1" containsInteger="1" minValue="0" maxValue="73"/>
    </cacheField>
    <cacheField name="Games Missed with Injury" numFmtId="0">
      <sharedItems containsSemiMixedTypes="0" containsString="0" containsNumber="1" containsInteger="1" minValue="0" maxValue="16"/>
    </cacheField>
  </cacheFields>
  <extLst>
    <ext xmlns:x14="http://schemas.microsoft.com/office/spreadsheetml/2009/9/main" uri="{725AE2AE-9491-48be-B2B4-4EB974FC3084}">
      <x14:pivotCacheDefinition pivotCacheId="17497396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88"/>
    <n v="44"/>
    <x v="0"/>
    <x v="0"/>
  </r>
  <r>
    <x v="1"/>
    <x v="0"/>
    <x v="1"/>
    <n v="76"/>
    <n v="56"/>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x v="0"/>
    <n v="13"/>
    <n v="8"/>
    <n v="7"/>
    <n v="2"/>
  </r>
  <r>
    <x v="1"/>
    <x v="1"/>
    <x v="1"/>
    <n v="5"/>
    <n v="3"/>
    <n v="7"/>
    <n v="2"/>
  </r>
  <r>
    <x v="2"/>
    <x v="2"/>
    <x v="2"/>
    <n v="28"/>
    <n v="22"/>
    <n v="27"/>
    <n v="9"/>
  </r>
  <r>
    <x v="3"/>
    <x v="3"/>
    <x v="3"/>
    <n v="22"/>
    <n v="42"/>
    <n v="13"/>
    <n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2024-2025"/>
    <n v="43"/>
    <x v="0"/>
    <n v="22"/>
    <n v="54"/>
    <n v="140"/>
    <n v="70"/>
    <n v="0.5"/>
    <n v="45"/>
    <n v="19"/>
    <n v="3606"/>
    <x v="0"/>
    <n v="66.777777777777771"/>
    <n v="0"/>
    <n v="0"/>
  </r>
  <r>
    <x v="1"/>
    <s v="2024-2025"/>
    <n v="40"/>
    <x v="1"/>
    <n v="5"/>
    <n v="21"/>
    <n v="56"/>
    <n v="26"/>
    <n v="0.4642857142857143"/>
    <n v="24"/>
    <n v="5"/>
    <n v="2146"/>
    <x v="1"/>
    <n v="102.19047619047619"/>
    <n v="16"/>
    <n v="5"/>
  </r>
  <r>
    <x v="2"/>
    <s v="2024-2025"/>
    <n v="42"/>
    <x v="2"/>
    <n v="5"/>
    <n v="18"/>
    <n v="58"/>
    <n v="28"/>
    <n v="0.48275862068965519"/>
    <n v="22"/>
    <n v="12"/>
    <n v="2711"/>
    <x v="2"/>
    <n v="150.61111111111111"/>
    <n v="0"/>
    <n v="0"/>
  </r>
  <r>
    <x v="3"/>
    <s v="2024-2025"/>
    <n v="30"/>
    <x v="3"/>
    <n v="3"/>
    <n v="11"/>
    <n v="42"/>
    <n v="22"/>
    <n v="0.52380952380952384"/>
    <n v="42"/>
    <n v="28"/>
    <n v="1424"/>
    <x v="3"/>
    <n v="129.45454545454547"/>
    <n v="71"/>
    <n v="16"/>
  </r>
  <r>
    <x v="4"/>
    <s v="2024-2025"/>
    <n v="39"/>
    <x v="4"/>
    <n v="7"/>
    <n v="14"/>
    <n v="57"/>
    <n v="27"/>
    <n v="0.47368421052631576"/>
    <n v="13"/>
    <n v="26"/>
    <n v="1849"/>
    <x v="4"/>
    <n v="132.07142857142858"/>
    <n v="5"/>
    <n v="1"/>
  </r>
  <r>
    <x v="5"/>
    <s v="2024-2025"/>
    <n v="11"/>
    <x v="5"/>
    <n v="2"/>
    <n v="4"/>
    <n v="19"/>
    <n v="9"/>
    <n v="0.47368421052631576"/>
    <n v="4"/>
    <n v="4"/>
    <n v="371"/>
    <x v="5"/>
    <n v="92.75"/>
    <n v="73"/>
    <n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E92FEC-DA46-44F8-9AC1-59BCF28BF447}"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5:D72" firstHeaderRow="1" firstDataRow="1" firstDataCol="0"/>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EA8689-001F-44B5-89CA-873C5CED70F9}" name="PivotTable4" cacheId="2" applyNumberFormats="0" applyBorderFormats="0" applyFontFormats="0" applyPatternFormats="0" applyAlignmentFormats="0" applyWidthHeightFormats="1" dataCaption="Values" tag="29ddb729-b668-4d5a-8e7e-d84a5cc11454" updatedVersion="7" minRefreshableVersion="3" useAutoFormatting="1" subtotalHiddenItems="1" itemPrintTitles="1" createdVersion="7" indent="0" outline="1" outlineData="1" multipleFieldFilters="0" chartFormat="1">
  <location ref="B28:D35" firstHeaderRow="0" firstDataRow="1" firstDataCol="1"/>
  <pivotFields count="3">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1"/>
            </reference>
          </references>
        </pivotArea>
      </autoSortScope>
    </pivotField>
    <pivotField dataField="1" subtotalTop="0" showAll="0" defaultSubtotal="0"/>
    <pivotField dataField="1" subtotalTop="0" showAll="0" defaultSubtotal="0"/>
  </pivotFields>
  <rowFields count="1">
    <field x="0"/>
  </rowFields>
  <rowItems count="7">
    <i>
      <x v="3"/>
    </i>
    <i>
      <x v="4"/>
    </i>
    <i>
      <x v="5"/>
    </i>
    <i>
      <x/>
    </i>
    <i>
      <x v="1"/>
    </i>
    <i>
      <x v="2"/>
    </i>
    <i t="grand">
      <x/>
    </i>
  </rowItems>
  <colFields count="1">
    <field x="-2"/>
  </colFields>
  <colItems count="2">
    <i>
      <x/>
    </i>
    <i i="1">
      <x v="1"/>
    </i>
  </colItems>
  <dataFields count="2">
    <dataField name="Shooting Accuracy (%)" fld="1" baseField="0" baseItem="0"/>
    <dataField name="Big Chances Created" fld="2" baseField="0" baseItem="0"/>
  </dataField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Shooting Accuracy (%)"/>
    <pivotHierarchy dragToData="1"/>
    <pivotHierarchy dragToData="1"/>
    <pivotHierarchy dragToData="1"/>
    <pivotHierarchy dragToData="1"/>
    <pivotHierarchy dragToData="1"/>
    <pivotHierarchy dragToData="1" caption="Big Chances Created"/>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ttack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ECDEE2-E91C-4387-A8AF-624B455FBB01}" name="PivotTable3" cacheId="0" applyNumberFormats="0" applyBorderFormats="0" applyFontFormats="0" applyPatternFormats="0" applyAlignmentFormats="0" applyWidthHeightFormats="1" dataCaption="Values" tag="85476a10-ed56-47d9-abd7-ff720ad038a6" updatedVersion="7" minRefreshableVersion="3" useAutoFormatting="1" itemPrintTitles="1" createdVersion="7" indent="0" outline="1" outlineData="1" multipleFieldFilters="0" chartFormat="3" rowHeaderCaption="Players">
  <location ref="B15:D22"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Shots on Target" fld="1" baseField="0" baseItem="0"/>
    <dataField name="Shots" fld="2"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4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Shots"/>
    <pivotHierarchy dragToData="1" caption="Shots on Target"/>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ttack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AA7873-6408-4142-BF08-075E24976CFD}" name="PivotTable1" cacheId="1" applyNumberFormats="0" applyBorderFormats="0" applyFontFormats="0" applyPatternFormats="0" applyAlignmentFormats="0" applyWidthHeightFormats="1" dataCaption="Values" tag="709cd9ae-9bbf-4bf1-85c7-1fd031d8d96d" updatedVersion="7" minRefreshableVersion="3" useAutoFormatting="1" itemPrintTitles="1" createdVersion="5" indent="0" outline="1" outlineData="1" multipleFieldFilters="0" chartFormat="1" rowHeaderCaption="Players">
  <location ref="B3:D10" firstHeaderRow="0" firstDataRow="1" firstDataCol="1" rowPageCount="1" colPageCount="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xis="axisPage" allDrilled="1" subtotalTop="0" showAll="0" dataSourceSort="1" defaultSubtotal="0" defaultAttributeDrillState="1"/>
  </pivotFields>
  <rowFields count="1">
    <field x="0"/>
  </rowFields>
  <rowItems count="7">
    <i>
      <x/>
    </i>
    <i>
      <x v="1"/>
    </i>
    <i>
      <x v="2"/>
    </i>
    <i>
      <x v="3"/>
    </i>
    <i>
      <x v="4"/>
    </i>
    <i>
      <x v="5"/>
    </i>
    <i t="grand">
      <x/>
    </i>
  </rowItems>
  <colFields count="1">
    <field x="-2"/>
  </colFields>
  <colItems count="2">
    <i>
      <x/>
    </i>
    <i i="1">
      <x v="1"/>
    </i>
  </colItems>
  <pageFields count="1">
    <pageField fld="3" hier="1" name="[Attacker].[Season].[All]" cap="All"/>
  </pageFields>
  <dataFields count="2">
    <dataField name=" Goals" fld="1" baseField="0" baseItem="0"/>
    <dataField name="Assists" fld="2"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47">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 Goals"/>
    <pivotHierarchy dragToData="1" caption="Assists"/>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ttack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DA54DE-3C5A-4D7A-B6AA-7B3EE2DE4215}"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5:K126" firstHeaderRow="0" firstDataRow="1" firstDataCol="0"/>
  <pivotFields count="16">
    <pivotField dataField="1" showAll="0">
      <items count="7">
        <item x="1"/>
        <item x="4"/>
        <item x="3"/>
        <item x="5"/>
        <item x="2"/>
        <item x="0"/>
        <item t="default"/>
      </items>
    </pivotField>
    <pivotField showAll="0"/>
    <pivotField dataField="1" showAll="0"/>
    <pivotField dataField="1" showAll="0"/>
    <pivotField dataField="1" showAll="0"/>
    <pivotField showAll="0"/>
    <pivotField dataField="1" showAll="0"/>
    <pivotField dataField="1" showAll="0"/>
    <pivotField dataField="1" numFmtId="9" showAll="0"/>
    <pivotField dataField="1" showAll="0"/>
    <pivotField dataField="1" showAll="0"/>
    <pivotField dataField="1" showAll="0"/>
    <pivotField showAll="0"/>
    <pivotField numFmtId="1" showAll="0"/>
    <pivotField showAll="0"/>
    <pivotField dataField="1" showAll="0"/>
  </pivotFields>
  <rowItems count="1">
    <i/>
  </rowItems>
  <colFields count="1">
    <field x="-2"/>
  </colFields>
  <colItems count="11">
    <i>
      <x/>
    </i>
    <i i="1">
      <x v="1"/>
    </i>
    <i i="2">
      <x v="2"/>
    </i>
    <i i="3">
      <x v="3"/>
    </i>
    <i i="4">
      <x v="4"/>
    </i>
    <i i="5">
      <x v="5"/>
    </i>
    <i i="6">
      <x v="6"/>
    </i>
    <i i="7">
      <x v="7"/>
    </i>
    <i i="8">
      <x v="8"/>
    </i>
    <i i="9">
      <x v="9"/>
    </i>
    <i i="10">
      <x v="10"/>
    </i>
  </colItems>
  <dataFields count="11">
    <dataField name="Count of Player" fld="0" subtotal="count" baseField="0" baseItem="0"/>
    <dataField name="Sum of Goals" fld="3" baseField="0" baseItem="0"/>
    <dataField name="Sum of Assists" fld="4" baseField="0" baseItem="0"/>
    <dataField name="Sum of Games Missed with Injury" fld="15" baseField="0" baseItem="0"/>
    <dataField name="Sum of Minutes Played" fld="11" baseField="0" baseItem="0" numFmtId="165"/>
    <dataField name="Sum of Big Chances Created" fld="9" baseField="0" baseItem="0"/>
    <dataField name="Sum of Big Chances Missed" fld="10" baseField="0" baseItem="0"/>
    <dataField name="Average of Shooting Accuracy (%)" fld="8" subtotal="average" baseField="0" baseItem="7" numFmtId="9"/>
    <dataField name="Sum of Shots " fld="6" baseField="0" baseItem="0"/>
    <dataField name="Sum of Shots on Target" fld="7" baseField="0" baseItem="0"/>
    <dataField name="Sum of Appearances" fld="2" baseField="0" baseItem="0"/>
  </dataFields>
  <formats count="2">
    <format dxfId="9">
      <pivotArea outline="0" collapsedLevelsAreSubtotals="1" fieldPosition="0">
        <references count="1">
          <reference field="4294967294" count="1" selected="0">
            <x v="7"/>
          </reference>
        </references>
      </pivotArea>
    </format>
    <format dxfId="8">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884AAA-2BE2-4822-96C3-D041744EE46F}" name="PivotTable14"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46:D53" firstHeaderRow="0" firstDataRow="1" firstDataCol="1"/>
  <pivotFields count="16">
    <pivotField axis="axisRow" showAll="0" sortType="ascending">
      <items count="7">
        <item x="1"/>
        <item x="4"/>
        <item x="3"/>
        <item x="5"/>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9" showAll="0"/>
    <pivotField showAll="0"/>
    <pivotField showAll="0"/>
    <pivotField dataField="1" showAll="0"/>
    <pivotField dataField="1" showAll="0">
      <items count="7">
        <item x="0"/>
        <item x="1"/>
        <item x="3"/>
        <item x="2"/>
        <item x="4"/>
        <item x="5"/>
        <item t="default"/>
      </items>
    </pivotField>
    <pivotField dataField="1" numFmtId="1" showAll="0"/>
    <pivotField showAll="0"/>
    <pivotField showAll="0"/>
  </pivotFields>
  <rowFields count="1">
    <field x="0"/>
  </rowFields>
  <rowItems count="7">
    <i>
      <x v="5"/>
    </i>
    <i>
      <x/>
    </i>
    <i>
      <x v="2"/>
    </i>
    <i>
      <x v="4"/>
    </i>
    <i>
      <x v="1"/>
    </i>
    <i>
      <x v="3"/>
    </i>
    <i t="grand">
      <x/>
    </i>
  </rowItems>
  <colFields count="1">
    <field x="-2"/>
  </colFields>
  <colItems count="3">
    <i>
      <x/>
    </i>
    <i i="1">
      <x v="1"/>
    </i>
    <i i="2">
      <x v="2"/>
    </i>
  </colItems>
  <dataFields count="3">
    <dataField name="Minutes per Goal." fld="12" baseField="0" baseItem="0"/>
    <dataField name="Minutes per Goal/Assist." fld="13" baseField="0" baseItem="0"/>
    <dataField name="Minutes Played." fld="11" baseField="0" baseItem="0"/>
  </dataFields>
  <formats count="2">
    <format dxfId="11">
      <pivotArea collapsedLevelsAreSubtotals="1" fieldPosition="0">
        <references count="2">
          <reference field="4294967294" count="1" selected="0">
            <x v="1"/>
          </reference>
          <reference field="0" count="0"/>
        </references>
      </pivotArea>
    </format>
    <format dxfId="10">
      <pivotArea collapsedLevelsAreSubtotals="1" fieldPosition="0">
        <references count="2">
          <reference field="4294967294" count="1" selected="0">
            <x v="2"/>
          </reference>
          <reference field="0" count="0"/>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 chart="7" format="18"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1"/>
          </reference>
        </references>
      </pivotArea>
    </chartFormat>
    <chartFormat chart="7"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5BED35A-DDC7-43D2-8C65-AF3F7965D864}" name="PivotTable20"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Metrics">
  <location ref="A84:G89" firstHeaderRow="0" firstDataRow="1" firstDataCol="1"/>
  <pivotFields count="7">
    <pivotField axis="axisRow" showAll="0">
      <items count="5">
        <item x="1"/>
        <item x="3"/>
        <item x="0"/>
        <item x="2"/>
        <item t="default"/>
      </items>
    </pivotField>
    <pivotField dataField="1" showAll="0">
      <items count="5">
        <item x="1"/>
        <item x="0"/>
        <item x="3"/>
        <item x="2"/>
        <item t="default"/>
      </items>
    </pivotField>
    <pivotField dataField="1" showAll="0">
      <items count="5">
        <item x="1"/>
        <item x="0"/>
        <item x="3"/>
        <item x="2"/>
        <item t="default"/>
      </items>
    </pivotField>
    <pivotField dataField="1" showAll="0"/>
    <pivotField dataField="1" showAll="0"/>
    <pivotField dataField="1" showAll="0"/>
    <pivotField dataField="1" showAll="0"/>
  </pivotFields>
  <rowFields count="1">
    <field x="0"/>
  </rowFields>
  <rowItems count="5">
    <i>
      <x/>
    </i>
    <i>
      <x v="1"/>
    </i>
    <i>
      <x v="2"/>
    </i>
    <i>
      <x v="3"/>
    </i>
    <i t="grand">
      <x/>
    </i>
  </rowItems>
  <colFields count="1">
    <field x="-2"/>
  </colFields>
  <colItems count="6">
    <i>
      <x/>
    </i>
    <i i="1">
      <x v="1"/>
    </i>
    <i i="2">
      <x v="2"/>
    </i>
    <i i="3">
      <x v="3"/>
    </i>
    <i i="4">
      <x v="4"/>
    </i>
    <i i="5">
      <x v="5"/>
    </i>
  </colItems>
  <dataFields count="6">
    <dataField name="Mohamed Salah." fld="1" baseField="0" baseItem="0"/>
    <dataField name="Cody Gakpo." fld="2" baseField="0" baseItem="0"/>
    <dataField name="Luis Díaz." fld="3" baseField="0" baseItem="0"/>
    <dataField name="Diogo Jota." fld="4" baseField="0" baseItem="0"/>
    <dataField name="Darwin Núñez." fld="5" baseField="0" baseItem="0"/>
    <dataField name="Federico Chiesa." fld="6" baseField="0" baseItem="0"/>
  </dataFields>
  <chartFormats count="28">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 chart="5" format="15" series="1">
      <pivotArea type="data" outline="0" fieldPosition="0">
        <references count="1">
          <reference field="4294967294" count="1" selected="0">
            <x v="3"/>
          </reference>
        </references>
      </pivotArea>
    </chartFormat>
    <chartFormat chart="5" format="16" series="1">
      <pivotArea type="data" outline="0" fieldPosition="0">
        <references count="1">
          <reference field="4294967294" count="1" selected="0">
            <x v="4"/>
          </reference>
        </references>
      </pivotArea>
    </chartFormat>
    <chartFormat chart="5" format="17" series="1">
      <pivotArea type="data" outline="0" fieldPosition="0">
        <references count="1">
          <reference field="4294967294" count="1" selected="0">
            <x v="5"/>
          </reference>
        </references>
      </pivotArea>
    </chartFormat>
    <chartFormat chart="7" format="24" series="1">
      <pivotArea type="data" outline="0" fieldPosition="0">
        <references count="1">
          <reference field="4294967294" count="1" selected="0">
            <x v="0"/>
          </reference>
        </references>
      </pivotArea>
    </chartFormat>
    <chartFormat chart="7" format="25" series="1">
      <pivotArea type="data" outline="0" fieldPosition="0">
        <references count="1">
          <reference field="4294967294" count="1" selected="0">
            <x v="1"/>
          </reference>
        </references>
      </pivotArea>
    </chartFormat>
    <chartFormat chart="7" format="26" series="1">
      <pivotArea type="data" outline="0" fieldPosition="0">
        <references count="1">
          <reference field="4294967294" count="1" selected="0">
            <x v="2"/>
          </reference>
        </references>
      </pivotArea>
    </chartFormat>
    <chartFormat chart="7" format="27" series="1">
      <pivotArea type="data" outline="0" fieldPosition="0">
        <references count="1">
          <reference field="4294967294" count="1" selected="0">
            <x v="3"/>
          </reference>
        </references>
      </pivotArea>
    </chartFormat>
    <chartFormat chart="7" format="28" series="1">
      <pivotArea type="data" outline="0" fieldPosition="0">
        <references count="1">
          <reference field="4294967294" count="1" selected="0">
            <x v="4"/>
          </reference>
        </references>
      </pivotArea>
    </chartFormat>
    <chartFormat chart="7" format="29" series="1">
      <pivotArea type="data" outline="0" fieldPosition="0">
        <references count="1">
          <reference field="4294967294" count="1" selected="0">
            <x v="5"/>
          </reference>
        </references>
      </pivotArea>
    </chartFormat>
    <chartFormat chart="7" format="30">
      <pivotArea type="data" outline="0" fieldPosition="0">
        <references count="2">
          <reference field="4294967294" count="1" selected="0">
            <x v="5"/>
          </reference>
          <reference field="0" count="1" selected="0">
            <x v="0"/>
          </reference>
        </references>
      </pivotArea>
    </chartFormat>
    <chartFormat chart="7" format="31">
      <pivotArea type="data" outline="0" fieldPosition="0">
        <references count="2">
          <reference field="4294967294" count="1" selected="0">
            <x v="5"/>
          </reference>
          <reference field="0" count="1" selected="0">
            <x v="1"/>
          </reference>
        </references>
      </pivotArea>
    </chartFormat>
    <chartFormat chart="7" format="32">
      <pivotArea type="data" outline="0" fieldPosition="0">
        <references count="2">
          <reference field="4294967294" count="1" selected="0">
            <x v="5"/>
          </reference>
          <reference field="0" count="1" selected="0">
            <x v="2"/>
          </reference>
        </references>
      </pivotArea>
    </chartFormat>
    <chartFormat chart="7" format="33">
      <pivotArea type="data" outline="0" fieldPosition="0">
        <references count="2">
          <reference field="4294967294" count="1" selected="0">
            <x v="5"/>
          </reference>
          <reference field="0" count="1" selected="0">
            <x v="3"/>
          </reference>
        </references>
      </pivotArea>
    </chartFormat>
    <chartFormat chart="9" format="40" series="1">
      <pivotArea type="data" outline="0" fieldPosition="0">
        <references count="1">
          <reference field="4294967294" count="1" selected="0">
            <x v="0"/>
          </reference>
        </references>
      </pivotArea>
    </chartFormat>
    <chartFormat chart="9" format="41" series="1">
      <pivotArea type="data" outline="0" fieldPosition="0">
        <references count="1">
          <reference field="4294967294" count="1" selected="0">
            <x v="1"/>
          </reference>
        </references>
      </pivotArea>
    </chartFormat>
    <chartFormat chart="9" format="42" series="1">
      <pivotArea type="data" outline="0" fieldPosition="0">
        <references count="1">
          <reference field="4294967294" count="1" selected="0">
            <x v="2"/>
          </reference>
        </references>
      </pivotArea>
    </chartFormat>
    <chartFormat chart="9" format="43" series="1">
      <pivotArea type="data" outline="0" fieldPosition="0">
        <references count="1">
          <reference field="4294967294" count="1" selected="0">
            <x v="3"/>
          </reference>
        </references>
      </pivotArea>
    </chartFormat>
    <chartFormat chart="9" format="44" series="1">
      <pivotArea type="data" outline="0" fieldPosition="0">
        <references count="1">
          <reference field="4294967294" count="1" selected="0">
            <x v="4"/>
          </reference>
        </references>
      </pivotArea>
    </chartFormat>
    <chartFormat chart="9" format="4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384483F-9CBA-4C08-A126-D255E929EB4A}" name="PivotTable1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2:C37" firstHeaderRow="0" firstDataRow="1" firstDataCol="1"/>
  <pivotFields count="7">
    <pivotField axis="axisRow" showAll="0">
      <items count="3">
        <item x="0"/>
        <item x="1"/>
        <item t="default"/>
      </items>
    </pivotField>
    <pivotField showAll="0">
      <items count="2">
        <item x="0"/>
        <item t="default"/>
      </items>
    </pivotField>
    <pivotField axis="axisRow" showAll="0">
      <items count="3">
        <item x="1"/>
        <item x="0"/>
        <item t="default"/>
      </items>
    </pivotField>
    <pivotField showAll="0"/>
    <pivotField dataField="1" showAll="0"/>
    <pivotField dataField="1" showAll="0">
      <items count="3">
        <item x="1"/>
        <item x="0"/>
        <item t="default"/>
      </items>
    </pivotField>
    <pivotField numFmtId="9" showAll="0"/>
  </pivotFields>
  <rowFields count="2">
    <field x="0"/>
    <field x="2"/>
  </rowFields>
  <rowItems count="5">
    <i>
      <x/>
    </i>
    <i r="1">
      <x v="1"/>
    </i>
    <i>
      <x v="1"/>
    </i>
    <i r="1">
      <x/>
    </i>
    <i t="grand">
      <x/>
    </i>
  </rowItems>
  <colFields count="1">
    <field x="-2"/>
  </colFields>
  <colItems count="2">
    <i>
      <x/>
    </i>
    <i i="1">
      <x v="1"/>
    </i>
  </colItems>
  <dataFields count="2">
    <dataField name="Successful Dribbles" fld="4" showDataAs="percentOfTotal" baseField="0" baseItem="0" numFmtId="10"/>
    <dataField name="Unsuccessful Dribbles." fld="5" showDataAs="percentOfTotal" baseField="0" baseItem="0" numFmtId="10"/>
  </dataFields>
  <chartFormats count="2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1"/>
          </reference>
          <reference field="0" count="1" selected="0">
            <x v="0"/>
          </reference>
        </references>
      </pivotArea>
    </chartFormat>
    <chartFormat chart="0" format="5">
      <pivotArea type="data" outline="0" fieldPosition="0">
        <references count="2">
          <reference field="4294967294" count="1" selected="0">
            <x v="1"/>
          </reference>
          <reference field="0" count="1" selected="0">
            <x v="1"/>
          </reference>
        </references>
      </pivotArea>
    </chartFormat>
    <chartFormat chart="0" format="6">
      <pivotArea type="data" outline="0" fieldPosition="0">
        <references count="3">
          <reference field="4294967294" count="1" selected="0">
            <x v="1"/>
          </reference>
          <reference field="0" count="1" selected="0">
            <x v="0"/>
          </reference>
          <reference field="2" count="1" selected="0">
            <x v="1"/>
          </reference>
        </references>
      </pivotArea>
    </chartFormat>
    <chartFormat chart="0" format="7">
      <pivotArea type="data" outline="0" fieldPosition="0">
        <references count="3">
          <reference field="4294967294" count="1" selected="0">
            <x v="0"/>
          </reference>
          <reference field="0" count="1" selected="0">
            <x v="1"/>
          </reference>
          <reference field="2" count="1" selected="0">
            <x v="0"/>
          </reference>
        </references>
      </pivotArea>
    </chartFormat>
    <chartFormat chart="0" format="8">
      <pivotArea type="data" outline="0" fieldPosition="0">
        <references count="3">
          <reference field="4294967294" count="1" selected="0">
            <x v="0"/>
          </reference>
          <reference field="0" count="1" selected="0">
            <x v="0"/>
          </reference>
          <reference field="2" count="1" selected="0">
            <x v="1"/>
          </reference>
        </references>
      </pivotArea>
    </chartFormat>
    <chartFormat chart="0" format="9">
      <pivotArea type="data" outline="0" fieldPosition="0">
        <references count="3">
          <reference field="4294967294" count="1" selected="0">
            <x v="1"/>
          </reference>
          <reference field="0" count="1" selected="0">
            <x v="1"/>
          </reference>
          <reference field="2" count="1" selected="0">
            <x v="0"/>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3">
          <reference field="4294967294" count="1" selected="0">
            <x v="0"/>
          </reference>
          <reference field="0" count="1" selected="0">
            <x v="0"/>
          </reference>
          <reference field="2" count="1" selected="0">
            <x v="1"/>
          </reference>
        </references>
      </pivotArea>
    </chartFormat>
    <chartFormat chart="3" format="18">
      <pivotArea type="data" outline="0" fieldPosition="0">
        <references count="3">
          <reference field="4294967294" count="1" selected="0">
            <x v="0"/>
          </reference>
          <reference field="0" count="1" selected="0">
            <x v="1"/>
          </reference>
          <reference field="2" count="1" selected="0">
            <x v="0"/>
          </reference>
        </references>
      </pivotArea>
    </chartFormat>
    <chartFormat chart="3" format="19" series="1">
      <pivotArea type="data" outline="0" fieldPosition="0">
        <references count="1">
          <reference field="4294967294" count="1" selected="0">
            <x v="1"/>
          </reference>
        </references>
      </pivotArea>
    </chartFormat>
    <chartFormat chart="3" format="20">
      <pivotArea type="data" outline="0" fieldPosition="0">
        <references count="3">
          <reference field="4294967294" count="1" selected="0">
            <x v="1"/>
          </reference>
          <reference field="0" count="1" selected="0">
            <x v="0"/>
          </reference>
          <reference field="2" count="1" selected="0">
            <x v="1"/>
          </reference>
        </references>
      </pivotArea>
    </chartFormat>
    <chartFormat chart="3" format="21">
      <pivotArea type="data" outline="0" fieldPosition="0">
        <references count="3">
          <reference field="4294967294" count="1" selected="0">
            <x v="1"/>
          </reference>
          <reference field="0" count="1" selected="0">
            <x v="1"/>
          </reference>
          <reference field="2" count="1" selected="0">
            <x v="0"/>
          </reference>
        </references>
      </pivotArea>
    </chartFormat>
    <chartFormat chart="5" format="28" series="1">
      <pivotArea type="data" outline="0" fieldPosition="0">
        <references count="1">
          <reference field="4294967294" count="1" selected="0">
            <x v="0"/>
          </reference>
        </references>
      </pivotArea>
    </chartFormat>
    <chartFormat chart="5" format="29">
      <pivotArea type="data" outline="0" fieldPosition="0">
        <references count="3">
          <reference field="4294967294" count="1" selected="0">
            <x v="0"/>
          </reference>
          <reference field="0" count="1" selected="0">
            <x v="0"/>
          </reference>
          <reference field="2" count="1" selected="0">
            <x v="1"/>
          </reference>
        </references>
      </pivotArea>
    </chartFormat>
    <chartFormat chart="5" format="30">
      <pivotArea type="data" outline="0" fieldPosition="0">
        <references count="3">
          <reference field="4294967294" count="1" selected="0">
            <x v="0"/>
          </reference>
          <reference field="0" count="1" selected="0">
            <x v="1"/>
          </reference>
          <reference field="2" count="1" selected="0">
            <x v="0"/>
          </reference>
        </references>
      </pivotArea>
    </chartFormat>
    <chartFormat chart="5" format="31" series="1">
      <pivotArea type="data" outline="0" fieldPosition="0">
        <references count="1">
          <reference field="4294967294" count="1" selected="0">
            <x v="1"/>
          </reference>
        </references>
      </pivotArea>
    </chartFormat>
    <chartFormat chart="5" format="32">
      <pivotArea type="data" outline="0" fieldPosition="0">
        <references count="3">
          <reference field="4294967294" count="1" selected="0">
            <x v="1"/>
          </reference>
          <reference field="0" count="1" selected="0">
            <x v="0"/>
          </reference>
          <reference field="2" count="1" selected="0">
            <x v="1"/>
          </reference>
        </references>
      </pivotArea>
    </chartFormat>
    <chartFormat chart="5" format="33">
      <pivotArea type="data" outline="0" fieldPosition="0">
        <references count="3">
          <reference field="4294967294" count="1" selected="0">
            <x v="1"/>
          </reference>
          <reference field="0" count="1" selected="0">
            <x v="1"/>
          </reference>
          <reference field="2" count="1" selected="0">
            <x v="0"/>
          </reference>
        </references>
      </pivotArea>
    </chartFormat>
    <chartFormat chart="7" format="40" series="1">
      <pivotArea type="data" outline="0" fieldPosition="0">
        <references count="1">
          <reference field="4294967294" count="1" selected="0">
            <x v="0"/>
          </reference>
        </references>
      </pivotArea>
    </chartFormat>
    <chartFormat chart="7" format="41">
      <pivotArea type="data" outline="0" fieldPosition="0">
        <references count="3">
          <reference field="4294967294" count="1" selected="0">
            <x v="0"/>
          </reference>
          <reference field="0" count="1" selected="0">
            <x v="0"/>
          </reference>
          <reference field="2" count="1" selected="0">
            <x v="1"/>
          </reference>
        </references>
      </pivotArea>
    </chartFormat>
    <chartFormat chart="7" format="42">
      <pivotArea type="data" outline="0" fieldPosition="0">
        <references count="3">
          <reference field="4294967294" count="1" selected="0">
            <x v="0"/>
          </reference>
          <reference field="0" count="1" selected="0">
            <x v="1"/>
          </reference>
          <reference field="2" count="1" selected="0">
            <x v="0"/>
          </reference>
        </references>
      </pivotArea>
    </chartFormat>
    <chartFormat chart="7" format="43" series="1">
      <pivotArea type="data" outline="0" fieldPosition="0">
        <references count="1">
          <reference field="4294967294" count="1" selected="0">
            <x v="1"/>
          </reference>
        </references>
      </pivotArea>
    </chartFormat>
    <chartFormat chart="7" format="44">
      <pivotArea type="data" outline="0" fieldPosition="0">
        <references count="3">
          <reference field="4294967294" count="1" selected="0">
            <x v="1"/>
          </reference>
          <reference field="0" count="1" selected="0">
            <x v="0"/>
          </reference>
          <reference field="2" count="1" selected="0">
            <x v="1"/>
          </reference>
        </references>
      </pivotArea>
    </chartFormat>
    <chartFormat chart="7" format="45">
      <pivotArea type="data" outline="0" fieldPosition="0">
        <references count="3">
          <reference field="4294967294" count="1" selected="0">
            <x v="1"/>
          </reference>
          <reference field="0"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5959564-1259-4194-B66C-39C6C43E9861}" name="PivotTable10"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Players">
  <location ref="A3:E10" firstHeaderRow="0" firstDataRow="1" firstDataCol="1"/>
  <pivotFields count="16">
    <pivotField axis="axisRow" showAll="0">
      <items count="7">
        <item x="1"/>
        <item x="4"/>
        <item x="3"/>
        <item x="5"/>
        <item x="2"/>
        <item x="0"/>
        <item t="default"/>
      </items>
    </pivotField>
    <pivotField showAll="0"/>
    <pivotField showAll="0"/>
    <pivotField dataField="1" multipleItemSelectionAllowed="1" showAll="0">
      <items count="7">
        <item x="5"/>
        <item x="4"/>
        <item x="3"/>
        <item x="2"/>
        <item x="1"/>
        <item x="0"/>
        <item t="default"/>
      </items>
    </pivotField>
    <pivotField dataField="1" showAll="0"/>
    <pivotField showAll="0"/>
    <pivotField showAll="0"/>
    <pivotField dataField="1" showAll="0"/>
    <pivotField numFmtId="9" showAll="0"/>
    <pivotField dataField="1" showAll="0"/>
    <pivotField showAll="0"/>
    <pivotField showAll="0"/>
    <pivotField showAll="0"/>
    <pivotField numFmtId="1" showAll="0"/>
    <pivotField showAll="0"/>
    <pivotField showAll="0"/>
  </pivotFields>
  <rowFields count="1">
    <field x="0"/>
  </rowFields>
  <rowItems count="7">
    <i>
      <x/>
    </i>
    <i>
      <x v="1"/>
    </i>
    <i>
      <x v="2"/>
    </i>
    <i>
      <x v="3"/>
    </i>
    <i>
      <x v="4"/>
    </i>
    <i>
      <x v="5"/>
    </i>
    <i t="grand">
      <x/>
    </i>
  </rowItems>
  <colFields count="1">
    <field x="-2"/>
  </colFields>
  <colItems count="4">
    <i>
      <x/>
    </i>
    <i i="1">
      <x v="1"/>
    </i>
    <i i="2">
      <x v="2"/>
    </i>
    <i i="3">
      <x v="3"/>
    </i>
  </colItems>
  <dataFields count="4">
    <dataField name="Goals." fld="3" baseField="0" baseItem="0"/>
    <dataField name="Assists." fld="4" baseField="0" baseItem="0"/>
    <dataField name="Shots on Target." fld="7" baseField="0" baseItem="0"/>
    <dataField name="Big Chances Created."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5FA67D1-F742-4C5F-8C6B-26DAA7FE0C59}" name="PivotTable2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Players">
  <location ref="A113:D120" firstHeaderRow="0" firstDataRow="1" firstDataCol="1"/>
  <pivotFields count="16">
    <pivotField axis="axisRow" showAll="0" sortType="ascending">
      <items count="7">
        <item x="1"/>
        <item x="4"/>
        <item x="3"/>
        <item x="5"/>
        <item x="2"/>
        <item x="0"/>
        <item t="default"/>
      </items>
      <autoSortScope>
        <pivotArea dataOnly="0" outline="0" fieldPosition="0">
          <references count="1">
            <reference field="4294967294" count="1" selected="0">
              <x v="2"/>
            </reference>
          </references>
        </pivotArea>
      </autoSortScope>
    </pivotField>
    <pivotField showAll="0"/>
    <pivotField showAll="0"/>
    <pivotField dataField="1" showAll="0"/>
    <pivotField dataField="1" showAll="0"/>
    <pivotField showAll="0"/>
    <pivotField showAll="0"/>
    <pivotField showAll="0"/>
    <pivotField numFmtId="9" showAll="0"/>
    <pivotField showAll="0"/>
    <pivotField dataField="1" showAll="0"/>
    <pivotField showAll="0"/>
    <pivotField showAll="0"/>
    <pivotField numFmtId="1" showAll="0"/>
    <pivotField showAll="0"/>
    <pivotField showAll="0"/>
  </pivotFields>
  <rowFields count="1">
    <field x="0"/>
  </rowFields>
  <rowItems count="7">
    <i>
      <x v="3"/>
    </i>
    <i>
      <x/>
    </i>
    <i>
      <x v="4"/>
    </i>
    <i>
      <x v="5"/>
    </i>
    <i>
      <x v="1"/>
    </i>
    <i>
      <x v="2"/>
    </i>
    <i t="grand">
      <x/>
    </i>
  </rowItems>
  <colFields count="1">
    <field x="-2"/>
  </colFields>
  <colItems count="3">
    <i>
      <x/>
    </i>
    <i i="1">
      <x v="1"/>
    </i>
    <i i="2">
      <x v="2"/>
    </i>
  </colItems>
  <dataFields count="3">
    <dataField name="Goals." fld="3" baseField="0" baseItem="0"/>
    <dataField name="Assists." fld="4" baseField="0" baseItem="0"/>
    <dataField name="Big Chances Missed." fld="10"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 chart="7" format="18"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1"/>
          </reference>
        </references>
      </pivotArea>
    </chartFormat>
    <chartFormat chart="7"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C01A84-BABE-4F75-A146-E6889325572A}" name="PivotTable2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rowHeaderCaption="Players">
  <location ref="A96:D103" firstHeaderRow="0" firstDataRow="1" firstDataCol="1"/>
  <pivotFields count="16">
    <pivotField axis="axisRow" showAll="0" sortType="descending">
      <items count="7">
        <item x="1"/>
        <item x="4"/>
        <item x="3"/>
        <item x="5"/>
        <item x="2"/>
        <item x="0"/>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dataField="1" numFmtId="9" showAll="0"/>
    <pivotField dataField="1" showAll="0"/>
    <pivotField showAll="0"/>
    <pivotField showAll="0"/>
    <pivotField showAll="0"/>
    <pivotField numFmtId="1" showAll="0"/>
    <pivotField showAll="0"/>
    <pivotField name="Games Missed with Injury2" dataField="1" showAll="0"/>
  </pivotFields>
  <rowFields count="1">
    <field x="0"/>
  </rowFields>
  <rowItems count="7">
    <i>
      <x v="5"/>
    </i>
    <i>
      <x v="2"/>
    </i>
    <i>
      <x/>
    </i>
    <i>
      <x v="4"/>
    </i>
    <i>
      <x v="1"/>
    </i>
    <i>
      <x v="3"/>
    </i>
    <i t="grand">
      <x/>
    </i>
  </rowItems>
  <colFields count="1">
    <field x="-2"/>
  </colFields>
  <colItems count="3">
    <i>
      <x/>
    </i>
    <i i="1">
      <x v="1"/>
    </i>
    <i i="2">
      <x v="2"/>
    </i>
  </colItems>
  <dataFields count="3">
    <dataField name="Shooting Accuracy (%)." fld="8" baseField="0" baseItem="0"/>
    <dataField name="Big Chances Created." fld="9" baseField="0" baseItem="0"/>
    <dataField name="Games Missed with Injury" fld="15" baseField="0" baseItem="0"/>
  </dataFields>
  <formats count="1">
    <format dxfId="12">
      <pivotArea collapsedLevelsAreSubtotals="1" fieldPosition="0">
        <references count="2">
          <reference field="4294967294" count="1" selected="0">
            <x v="0"/>
          </reference>
          <reference field="0" count="0"/>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1"/>
          </reference>
        </references>
      </pivotArea>
    </chartFormat>
    <chartFormat chart="3" format="9" series="1">
      <pivotArea type="data" outline="0" fieldPosition="0">
        <references count="1">
          <reference field="4294967294" count="1" selected="0">
            <x v="2"/>
          </reference>
        </references>
      </pivotArea>
    </chartFormat>
    <chartFormat chart="5" format="13" series="1">
      <pivotArea type="data" outline="0" fieldPosition="0">
        <references count="1">
          <reference field="4294967294" count="1" selected="0">
            <x v="0"/>
          </reference>
        </references>
      </pivotArea>
    </chartFormat>
    <chartFormat chart="5" format="14" series="1">
      <pivotArea type="data" outline="0" fieldPosition="0">
        <references count="1">
          <reference field="4294967294" count="1" selected="0">
            <x v="1"/>
          </reference>
        </references>
      </pivotArea>
    </chartFormat>
    <chartFormat chart="5" format="15" series="1">
      <pivotArea type="data" outline="0" fieldPosition="0">
        <references count="1">
          <reference field="4294967294" count="1" selected="0">
            <x v="2"/>
          </reference>
        </references>
      </pivotArea>
    </chartFormat>
    <chartFormat chart="7" format="19" series="1">
      <pivotArea type="data" outline="0" fieldPosition="0">
        <references count="1">
          <reference field="4294967294" count="1" selected="0">
            <x v="0"/>
          </reference>
        </references>
      </pivotArea>
    </chartFormat>
    <chartFormat chart="7" format="20" series="1">
      <pivotArea type="data" outline="0" fieldPosition="0">
        <references count="1">
          <reference field="4294967294" count="1" selected="0">
            <x v="1"/>
          </reference>
        </references>
      </pivotArea>
    </chartFormat>
    <chartFormat chart="7" format="2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 xr10:uid="{26572799-1A38-4773-9C9A-D2503E673981}" sourceName="Player">
  <pivotTables>
    <pivotTable tabId="9" name="PivotTable14"/>
    <pivotTable tabId="9" name="PivotTable1"/>
    <pivotTable tabId="9" name="PivotTable10"/>
    <pivotTable tabId="9" name="PivotTable21"/>
    <pivotTable tabId="9" name="PivotTable22"/>
  </pivotTables>
  <data>
    <tabular pivotCacheId="1749739607">
      <items count="6">
        <i x="1" s="1"/>
        <i x="4" s="1"/>
        <i x="3" s="1"/>
        <i x="5"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yers" xr10:uid="{C1F4F58C-E165-4E2B-A9E2-355D4EE175EE}" sourceName="Players">
  <pivotTables>
    <pivotTable tabId="9" name="PivotTable13"/>
  </pivotTables>
  <data>
    <tabular pivotCacheId="1291703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xr10:uid="{27CE27B9-2190-4DA0-99FF-C7EF9EB2E4F9}" cache="Slicer_Player" caption="Player" rowHeight="234950"/>
  <slicer name="Players" xr10:uid="{D55E1511-2880-49CC-81CE-B82867C9A918}" cache="Slicer_Players" caption="Playe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3" xr10:uid="{3F69D6F5-CDD7-4D2A-A623-93833EEFC686}" cache="Slicer_Player" caption="Player" columnCount="3" showCaption="0" style="Slicer Style 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2" xr10:uid="{0C792573-61B5-440F-A003-917CA4C133D9}" cache="Slicer_Player" caption="Player" columnCount="3"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layer 1" xr10:uid="{23227668-0CC8-4A79-85B6-31F2085B6FAF}" cache="Slicer_Player" caption="Player"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5BDDC-51CB-466C-BF82-D52B27EB34A4}" name="Attacker" displayName="Attacker" ref="A2:O9" totalsRowCount="1" tableBorderDxfId="62">
  <autoFilter ref="A2:O8" xr:uid="{2BD5BDDC-51CB-466C-BF82-D52B27EB34A4}"/>
  <tableColumns count="15">
    <tableColumn id="1" xr3:uid="{621D7998-15C3-4C47-A177-9C76427F0807}" name="Player's Name" dataDxfId="61" totalsRowDxfId="60"/>
    <tableColumn id="2" xr3:uid="{8A0051BB-8C91-465B-8529-966D6D13E8E9}" name="Season" dataDxfId="59" totalsRowDxfId="58"/>
    <tableColumn id="3" xr3:uid="{31C03959-7CFC-4990-9275-853565FA67C3}" name="Appearances" dataDxfId="57" totalsRowDxfId="56"/>
    <tableColumn id="4" xr3:uid="{D5ACDCC0-E330-4A20-9E34-2DB8B4D3E1C0}" name="Goals" totalsRowFunction="sum" dataDxfId="55" totalsRowDxfId="54"/>
    <tableColumn id="5" xr3:uid="{3FC72883-70F3-40DD-83A9-890650B0113C}" name="Assists" totalsRowFunction="sum" dataDxfId="53" totalsRowDxfId="52"/>
    <tableColumn id="6" xr3:uid="{B892A3D3-58D0-4D29-ADB4-40AC65EEED89}" name="Shots" dataDxfId="51" totalsRowDxfId="50"/>
    <tableColumn id="7" xr3:uid="{050E4E17-AD8A-46C8-B97C-EA3DC7D54B1E}" name="Shots on Target" dataDxfId="49" totalsRowDxfId="48"/>
    <tableColumn id="8" xr3:uid="{CF064CEE-06F3-4004-8CEA-45A4A0C37A91}" name="Shooting Accuracy (%)" dataDxfId="47" totalsRowDxfId="46"/>
    <tableColumn id="9" xr3:uid="{68A6B351-5C13-4AA9-B038-BDC99FD251A6}" name="Big Chances Created" dataDxfId="45" totalsRowDxfId="44"/>
    <tableColumn id="10" xr3:uid="{DB576AC2-5E77-45C8-888B-55B1B70FA348}" name="Big Chances Missed" dataDxfId="43" totalsRowDxfId="42"/>
    <tableColumn id="11" xr3:uid="{41FE0A42-D457-4F79-85D6-73D33769CF11}" name="Minutes Played" dataDxfId="41" totalsRowDxfId="40"/>
    <tableColumn id="12" xr3:uid="{7DE3C119-20FB-48A0-971A-4CD6BC4A4F39}" name="Minutes per Goal" dataDxfId="39" totalsRowDxfId="38"/>
    <tableColumn id="13" xr3:uid="{55990E8B-2C88-4F18-A89A-3D28643B527D}" name="Minutes per Goal/Assist" dataDxfId="37" totalsRowDxfId="36"/>
    <tableColumn id="14" xr3:uid="{D4602061-460D-42D7-B242-C5D07AC9A2E8}" name="Injury Days" dataDxfId="35" totalsRowDxfId="34"/>
    <tableColumn id="15" xr3:uid="{FA0A6B86-6EB1-482C-A8BD-B607E68CB3DB}" name="Games Missed" dataDxfId="33" totalsRow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4FDC40-3F20-43C2-8A83-81CBFE3A2142}" name="Assistklopp" displayName="Assistklopp" ref="B2:H8" totalsRowShown="0">
  <autoFilter ref="B2:H8" xr:uid="{294FDC40-3F20-43C2-8A83-81CBFE3A2142}"/>
  <tableColumns count="7">
    <tableColumn id="1" xr3:uid="{982A3440-BB9D-42F5-B522-0DB5454E22F3}" name="Players Assist"/>
    <tableColumn id="2" xr3:uid="{AC4B6055-DDCA-4C7D-BA6E-49F09B6D14DF}" name="FIRMINO "/>
    <tableColumn id="3" xr3:uid="{47100B07-F798-463B-BAFD-7F28899CE15E}" name="MANE"/>
    <tableColumn id="4" xr3:uid="{944B6B86-FD43-448E-AB8F-1BF240E37174}" name="SALAH"/>
    <tableColumn id="5" xr3:uid="{C59021A6-D66A-442B-895E-4054C769180B}" name="ORIGI"/>
    <tableColumn id="6" xr3:uid="{C2A3A5BD-6CB5-4C2F-A5F8-E90E323E2C0F}" name="JOTA"/>
    <tableColumn id="7" xr3:uid="{433D2110-0FF8-4F96-B16F-5A42CD0A240A}" name="DIAZ"/>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7F84FA-FE03-4CCE-A177-606C2549FFBD}" name="Dribbling" displayName="Dribbling" ref="A1:G3" totalsRowShown="0">
  <autoFilter ref="A1:G3" xr:uid="{B17F84FA-FE03-4CCE-A177-606C2549FFBD}"/>
  <tableColumns count="7">
    <tableColumn id="1" xr3:uid="{5A921499-F0AC-479C-87F5-6A415428D8CD}" name="Players"/>
    <tableColumn id="2" xr3:uid="{ACD422E8-29AE-42E8-B7FE-D2C99A954059}" name="Season"/>
    <tableColumn id="3" xr3:uid="{86B3F3F4-1134-4EFD-84D1-8EAC0F5DF733}" name="year"/>
    <tableColumn id="4" xr3:uid="{A46AA017-2CED-42DC-BCC1-254ECFBF50D6}" name="Dribble Ateempt"/>
    <tableColumn id="5" xr3:uid="{3406C9D1-6C20-4580-88A0-07084490DD37}" name="Successful Dribblies"/>
    <tableColumn id="7" xr3:uid="{840FB212-AA00-411C-A7FC-2577B07C7372}" name="Unsuccessful Dribbles" dataDxfId="31">
      <calculatedColumnFormula>Dribbling[[#This Row],[Dribble Ateempt]]-Dribbling[[#This Row],[Successful Dribblies]]</calculatedColumnFormula>
    </tableColumn>
    <tableColumn id="6" xr3:uid="{F5902162-1FDC-4D0F-B8BA-0F4635702846}" name="Dribbling Success Rate" dataDxfId="30" dataCellStyle="Percent">
      <calculatedColumnFormula>E2/D2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5C4D79-937A-4D37-8060-38B6FC54190C}" name="slotattack" displayName="slotattack" ref="A1:P7" totalsRowShown="0" tableBorderDxfId="29">
  <autoFilter ref="A1:P7" xr:uid="{BE5C4D79-937A-4D37-8060-38B6FC54190C}"/>
  <tableColumns count="16">
    <tableColumn id="1" xr3:uid="{74C7CB61-978F-491C-829C-1F70B79AECFA}" name="Player" dataDxfId="28"/>
    <tableColumn id="2" xr3:uid="{28A49450-B9F4-4984-A4E3-55490824AA81}" name="Year" dataDxfId="27"/>
    <tableColumn id="3" xr3:uid="{B20E9421-B42A-4F9E-B8A2-BFD02DC9D9EA}" name="Appearances" dataDxfId="26"/>
    <tableColumn id="4" xr3:uid="{B7ECA6D7-AE3D-412E-8527-4015519DA3F7}" name="Goals" dataDxfId="25"/>
    <tableColumn id="5" xr3:uid="{D249B761-7B82-4747-A7E8-A18C276EA425}" name="Assists" dataDxfId="24"/>
    <tableColumn id="6" xr3:uid="{447CE179-ED50-40C8-BCC2-8F55C8DBFECE}" name="Total Goals/Assists" dataDxfId="23">
      <calculatedColumnFormula>D2+E2</calculatedColumnFormula>
    </tableColumn>
    <tableColumn id="7" xr3:uid="{CCC4F188-DE1E-44C7-991B-4AC939FFB059}" name="Shots " dataDxfId="22"/>
    <tableColumn id="8" xr3:uid="{DB8E98E1-D8F6-4821-827C-99EFD6AC7779}" name="Shots on Target" dataDxfId="21"/>
    <tableColumn id="9" xr3:uid="{FFC254E4-9F7F-42EC-B2C3-EE90AF14F593}" name="Shooting Accuracy (%)" dataDxfId="20" dataCellStyle="Percent">
      <calculatedColumnFormula>H2/G2</calculatedColumnFormula>
    </tableColumn>
    <tableColumn id="10" xr3:uid="{1024ADF1-44DF-4DA6-90BE-0DB497376342}" name="Big Chances Created" dataDxfId="19"/>
    <tableColumn id="11" xr3:uid="{3ECF8477-6611-4D28-9548-CAE7EB631CEC}" name="Big Chances Missed" dataDxfId="18"/>
    <tableColumn id="12" xr3:uid="{A1E84B5A-57FA-487B-8778-F8036B2208E1}" name="Minutes Played" dataDxfId="17"/>
    <tableColumn id="13" xr3:uid="{7DF3DDA9-99F1-4EDA-B347-6C5C8599A856}" name="Minutes per Goal" dataDxfId="16"/>
    <tableColumn id="14" xr3:uid="{AC1717F1-9F3E-4B71-A9E7-63C3BE2351F9}" name="Minutes per Goal/Assist" dataDxfId="15">
      <calculatedColumnFormula>L2/F2</calculatedColumnFormula>
    </tableColumn>
    <tableColumn id="15" xr3:uid="{B638393A-02D6-4AF8-95B7-A9DE41BA6D0D}" name="Injury Days" dataDxfId="14"/>
    <tableColumn id="16" xr3:uid="{89472F9D-3D00-4353-815B-A6281DC78E40}" name="Games Missed with Injury" dataDxf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F64CB3D-E099-4EEB-809A-E9197DC480FC}" name="Table5" displayName="Table5" ref="A14:G18" totalsRowShown="0" headerRowDxfId="7">
  <autoFilter ref="A14:G18" xr:uid="{AF64CB3D-E099-4EEB-809A-E9197DC480FC}"/>
  <tableColumns count="7">
    <tableColumn id="1" xr3:uid="{C7E91855-236A-447B-A470-7EF343B55B7F}" name="Metrics" dataDxfId="6"/>
    <tableColumn id="2" xr3:uid="{6A83F4DE-829C-4F0B-8526-D48533511E48}" name="Mohamed Salah" dataDxfId="5"/>
    <tableColumn id="3" xr3:uid="{BA5C8A97-1B51-4410-A018-506E9BAF7647}" name="Cody Gakpo" dataDxfId="4"/>
    <tableColumn id="4" xr3:uid="{B575A0D9-4049-449D-8151-08C320087D9E}" name="Luis Díaz" dataDxfId="3"/>
    <tableColumn id="5" xr3:uid="{C72F7922-97A4-4270-8E14-B8BACBA4C515}" name="Diogo Jota" dataDxfId="2"/>
    <tableColumn id="6" xr3:uid="{A1882D4E-F99F-4DEE-8619-4312E712AA5A}" name="Darwin Núñez" dataDxfId="1"/>
    <tableColumn id="7" xr3:uid="{5C40D314-BA56-4473-BF8B-8C9D06F51101}" name="Federico Chies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11" Type="http://schemas.microsoft.com/office/2007/relationships/slicer" Target="../slicers/slicer1.xml"/><Relationship Id="rId5" Type="http://schemas.openxmlformats.org/officeDocument/2006/relationships/pivotTable" Target="../pivotTables/pivotTable9.xml"/><Relationship Id="rId10" Type="http://schemas.openxmlformats.org/officeDocument/2006/relationships/table" Target="../tables/table5.xml"/><Relationship Id="rId4" Type="http://schemas.openxmlformats.org/officeDocument/2006/relationships/pivotTable" Target="../pivotTables/pivotTable8.xml"/><Relationship Id="rId9"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F80D-FAB5-4808-A456-5AB57C84BC5A}">
  <dimension ref="A1:Q24"/>
  <sheetViews>
    <sheetView topLeftCell="D1" workbookViewId="0">
      <selection activeCell="M8" sqref="M8"/>
    </sheetView>
  </sheetViews>
  <sheetFormatPr defaultRowHeight="14.4" x14ac:dyDescent="0.3"/>
  <cols>
    <col min="1" max="1" width="19.88671875" bestFit="1" customWidth="1"/>
    <col min="2" max="2" width="11.6640625" customWidth="1"/>
    <col min="3" max="3" width="13.77734375" customWidth="1"/>
    <col min="4" max="4" width="8.21875" customWidth="1"/>
    <col min="5" max="5" width="8.33203125" customWidth="1"/>
    <col min="6" max="6" width="7.77734375" customWidth="1"/>
    <col min="7" max="7" width="16" customWidth="1"/>
    <col min="8" max="8" width="21.77734375" customWidth="1"/>
    <col min="9" max="9" width="19.88671875" customWidth="1"/>
    <col min="10" max="10" width="19.21875" customWidth="1"/>
    <col min="11" max="11" width="15.88671875" customWidth="1"/>
    <col min="12" max="12" width="20.44140625" bestFit="1" customWidth="1"/>
    <col min="13" max="13" width="22.77734375" customWidth="1"/>
    <col min="14" max="14" width="18.88671875" customWidth="1"/>
    <col min="15" max="15" width="17" bestFit="1" customWidth="1"/>
    <col min="16" max="16" width="14.21875" bestFit="1" customWidth="1"/>
    <col min="17" max="17" width="14.5546875" bestFit="1" customWidth="1"/>
    <col min="18" max="18" width="13.6640625" bestFit="1" customWidth="1"/>
    <col min="19" max="20" width="13.33203125" bestFit="1" customWidth="1"/>
  </cols>
  <sheetData>
    <row r="1" spans="1:17" x14ac:dyDescent="0.3">
      <c r="A1" t="s">
        <v>85</v>
      </c>
      <c r="B1" t="s">
        <v>86</v>
      </c>
    </row>
    <row r="2" spans="1:17" x14ac:dyDescent="0.3">
      <c r="A2" t="s">
        <v>30</v>
      </c>
      <c r="B2" t="s">
        <v>26</v>
      </c>
      <c r="C2" t="s">
        <v>1</v>
      </c>
      <c r="D2" t="s">
        <v>2</v>
      </c>
      <c r="E2" t="s">
        <v>3</v>
      </c>
      <c r="F2" t="s">
        <v>15</v>
      </c>
      <c r="G2" t="s">
        <v>16</v>
      </c>
      <c r="H2" t="s">
        <v>17</v>
      </c>
      <c r="I2" t="s">
        <v>18</v>
      </c>
      <c r="J2" t="s">
        <v>19</v>
      </c>
      <c r="K2" t="s">
        <v>27</v>
      </c>
      <c r="L2" t="s">
        <v>4</v>
      </c>
      <c r="M2" t="s">
        <v>5</v>
      </c>
      <c r="N2" t="s">
        <v>80</v>
      </c>
      <c r="O2" t="s">
        <v>81</v>
      </c>
    </row>
    <row r="3" spans="1:17" x14ac:dyDescent="0.3">
      <c r="A3" s="6" t="s">
        <v>6</v>
      </c>
      <c r="B3" s="6" t="s">
        <v>28</v>
      </c>
      <c r="C3" s="6">
        <v>253</v>
      </c>
      <c r="D3" s="6">
        <v>156</v>
      </c>
      <c r="E3" s="6">
        <v>63</v>
      </c>
      <c r="F3" s="6">
        <v>720</v>
      </c>
      <c r="G3" s="6">
        <v>314</v>
      </c>
      <c r="H3" s="6">
        <v>43.6</v>
      </c>
      <c r="I3" s="6">
        <v>42</v>
      </c>
      <c r="J3" s="6">
        <v>39</v>
      </c>
      <c r="K3" s="9">
        <v>22730</v>
      </c>
      <c r="L3" s="6">
        <v>146.80000000000001</v>
      </c>
      <c r="M3" s="6">
        <v>102.4</v>
      </c>
      <c r="N3" s="7">
        <f>41+12+29+13+19</f>
        <v>114</v>
      </c>
      <c r="O3" s="7">
        <f>12+3+4+2+2</f>
        <v>23</v>
      </c>
    </row>
    <row r="4" spans="1:17" x14ac:dyDescent="0.3">
      <c r="A4" s="6" t="s">
        <v>7</v>
      </c>
      <c r="B4" s="6" t="s">
        <v>28</v>
      </c>
      <c r="C4" s="6">
        <v>240</v>
      </c>
      <c r="D4" s="6">
        <v>107</v>
      </c>
      <c r="E4" s="6">
        <v>40</v>
      </c>
      <c r="F4" s="6">
        <v>396</v>
      </c>
      <c r="G4" s="6">
        <v>155</v>
      </c>
      <c r="H4" s="6">
        <v>39.1</v>
      </c>
      <c r="I4" s="6">
        <v>30</v>
      </c>
      <c r="J4" s="6">
        <v>28</v>
      </c>
      <c r="K4" s="9">
        <v>21089</v>
      </c>
      <c r="L4" s="6">
        <v>197.8</v>
      </c>
      <c r="M4" s="6">
        <v>145.19999999999999</v>
      </c>
      <c r="N4" s="7">
        <f>25+10+5+17+22+5+8</f>
        <v>92</v>
      </c>
      <c r="O4" s="7">
        <f>5+3+1+4+4+1+2</f>
        <v>20</v>
      </c>
    </row>
    <row r="5" spans="1:17" x14ac:dyDescent="0.3">
      <c r="A5" s="6" t="s">
        <v>8</v>
      </c>
      <c r="B5" s="6" t="s">
        <v>28</v>
      </c>
      <c r="C5" s="6">
        <v>237</v>
      </c>
      <c r="D5" s="6">
        <v>75</v>
      </c>
      <c r="E5" s="6">
        <v>52</v>
      </c>
      <c r="F5" s="6">
        <v>309</v>
      </c>
      <c r="G5" s="6">
        <v>139</v>
      </c>
      <c r="H5" s="6">
        <v>44.9</v>
      </c>
      <c r="I5" s="6">
        <v>34</v>
      </c>
      <c r="J5" s="6">
        <v>24</v>
      </c>
      <c r="K5" s="9">
        <v>17738</v>
      </c>
      <c r="L5" s="6">
        <v>236.5</v>
      </c>
      <c r="M5" s="6">
        <v>185.2</v>
      </c>
      <c r="N5" s="7">
        <f>21+21+39+24+27+18+5+6+1</f>
        <v>162</v>
      </c>
      <c r="O5" s="7">
        <f>6+6+11+6+3+3+1+2</f>
        <v>38</v>
      </c>
    </row>
    <row r="6" spans="1:17" x14ac:dyDescent="0.3">
      <c r="A6" s="6" t="s">
        <v>20</v>
      </c>
      <c r="B6" s="6" t="s">
        <v>28</v>
      </c>
      <c r="C6" s="6">
        <v>57</v>
      </c>
      <c r="D6" s="6">
        <v>17</v>
      </c>
      <c r="E6" s="6">
        <v>7</v>
      </c>
      <c r="F6" s="6">
        <v>85</v>
      </c>
      <c r="G6" s="6">
        <v>37</v>
      </c>
      <c r="H6" s="6">
        <v>43.5</v>
      </c>
      <c r="I6" s="6">
        <v>10</v>
      </c>
      <c r="J6" s="6">
        <v>6</v>
      </c>
      <c r="K6" s="9">
        <v>2274</v>
      </c>
      <c r="L6" s="6">
        <v>134</v>
      </c>
      <c r="M6" s="6">
        <v>148</v>
      </c>
      <c r="N6" s="7">
        <f>19+5+12+62</f>
        <v>98</v>
      </c>
      <c r="O6" s="7">
        <f>6+13</f>
        <v>19</v>
      </c>
    </row>
    <row r="7" spans="1:17" x14ac:dyDescent="0.3">
      <c r="A7" s="6" t="s">
        <v>21</v>
      </c>
      <c r="B7" s="6" t="s">
        <v>29</v>
      </c>
      <c r="C7" s="6">
        <v>85</v>
      </c>
      <c r="D7" s="6">
        <v>34</v>
      </c>
      <c r="E7" s="6">
        <v>9</v>
      </c>
      <c r="F7" s="6">
        <v>133</v>
      </c>
      <c r="G7" s="6">
        <v>66</v>
      </c>
      <c r="H7" s="6">
        <v>49.6</v>
      </c>
      <c r="I7" s="6">
        <v>11</v>
      </c>
      <c r="J7" s="6">
        <v>7</v>
      </c>
      <c r="K7" s="9">
        <v>5537</v>
      </c>
      <c r="L7" s="6">
        <v>162.9</v>
      </c>
      <c r="M7" s="6">
        <v>129</v>
      </c>
      <c r="N7" s="7">
        <f>22+85+12+15</f>
        <v>134</v>
      </c>
      <c r="O7" s="7">
        <f>5+19+4+4</f>
        <v>32</v>
      </c>
    </row>
    <row r="8" spans="1:17" x14ac:dyDescent="0.3">
      <c r="A8" s="18" t="s">
        <v>22</v>
      </c>
      <c r="B8" s="18" t="s">
        <v>25</v>
      </c>
      <c r="C8" s="19">
        <v>26</v>
      </c>
      <c r="D8" s="19">
        <v>6</v>
      </c>
      <c r="E8" s="19">
        <v>5</v>
      </c>
      <c r="F8" s="19">
        <v>61</v>
      </c>
      <c r="G8" s="19">
        <v>19</v>
      </c>
      <c r="H8" s="19">
        <v>31.1</v>
      </c>
      <c r="I8" s="19">
        <v>6</v>
      </c>
      <c r="J8" s="19">
        <v>5</v>
      </c>
      <c r="K8" s="20">
        <v>1443</v>
      </c>
      <c r="L8" s="19">
        <v>240.5</v>
      </c>
      <c r="M8" s="19">
        <v>187</v>
      </c>
      <c r="N8" s="21">
        <v>0</v>
      </c>
      <c r="O8" s="21">
        <v>0</v>
      </c>
    </row>
    <row r="9" spans="1:17" x14ac:dyDescent="0.3">
      <c r="A9" s="18"/>
      <c r="B9" s="18"/>
      <c r="C9" s="18"/>
      <c r="D9" s="18">
        <f>SUBTOTAL(109,Attacker[Goals])</f>
        <v>395</v>
      </c>
      <c r="E9" s="18">
        <f>SUBTOTAL(109,Attacker[Assists])</f>
        <v>176</v>
      </c>
      <c r="F9" s="18"/>
      <c r="G9" s="18"/>
      <c r="H9" s="18"/>
      <c r="I9" s="18"/>
      <c r="J9" s="18"/>
      <c r="K9" s="26"/>
      <c r="L9" s="18"/>
      <c r="M9" s="18"/>
      <c r="N9" s="21"/>
      <c r="O9" s="21"/>
    </row>
    <row r="12" spans="1:17" x14ac:dyDescent="0.3">
      <c r="M12" s="13"/>
      <c r="N12" s="13"/>
    </row>
    <row r="13" spans="1:17" x14ac:dyDescent="0.3">
      <c r="M13" s="13"/>
      <c r="N13" s="13"/>
    </row>
    <row r="14" spans="1:17" x14ac:dyDescent="0.3">
      <c r="L14" s="15"/>
      <c r="M14" s="13"/>
      <c r="N14" s="13"/>
      <c r="P14" s="4"/>
      <c r="Q14" s="13"/>
    </row>
    <row r="15" spans="1:17" x14ac:dyDescent="0.3">
      <c r="L15" s="2"/>
      <c r="M15" s="13"/>
      <c r="N15" s="13"/>
      <c r="P15" s="4"/>
      <c r="Q15" s="13"/>
    </row>
    <row r="16" spans="1:17" x14ac:dyDescent="0.3">
      <c r="L16" s="16"/>
      <c r="P16" s="13"/>
      <c r="Q16" s="13"/>
    </row>
    <row r="17" spans="12:17" x14ac:dyDescent="0.3">
      <c r="L17" s="16"/>
      <c r="M17" s="1"/>
      <c r="P17" s="13"/>
      <c r="Q17" s="13"/>
    </row>
    <row r="18" spans="12:17" x14ac:dyDescent="0.3">
      <c r="L18" s="16"/>
      <c r="M18" s="1"/>
      <c r="N18" s="14"/>
      <c r="O18" s="14"/>
      <c r="P18" s="14"/>
      <c r="Q18" s="14"/>
    </row>
    <row r="19" spans="12:17" x14ac:dyDescent="0.3">
      <c r="L19" s="16"/>
      <c r="M19" s="1"/>
      <c r="N19" s="14"/>
      <c r="O19" s="14"/>
      <c r="P19" s="14"/>
      <c r="Q19" s="14"/>
    </row>
    <row r="20" spans="12:17" x14ac:dyDescent="0.3">
      <c r="L20" s="16"/>
      <c r="M20" s="1"/>
      <c r="N20" s="14"/>
      <c r="O20" s="14"/>
      <c r="P20" s="14"/>
      <c r="Q20" s="14"/>
    </row>
    <row r="21" spans="12:17" x14ac:dyDescent="0.3">
      <c r="L21" s="1"/>
      <c r="M21" s="1"/>
      <c r="N21" s="14"/>
      <c r="O21" s="14"/>
      <c r="P21" s="14"/>
      <c r="Q21" s="14"/>
    </row>
    <row r="22" spans="12:17" x14ac:dyDescent="0.3">
      <c r="L22" s="1"/>
      <c r="M22" s="1"/>
      <c r="N22" s="14"/>
      <c r="O22" s="14"/>
      <c r="P22" s="14"/>
      <c r="Q22" s="14"/>
    </row>
    <row r="23" spans="12:17" x14ac:dyDescent="0.3">
      <c r="L23" s="1"/>
      <c r="M23" s="1"/>
      <c r="N23" s="14"/>
      <c r="O23" s="14"/>
      <c r="P23" s="14"/>
      <c r="Q23" s="14"/>
    </row>
    <row r="24" spans="12:17" x14ac:dyDescent="0.3">
      <c r="L24" s="1"/>
      <c r="M24" s="1"/>
      <c r="N24" s="14"/>
      <c r="O24" s="14"/>
      <c r="P24" s="14"/>
      <c r="Q24" s="1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A6546-D76E-4F14-A36C-7450931B3377}">
  <dimension ref="A1:H20"/>
  <sheetViews>
    <sheetView workbookViewId="0">
      <selection activeCell="B9" sqref="B9:H9"/>
    </sheetView>
  </sheetViews>
  <sheetFormatPr defaultRowHeight="14.4" x14ac:dyDescent="0.3"/>
  <cols>
    <col min="1" max="1" width="18.88671875" customWidth="1"/>
    <col min="2" max="2" width="17.77734375" customWidth="1"/>
    <col min="3" max="3" width="14.21875" bestFit="1" customWidth="1"/>
    <col min="4" max="4" width="14.5546875" bestFit="1" customWidth="1"/>
    <col min="5" max="5" width="13.6640625" bestFit="1" customWidth="1"/>
    <col min="6" max="7" width="13.33203125" bestFit="1" customWidth="1"/>
  </cols>
  <sheetData>
    <row r="1" spans="1:8" x14ac:dyDescent="0.3">
      <c r="A1" t="s">
        <v>24</v>
      </c>
    </row>
    <row r="2" spans="1:8" x14ac:dyDescent="0.3">
      <c r="A2" t="s">
        <v>23</v>
      </c>
      <c r="B2" t="s">
        <v>110</v>
      </c>
      <c r="C2" t="s">
        <v>12</v>
      </c>
      <c r="D2" t="s">
        <v>11</v>
      </c>
      <c r="E2" t="s">
        <v>9</v>
      </c>
      <c r="F2" t="s">
        <v>14</v>
      </c>
      <c r="G2" t="s">
        <v>13</v>
      </c>
      <c r="H2" t="s">
        <v>43</v>
      </c>
    </row>
    <row r="3" spans="1:8" x14ac:dyDescent="0.3">
      <c r="B3" t="s">
        <v>9</v>
      </c>
      <c r="C3">
        <f>'ASSIST WORKINGS'!B7</f>
        <v>21</v>
      </c>
      <c r="D3">
        <f>'ASSIST WORKINGS'!B16</f>
        <v>20</v>
      </c>
      <c r="E3">
        <v>0</v>
      </c>
      <c r="F3">
        <f>'ASSIST WORKINGS'!B35</f>
        <v>1</v>
      </c>
      <c r="G3">
        <f>'ASSIST WORKINGS'!D40</f>
        <v>3</v>
      </c>
      <c r="H3">
        <f>'ASSIST WORKINGS'!D45</f>
        <v>1</v>
      </c>
    </row>
    <row r="4" spans="1:8" x14ac:dyDescent="0.3">
      <c r="B4" t="s">
        <v>11</v>
      </c>
      <c r="C4">
        <f>'ASSIST WORKINGS'!C7</f>
        <v>20</v>
      </c>
      <c r="D4">
        <v>0</v>
      </c>
      <c r="E4">
        <f>'ASSIST WORKINGS'!B26</f>
        <v>30</v>
      </c>
      <c r="F4">
        <f>'ASSIST WORKINGS'!C35</f>
        <v>1</v>
      </c>
      <c r="G4">
        <f>'ASSIST WORKINGS'!B40</f>
        <v>1</v>
      </c>
      <c r="H4">
        <f>'ASSIST WORKINGS'!B45</f>
        <v>1</v>
      </c>
    </row>
    <row r="5" spans="1:8" x14ac:dyDescent="0.3">
      <c r="B5" t="s">
        <v>10</v>
      </c>
      <c r="C5">
        <v>0</v>
      </c>
      <c r="D5">
        <f>'ASSIST WORKINGS'!C16</f>
        <v>16</v>
      </c>
      <c r="E5">
        <f>'ASSIST WORKINGS'!C26</f>
        <v>22</v>
      </c>
      <c r="F5">
        <f>'ASSIST WORKINGS'!D35</f>
        <v>1</v>
      </c>
      <c r="G5">
        <f>'ASSIST WORKINGS'!C40</f>
        <v>2</v>
      </c>
      <c r="H5">
        <f>'ASSIST WORKINGS'!C45</f>
        <v>0</v>
      </c>
    </row>
    <row r="6" spans="1:8" x14ac:dyDescent="0.3">
      <c r="B6" t="s">
        <v>14</v>
      </c>
      <c r="C6">
        <f>'ASSIST WORKINGS'!D7</f>
        <v>7</v>
      </c>
      <c r="D6">
        <f>'ASSIST WORKINGS'!D16</f>
        <v>6</v>
      </c>
      <c r="E6">
        <f>'ASSIST WORKINGS'!D26</f>
        <v>9</v>
      </c>
      <c r="F6">
        <v>0</v>
      </c>
      <c r="G6">
        <f>'ASSIST WORKINGS'!E40</f>
        <v>0</v>
      </c>
      <c r="H6">
        <f>'ASSIST WORKINGS'!E45</f>
        <v>0</v>
      </c>
    </row>
    <row r="7" spans="1:8" x14ac:dyDescent="0.3">
      <c r="B7" t="s">
        <v>13</v>
      </c>
      <c r="C7">
        <f>'ASSIST WORKINGS'!E7</f>
        <v>7</v>
      </c>
      <c r="D7">
        <f>'ASSIST WORKINGS'!E16</f>
        <v>5</v>
      </c>
      <c r="E7">
        <f>'ASSIST WORKINGS'!E26</f>
        <v>6</v>
      </c>
      <c r="F7">
        <f>'ASSIST WORKINGS'!E35</f>
        <v>1</v>
      </c>
      <c r="G7">
        <v>0</v>
      </c>
      <c r="H7">
        <f>'ASSIST WORKINGS'!F45</f>
        <v>1</v>
      </c>
    </row>
    <row r="8" spans="1:8" x14ac:dyDescent="0.3">
      <c r="B8" t="s">
        <v>43</v>
      </c>
      <c r="C8">
        <f>'ASSIST WORKINGS'!F7</f>
        <v>1</v>
      </c>
      <c r="D8">
        <f>'ASSIST WORKINGS'!F16</f>
        <v>1</v>
      </c>
      <c r="E8">
        <f>'ASSIST WORKINGS'!F26</f>
        <v>1</v>
      </c>
      <c r="F8">
        <f>'ASSIST WORKINGS'!F35</f>
        <v>1</v>
      </c>
      <c r="G8">
        <f>'ASSIST WORKINGS'!F40</f>
        <v>1</v>
      </c>
      <c r="H8">
        <v>0</v>
      </c>
    </row>
    <row r="13" spans="1:8" x14ac:dyDescent="0.3">
      <c r="B13" t="s">
        <v>104</v>
      </c>
      <c r="C13" t="s">
        <v>102</v>
      </c>
      <c r="D13" t="s">
        <v>98</v>
      </c>
      <c r="E13" t="s">
        <v>103</v>
      </c>
      <c r="F13" t="s">
        <v>100</v>
      </c>
      <c r="G13" t="s">
        <v>13</v>
      </c>
      <c r="H13" t="s">
        <v>101</v>
      </c>
    </row>
    <row r="14" spans="1:8" x14ac:dyDescent="0.3">
      <c r="B14" t="s">
        <v>9</v>
      </c>
      <c r="C14">
        <v>0</v>
      </c>
      <c r="D14">
        <v>5</v>
      </c>
      <c r="E14">
        <v>1</v>
      </c>
      <c r="F14">
        <v>3</v>
      </c>
      <c r="G14">
        <v>0</v>
      </c>
      <c r="H14">
        <v>0</v>
      </c>
    </row>
    <row r="15" spans="1:8" x14ac:dyDescent="0.3">
      <c r="B15" t="s">
        <v>98</v>
      </c>
      <c r="C15">
        <v>4</v>
      </c>
      <c r="D15">
        <v>0</v>
      </c>
      <c r="E15">
        <v>0</v>
      </c>
      <c r="F15">
        <v>0</v>
      </c>
      <c r="G15">
        <v>0</v>
      </c>
      <c r="H15">
        <v>0</v>
      </c>
    </row>
    <row r="16" spans="1:8" x14ac:dyDescent="0.3">
      <c r="B16" t="s">
        <v>99</v>
      </c>
      <c r="C16">
        <v>3</v>
      </c>
      <c r="D16">
        <v>3</v>
      </c>
      <c r="E16">
        <v>0</v>
      </c>
      <c r="F16">
        <v>0</v>
      </c>
      <c r="G16">
        <v>1</v>
      </c>
      <c r="H16">
        <v>0</v>
      </c>
    </row>
    <row r="17" spans="2:8" x14ac:dyDescent="0.3">
      <c r="B17" t="s">
        <v>100</v>
      </c>
      <c r="C17">
        <v>2</v>
      </c>
      <c r="D17">
        <v>1</v>
      </c>
      <c r="E17">
        <v>1</v>
      </c>
      <c r="F17">
        <v>0</v>
      </c>
      <c r="G17">
        <v>0</v>
      </c>
      <c r="H17">
        <v>0</v>
      </c>
    </row>
    <row r="18" spans="2:8" x14ac:dyDescent="0.3">
      <c r="B18" t="s">
        <v>13</v>
      </c>
      <c r="C18">
        <v>1</v>
      </c>
      <c r="D18">
        <v>1</v>
      </c>
      <c r="E18">
        <v>1</v>
      </c>
      <c r="F18">
        <v>1</v>
      </c>
      <c r="G18">
        <v>0</v>
      </c>
      <c r="H18">
        <v>1</v>
      </c>
    </row>
    <row r="19" spans="2:8" x14ac:dyDescent="0.3">
      <c r="B19" t="s">
        <v>101</v>
      </c>
      <c r="C19">
        <v>0</v>
      </c>
      <c r="D19">
        <v>0</v>
      </c>
      <c r="E19">
        <v>0</v>
      </c>
      <c r="F19">
        <v>0</v>
      </c>
      <c r="G19">
        <v>0</v>
      </c>
      <c r="H19">
        <v>0</v>
      </c>
    </row>
    <row r="20" spans="2:8" x14ac:dyDescent="0.3">
      <c r="B20" t="s">
        <v>75</v>
      </c>
      <c r="C20">
        <f t="shared" ref="C20:H20" si="0">SUM(C14:C19)</f>
        <v>10</v>
      </c>
      <c r="D20">
        <f t="shared" si="0"/>
        <v>10</v>
      </c>
      <c r="E20">
        <f t="shared" si="0"/>
        <v>3</v>
      </c>
      <c r="F20">
        <f t="shared" si="0"/>
        <v>4</v>
      </c>
      <c r="G20">
        <f t="shared" si="0"/>
        <v>1</v>
      </c>
      <c r="H20">
        <f t="shared" si="0"/>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559F3-EC50-42EC-82E9-9367DD122E18}">
  <dimension ref="A1:F45"/>
  <sheetViews>
    <sheetView topLeftCell="A21" workbookViewId="0">
      <selection activeCell="D49" sqref="D49"/>
    </sheetView>
  </sheetViews>
  <sheetFormatPr defaultRowHeight="14.4" x14ac:dyDescent="0.3"/>
  <cols>
    <col min="1" max="1" width="10" bestFit="1" customWidth="1"/>
    <col min="2" max="2" width="14.21875" bestFit="1" customWidth="1"/>
    <col min="3" max="3" width="14.5546875" bestFit="1" customWidth="1"/>
    <col min="4" max="4" width="13.6640625" bestFit="1" customWidth="1"/>
    <col min="5" max="6" width="13.33203125" bestFit="1" customWidth="1"/>
  </cols>
  <sheetData>
    <row r="1" spans="1:6" x14ac:dyDescent="0.3">
      <c r="A1" t="s">
        <v>26</v>
      </c>
      <c r="B1" t="s">
        <v>32</v>
      </c>
      <c r="C1" t="s">
        <v>33</v>
      </c>
      <c r="D1" t="s">
        <v>34</v>
      </c>
      <c r="E1" t="s">
        <v>35</v>
      </c>
      <c r="F1" t="s">
        <v>36</v>
      </c>
    </row>
    <row r="2" spans="1:6" x14ac:dyDescent="0.3">
      <c r="A2" t="s">
        <v>37</v>
      </c>
      <c r="B2">
        <v>4</v>
      </c>
      <c r="C2">
        <v>2</v>
      </c>
      <c r="D2">
        <v>2</v>
      </c>
      <c r="E2">
        <v>0</v>
      </c>
      <c r="F2">
        <v>0</v>
      </c>
    </row>
    <row r="3" spans="1:6" x14ac:dyDescent="0.3">
      <c r="A3" t="s">
        <v>38</v>
      </c>
      <c r="B3">
        <v>8</v>
      </c>
      <c r="C3">
        <v>3</v>
      </c>
      <c r="D3">
        <v>2</v>
      </c>
      <c r="E3">
        <v>1</v>
      </c>
      <c r="F3">
        <v>0</v>
      </c>
    </row>
    <row r="4" spans="1:6" x14ac:dyDescent="0.3">
      <c r="A4" t="s">
        <v>39</v>
      </c>
      <c r="B4">
        <v>6</v>
      </c>
      <c r="C4">
        <v>5</v>
      </c>
      <c r="D4">
        <v>1</v>
      </c>
      <c r="E4">
        <v>2</v>
      </c>
      <c r="F4">
        <v>0</v>
      </c>
    </row>
    <row r="5" spans="1:6" x14ac:dyDescent="0.3">
      <c r="A5" t="s">
        <v>40</v>
      </c>
      <c r="B5">
        <v>2</v>
      </c>
      <c r="C5">
        <v>6</v>
      </c>
      <c r="D5">
        <v>1</v>
      </c>
      <c r="E5">
        <v>3</v>
      </c>
      <c r="F5">
        <v>0</v>
      </c>
    </row>
    <row r="6" spans="1:6" x14ac:dyDescent="0.3">
      <c r="A6" t="s">
        <v>41</v>
      </c>
      <c r="B6" s="4">
        <v>1</v>
      </c>
      <c r="C6">
        <v>4</v>
      </c>
      <c r="D6">
        <v>1</v>
      </c>
      <c r="E6">
        <v>1</v>
      </c>
      <c r="F6">
        <v>1</v>
      </c>
    </row>
    <row r="7" spans="1:6" x14ac:dyDescent="0.3">
      <c r="A7" t="s">
        <v>42</v>
      </c>
      <c r="B7">
        <f>SUM(B2:B6)</f>
        <v>21</v>
      </c>
      <c r="C7">
        <f>SUM(C2:C6)</f>
        <v>20</v>
      </c>
      <c r="D7">
        <f>SUM(D2:D6)</f>
        <v>7</v>
      </c>
      <c r="E7">
        <f>SUM(E2:E6)</f>
        <v>7</v>
      </c>
      <c r="F7">
        <f>SUM(F2:F6)</f>
        <v>1</v>
      </c>
    </row>
    <row r="10" spans="1:6" x14ac:dyDescent="0.3">
      <c r="A10" t="s">
        <v>44</v>
      </c>
      <c r="B10" t="s">
        <v>45</v>
      </c>
      <c r="C10" t="s">
        <v>46</v>
      </c>
      <c r="D10" t="s">
        <v>47</v>
      </c>
      <c r="E10" t="s">
        <v>48</v>
      </c>
      <c r="F10" t="s">
        <v>49</v>
      </c>
    </row>
    <row r="11" spans="1:6" x14ac:dyDescent="0.3">
      <c r="A11" t="s">
        <v>37</v>
      </c>
      <c r="B11">
        <v>5</v>
      </c>
      <c r="C11">
        <v>3</v>
      </c>
      <c r="D11">
        <v>1</v>
      </c>
      <c r="E11">
        <v>0</v>
      </c>
      <c r="F11">
        <v>0</v>
      </c>
    </row>
    <row r="12" spans="1:6" x14ac:dyDescent="0.3">
      <c r="A12" t="s">
        <v>38</v>
      </c>
      <c r="B12">
        <v>4</v>
      </c>
      <c r="C12">
        <v>3</v>
      </c>
      <c r="D12">
        <v>2</v>
      </c>
      <c r="E12">
        <v>0</v>
      </c>
      <c r="F12">
        <v>0</v>
      </c>
    </row>
    <row r="13" spans="1:6" x14ac:dyDescent="0.3">
      <c r="A13" t="s">
        <v>39</v>
      </c>
      <c r="B13">
        <v>3</v>
      </c>
      <c r="C13">
        <v>4</v>
      </c>
      <c r="D13">
        <v>1</v>
      </c>
      <c r="E13">
        <v>0</v>
      </c>
      <c r="F13">
        <v>0</v>
      </c>
    </row>
    <row r="14" spans="1:6" x14ac:dyDescent="0.3">
      <c r="A14" t="s">
        <v>40</v>
      </c>
      <c r="B14">
        <v>5</v>
      </c>
      <c r="C14">
        <v>4</v>
      </c>
      <c r="D14">
        <v>1</v>
      </c>
      <c r="E14">
        <v>2</v>
      </c>
      <c r="F14">
        <v>0</v>
      </c>
    </row>
    <row r="15" spans="1:6" x14ac:dyDescent="0.3">
      <c r="A15" t="s">
        <v>41</v>
      </c>
      <c r="B15">
        <v>3</v>
      </c>
      <c r="C15">
        <v>2</v>
      </c>
      <c r="D15">
        <v>1</v>
      </c>
      <c r="E15">
        <v>3</v>
      </c>
      <c r="F15">
        <v>1</v>
      </c>
    </row>
    <row r="16" spans="1:6" x14ac:dyDescent="0.3">
      <c r="A16" t="s">
        <v>42</v>
      </c>
      <c r="B16">
        <f>SUM(B11:B15)</f>
        <v>20</v>
      </c>
      <c r="C16">
        <f t="shared" ref="C16:F16" si="0">SUM(C11:C15)</f>
        <v>16</v>
      </c>
      <c r="D16">
        <f t="shared" si="0"/>
        <v>6</v>
      </c>
      <c r="E16">
        <f t="shared" si="0"/>
        <v>5</v>
      </c>
      <c r="F16">
        <f t="shared" si="0"/>
        <v>1</v>
      </c>
    </row>
    <row r="20" spans="1:6" x14ac:dyDescent="0.3">
      <c r="A20" t="s">
        <v>26</v>
      </c>
      <c r="B20" t="s">
        <v>50</v>
      </c>
      <c r="C20" t="s">
        <v>51</v>
      </c>
      <c r="D20" t="s">
        <v>52</v>
      </c>
      <c r="E20" t="s">
        <v>53</v>
      </c>
      <c r="F20" t="s">
        <v>54</v>
      </c>
    </row>
    <row r="21" spans="1:6" x14ac:dyDescent="0.3">
      <c r="A21" t="s">
        <v>55</v>
      </c>
      <c r="B21">
        <v>4</v>
      </c>
      <c r="C21">
        <v>3</v>
      </c>
      <c r="D21">
        <v>1</v>
      </c>
      <c r="E21" t="s">
        <v>56</v>
      </c>
      <c r="F21" t="s">
        <v>56</v>
      </c>
    </row>
    <row r="22" spans="1:6" x14ac:dyDescent="0.3">
      <c r="A22" t="s">
        <v>57</v>
      </c>
      <c r="B22">
        <v>5</v>
      </c>
      <c r="C22">
        <v>6</v>
      </c>
      <c r="D22">
        <v>2</v>
      </c>
      <c r="E22" t="s">
        <v>56</v>
      </c>
      <c r="F22" t="s">
        <v>56</v>
      </c>
    </row>
    <row r="23" spans="1:6" x14ac:dyDescent="0.3">
      <c r="A23" t="s">
        <v>58</v>
      </c>
      <c r="B23">
        <v>7</v>
      </c>
      <c r="C23">
        <v>4</v>
      </c>
      <c r="D23">
        <v>2</v>
      </c>
      <c r="E23">
        <v>1</v>
      </c>
      <c r="F23" t="s">
        <v>56</v>
      </c>
    </row>
    <row r="24" spans="1:6" x14ac:dyDescent="0.3">
      <c r="A24" t="s">
        <v>59</v>
      </c>
      <c r="B24">
        <v>6</v>
      </c>
      <c r="C24">
        <v>5</v>
      </c>
      <c r="D24">
        <v>3</v>
      </c>
      <c r="E24">
        <v>2</v>
      </c>
      <c r="F24" t="s">
        <v>56</v>
      </c>
    </row>
    <row r="25" spans="1:6" x14ac:dyDescent="0.3">
      <c r="A25" t="s">
        <v>31</v>
      </c>
      <c r="B25">
        <v>8</v>
      </c>
      <c r="C25">
        <v>4</v>
      </c>
      <c r="D25">
        <v>1</v>
      </c>
      <c r="E25">
        <v>3</v>
      </c>
      <c r="F25">
        <v>1</v>
      </c>
    </row>
    <row r="26" spans="1:6" x14ac:dyDescent="0.3">
      <c r="A26" t="s">
        <v>42</v>
      </c>
      <c r="B26">
        <f>SUM(B21:B25)</f>
        <v>30</v>
      </c>
      <c r="C26">
        <f>SUM(C21:C25)</f>
        <v>22</v>
      </c>
      <c r="D26">
        <f>SUM(D21:D25)</f>
        <v>9</v>
      </c>
      <c r="E26">
        <f>SUM(E23:E25)</f>
        <v>6</v>
      </c>
      <c r="F26">
        <f>SUM(F25)</f>
        <v>1</v>
      </c>
    </row>
    <row r="29" spans="1:6" x14ac:dyDescent="0.3">
      <c r="A29" t="s">
        <v>26</v>
      </c>
      <c r="B29" t="s">
        <v>60</v>
      </c>
      <c r="C29" t="s">
        <v>61</v>
      </c>
      <c r="D29" t="s">
        <v>62</v>
      </c>
      <c r="E29" t="s">
        <v>63</v>
      </c>
      <c r="F29" t="s">
        <v>64</v>
      </c>
    </row>
    <row r="30" spans="1:6" x14ac:dyDescent="0.3">
      <c r="A30" t="s">
        <v>55</v>
      </c>
      <c r="B30">
        <v>0</v>
      </c>
      <c r="C30">
        <v>1</v>
      </c>
      <c r="D30">
        <v>0</v>
      </c>
      <c r="E30" t="s">
        <v>56</v>
      </c>
      <c r="F30" t="s">
        <v>56</v>
      </c>
    </row>
    <row r="31" spans="1:6" x14ac:dyDescent="0.3">
      <c r="A31" t="s">
        <v>57</v>
      </c>
      <c r="B31">
        <v>0</v>
      </c>
      <c r="C31">
        <v>0</v>
      </c>
      <c r="D31">
        <v>1</v>
      </c>
      <c r="E31" t="s">
        <v>56</v>
      </c>
      <c r="F31" t="s">
        <v>56</v>
      </c>
    </row>
    <row r="32" spans="1:6" x14ac:dyDescent="0.3">
      <c r="A32" t="s">
        <v>58</v>
      </c>
      <c r="B32">
        <v>1</v>
      </c>
      <c r="C32">
        <v>0</v>
      </c>
      <c r="D32">
        <v>0</v>
      </c>
      <c r="E32">
        <v>0</v>
      </c>
      <c r="F32" t="s">
        <v>56</v>
      </c>
    </row>
    <row r="33" spans="1:6" x14ac:dyDescent="0.3">
      <c r="A33" t="s">
        <v>59</v>
      </c>
      <c r="B33">
        <v>0</v>
      </c>
      <c r="C33">
        <v>0</v>
      </c>
      <c r="D33">
        <v>0</v>
      </c>
      <c r="E33">
        <v>1</v>
      </c>
      <c r="F33" t="s">
        <v>56</v>
      </c>
    </row>
    <row r="34" spans="1:6" x14ac:dyDescent="0.3">
      <c r="A34" t="s">
        <v>31</v>
      </c>
      <c r="B34">
        <v>0</v>
      </c>
      <c r="C34">
        <v>0</v>
      </c>
      <c r="D34">
        <v>0</v>
      </c>
      <c r="E34">
        <v>0</v>
      </c>
      <c r="F34">
        <v>1</v>
      </c>
    </row>
    <row r="35" spans="1:6" x14ac:dyDescent="0.3">
      <c r="A35" t="s">
        <v>42</v>
      </c>
      <c r="B35">
        <f>SUM(B30:B34)</f>
        <v>1</v>
      </c>
      <c r="C35">
        <f>SUM(C30:C34)</f>
        <v>1</v>
      </c>
      <c r="D35">
        <f>SUM(D30:D34)</f>
        <v>1</v>
      </c>
      <c r="E35">
        <f>SUM(E32:E34)</f>
        <v>1</v>
      </c>
      <c r="F35">
        <f>SUM(F34)</f>
        <v>1</v>
      </c>
    </row>
    <row r="38" spans="1:6" x14ac:dyDescent="0.3">
      <c r="B38" t="s">
        <v>65</v>
      </c>
      <c r="C38" t="s">
        <v>66</v>
      </c>
      <c r="D38" t="s">
        <v>67</v>
      </c>
      <c r="E38" t="s">
        <v>68</v>
      </c>
      <c r="F38" t="s">
        <v>69</v>
      </c>
    </row>
    <row r="39" spans="1:6" x14ac:dyDescent="0.3">
      <c r="A39" t="s">
        <v>28</v>
      </c>
      <c r="B39">
        <v>1</v>
      </c>
      <c r="C39">
        <v>2</v>
      </c>
      <c r="D39">
        <v>3</v>
      </c>
      <c r="E39">
        <v>0</v>
      </c>
      <c r="F39">
        <v>1</v>
      </c>
    </row>
    <row r="40" spans="1:6" x14ac:dyDescent="0.3">
      <c r="A40" t="s">
        <v>42</v>
      </c>
      <c r="B40">
        <v>1</v>
      </c>
      <c r="C40">
        <v>2</v>
      </c>
      <c r="D40">
        <v>3</v>
      </c>
      <c r="E40">
        <v>0</v>
      </c>
      <c r="F40">
        <v>1</v>
      </c>
    </row>
    <row r="43" spans="1:6" x14ac:dyDescent="0.3">
      <c r="B43" t="s">
        <v>70</v>
      </c>
      <c r="C43" t="s">
        <v>71</v>
      </c>
      <c r="D43" t="s">
        <v>72</v>
      </c>
      <c r="E43" t="s">
        <v>73</v>
      </c>
      <c r="F43" t="s">
        <v>74</v>
      </c>
    </row>
    <row r="44" spans="1:6" x14ac:dyDescent="0.3">
      <c r="A44" t="s">
        <v>31</v>
      </c>
      <c r="B44">
        <v>1</v>
      </c>
      <c r="C44">
        <v>0</v>
      </c>
      <c r="D44">
        <v>1</v>
      </c>
      <c r="E44">
        <v>0</v>
      </c>
      <c r="F44">
        <v>1</v>
      </c>
    </row>
    <row r="45" spans="1:6" x14ac:dyDescent="0.3">
      <c r="A45" t="s">
        <v>42</v>
      </c>
      <c r="B45">
        <f>SUM(B44)</f>
        <v>1</v>
      </c>
      <c r="C45">
        <f>SUM(C44)</f>
        <v>0</v>
      </c>
      <c r="D45">
        <f>SUM(D44)</f>
        <v>1</v>
      </c>
      <c r="E45">
        <f>SUM(E44)</f>
        <v>0</v>
      </c>
      <c r="F45">
        <f>SUM(F44)</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47F1-4769-4235-A624-4405723CB195}">
  <dimension ref="B1:D72"/>
  <sheetViews>
    <sheetView topLeftCell="A20" workbookViewId="0">
      <selection activeCell="D47" sqref="D47"/>
    </sheetView>
  </sheetViews>
  <sheetFormatPr defaultRowHeight="14.4" x14ac:dyDescent="0.3"/>
  <cols>
    <col min="2" max="2" width="14.33203125" bestFit="1" customWidth="1"/>
    <col min="3" max="3" width="20.109375" bestFit="1" customWidth="1"/>
    <col min="4" max="4" width="18.21875" bestFit="1" customWidth="1"/>
    <col min="5" max="5" width="20.6640625" bestFit="1" customWidth="1"/>
    <col min="6" max="6" width="12.88671875" bestFit="1" customWidth="1"/>
    <col min="7" max="7" width="12.5546875" bestFit="1" customWidth="1"/>
    <col min="8" max="8" width="13.77734375" bestFit="1" customWidth="1"/>
    <col min="9" max="9" width="11.44140625" bestFit="1" customWidth="1"/>
    <col min="10" max="10" width="11.6640625" bestFit="1" customWidth="1"/>
    <col min="11" max="11" width="10.88671875" bestFit="1" customWidth="1"/>
    <col min="12" max="12" width="10.33203125" bestFit="1" customWidth="1"/>
    <col min="13" max="13" width="10.109375" bestFit="1" customWidth="1"/>
  </cols>
  <sheetData>
    <row r="1" spans="2:4" x14ac:dyDescent="0.3">
      <c r="B1" s="24" t="s">
        <v>26</v>
      </c>
      <c r="C1" t="s" vm="1">
        <v>108</v>
      </c>
    </row>
    <row r="3" spans="2:4" x14ac:dyDescent="0.3">
      <c r="B3" s="24" t="s">
        <v>105</v>
      </c>
      <c r="C3" t="s">
        <v>109</v>
      </c>
      <c r="D3" t="s">
        <v>3</v>
      </c>
    </row>
    <row r="4" spans="2:4" x14ac:dyDescent="0.3">
      <c r="B4" s="25" t="s">
        <v>21</v>
      </c>
      <c r="C4" s="4">
        <v>34</v>
      </c>
      <c r="D4" s="4">
        <v>9</v>
      </c>
    </row>
    <row r="5" spans="2:4" x14ac:dyDescent="0.3">
      <c r="B5" s="25" t="s">
        <v>20</v>
      </c>
      <c r="C5" s="4">
        <v>17</v>
      </c>
      <c r="D5" s="4">
        <v>7</v>
      </c>
    </row>
    <row r="6" spans="2:4" x14ac:dyDescent="0.3">
      <c r="B6" s="25" t="s">
        <v>22</v>
      </c>
      <c r="C6" s="4">
        <v>6</v>
      </c>
      <c r="D6" s="4">
        <v>5</v>
      </c>
    </row>
    <row r="7" spans="2:4" x14ac:dyDescent="0.3">
      <c r="B7" s="25" t="s">
        <v>6</v>
      </c>
      <c r="C7" s="4">
        <v>156</v>
      </c>
      <c r="D7" s="4">
        <v>63</v>
      </c>
    </row>
    <row r="8" spans="2:4" x14ac:dyDescent="0.3">
      <c r="B8" s="25" t="s">
        <v>8</v>
      </c>
      <c r="C8" s="4">
        <v>75</v>
      </c>
      <c r="D8" s="4">
        <v>52</v>
      </c>
    </row>
    <row r="9" spans="2:4" x14ac:dyDescent="0.3">
      <c r="B9" s="25" t="s">
        <v>7</v>
      </c>
      <c r="C9" s="4">
        <v>107</v>
      </c>
      <c r="D9" s="4">
        <v>40</v>
      </c>
    </row>
    <row r="10" spans="2:4" x14ac:dyDescent="0.3">
      <c r="B10" s="25" t="s">
        <v>107</v>
      </c>
      <c r="C10" s="4">
        <v>395</v>
      </c>
      <c r="D10" s="4">
        <v>176</v>
      </c>
    </row>
    <row r="15" spans="2:4" x14ac:dyDescent="0.3">
      <c r="B15" s="24" t="s">
        <v>105</v>
      </c>
      <c r="C15" t="s">
        <v>16</v>
      </c>
      <c r="D15" t="s">
        <v>15</v>
      </c>
    </row>
    <row r="16" spans="2:4" x14ac:dyDescent="0.3">
      <c r="B16" s="25" t="s">
        <v>21</v>
      </c>
      <c r="C16" s="4">
        <v>66</v>
      </c>
      <c r="D16" s="4">
        <v>133</v>
      </c>
    </row>
    <row r="17" spans="2:4" x14ac:dyDescent="0.3">
      <c r="B17" s="25" t="s">
        <v>20</v>
      </c>
      <c r="C17" s="4">
        <v>37</v>
      </c>
      <c r="D17" s="4">
        <v>85</v>
      </c>
    </row>
    <row r="18" spans="2:4" x14ac:dyDescent="0.3">
      <c r="B18" s="25" t="s">
        <v>22</v>
      </c>
      <c r="C18" s="4">
        <v>19</v>
      </c>
      <c r="D18" s="4">
        <v>61</v>
      </c>
    </row>
    <row r="19" spans="2:4" x14ac:dyDescent="0.3">
      <c r="B19" s="25" t="s">
        <v>6</v>
      </c>
      <c r="C19" s="4">
        <v>314</v>
      </c>
      <c r="D19" s="4">
        <v>720</v>
      </c>
    </row>
    <row r="20" spans="2:4" x14ac:dyDescent="0.3">
      <c r="B20" s="25" t="s">
        <v>8</v>
      </c>
      <c r="C20" s="4">
        <v>139</v>
      </c>
      <c r="D20" s="4">
        <v>309</v>
      </c>
    </row>
    <row r="21" spans="2:4" x14ac:dyDescent="0.3">
      <c r="B21" s="25" t="s">
        <v>7</v>
      </c>
      <c r="C21" s="4">
        <v>155</v>
      </c>
      <c r="D21" s="4">
        <v>396</v>
      </c>
    </row>
    <row r="22" spans="2:4" x14ac:dyDescent="0.3">
      <c r="B22" s="25" t="s">
        <v>107</v>
      </c>
      <c r="C22" s="4">
        <v>730</v>
      </c>
      <c r="D22" s="4">
        <v>1704</v>
      </c>
    </row>
    <row r="28" spans="2:4" x14ac:dyDescent="0.3">
      <c r="B28" s="24" t="s">
        <v>106</v>
      </c>
      <c r="C28" t="s">
        <v>17</v>
      </c>
      <c r="D28" t="s">
        <v>18</v>
      </c>
    </row>
    <row r="29" spans="2:4" x14ac:dyDescent="0.3">
      <c r="B29" s="25" t="s">
        <v>6</v>
      </c>
      <c r="C29" s="4">
        <v>43.6</v>
      </c>
      <c r="D29" s="4">
        <v>42</v>
      </c>
    </row>
    <row r="30" spans="2:4" x14ac:dyDescent="0.3">
      <c r="B30" s="25" t="s">
        <v>8</v>
      </c>
      <c r="C30" s="4">
        <v>44.9</v>
      </c>
      <c r="D30" s="4">
        <v>34</v>
      </c>
    </row>
    <row r="31" spans="2:4" x14ac:dyDescent="0.3">
      <c r="B31" s="25" t="s">
        <v>7</v>
      </c>
      <c r="C31" s="4">
        <v>39.1</v>
      </c>
      <c r="D31" s="4">
        <v>30</v>
      </c>
    </row>
    <row r="32" spans="2:4" x14ac:dyDescent="0.3">
      <c r="B32" s="25" t="s">
        <v>21</v>
      </c>
      <c r="C32" s="4">
        <v>49.6</v>
      </c>
      <c r="D32" s="4">
        <v>11</v>
      </c>
    </row>
    <row r="33" spans="2:4" x14ac:dyDescent="0.3">
      <c r="B33" s="25" t="s">
        <v>20</v>
      </c>
      <c r="C33" s="4">
        <v>43.5</v>
      </c>
      <c r="D33" s="4">
        <v>10</v>
      </c>
    </row>
    <row r="34" spans="2:4" x14ac:dyDescent="0.3">
      <c r="B34" s="25" t="s">
        <v>22</v>
      </c>
      <c r="C34" s="4">
        <v>31.1</v>
      </c>
      <c r="D34" s="4">
        <v>6</v>
      </c>
    </row>
    <row r="35" spans="2:4" x14ac:dyDescent="0.3">
      <c r="B35" s="25" t="s">
        <v>107</v>
      </c>
      <c r="C35" s="4">
        <v>251.8</v>
      </c>
      <c r="D35" s="4">
        <v>133</v>
      </c>
    </row>
    <row r="38" spans="2:4" x14ac:dyDescent="0.3">
      <c r="B38" s="27" t="s">
        <v>0</v>
      </c>
      <c r="C38" s="27" t="s">
        <v>17</v>
      </c>
      <c r="D38" s="27" t="s">
        <v>18</v>
      </c>
    </row>
    <row r="39" spans="2:4" x14ac:dyDescent="0.3">
      <c r="B39" t="str" cm="1">
        <f t="array" ref="B39:D44">B29:D34</f>
        <v>Mohamed Salah</v>
      </c>
      <c r="C39">
        <v>43.6</v>
      </c>
      <c r="D39">
        <v>42</v>
      </c>
    </row>
    <row r="40" spans="2:4" x14ac:dyDescent="0.3">
      <c r="B40" t="str">
        <v>Roberto Firmino</v>
      </c>
      <c r="C40">
        <v>44.9</v>
      </c>
      <c r="D40">
        <v>34</v>
      </c>
    </row>
    <row r="41" spans="2:4" x14ac:dyDescent="0.3">
      <c r="B41" t="str">
        <v>Sadio Mané</v>
      </c>
      <c r="C41">
        <v>39.1</v>
      </c>
      <c r="D41">
        <v>30</v>
      </c>
    </row>
    <row r="42" spans="2:4" x14ac:dyDescent="0.3">
      <c r="B42" t="str">
        <v>Diogo Jota</v>
      </c>
      <c r="C42">
        <v>49.6</v>
      </c>
      <c r="D42">
        <v>11</v>
      </c>
    </row>
    <row r="43" spans="2:4" x14ac:dyDescent="0.3">
      <c r="B43" t="str">
        <v>Divock Origi</v>
      </c>
      <c r="C43">
        <v>43.5</v>
      </c>
      <c r="D43">
        <v>10</v>
      </c>
    </row>
    <row r="44" spans="2:4" x14ac:dyDescent="0.3">
      <c r="B44" t="str">
        <v>Luiz Diaz</v>
      </c>
      <c r="C44">
        <v>31.1</v>
      </c>
      <c r="D44">
        <v>6</v>
      </c>
    </row>
    <row r="55" spans="2:4" x14ac:dyDescent="0.3">
      <c r="B55" s="28"/>
      <c r="C55" s="29"/>
      <c r="D55" s="30"/>
    </row>
    <row r="56" spans="2:4" x14ac:dyDescent="0.3">
      <c r="B56" s="31"/>
      <c r="C56" s="32"/>
      <c r="D56" s="33"/>
    </row>
    <row r="57" spans="2:4" x14ac:dyDescent="0.3">
      <c r="B57" s="31"/>
      <c r="C57" s="32"/>
      <c r="D57" s="33"/>
    </row>
    <row r="58" spans="2:4" x14ac:dyDescent="0.3">
      <c r="B58" s="31"/>
      <c r="C58" s="32"/>
      <c r="D58" s="33"/>
    </row>
    <row r="59" spans="2:4" x14ac:dyDescent="0.3">
      <c r="B59" s="31"/>
      <c r="C59" s="32"/>
      <c r="D59" s="33"/>
    </row>
    <row r="60" spans="2:4" x14ac:dyDescent="0.3">
      <c r="B60" s="31"/>
      <c r="C60" s="32"/>
      <c r="D60" s="33"/>
    </row>
    <row r="61" spans="2:4" x14ac:dyDescent="0.3">
      <c r="B61" s="31"/>
      <c r="C61" s="32"/>
      <c r="D61" s="33"/>
    </row>
    <row r="62" spans="2:4" x14ac:dyDescent="0.3">
      <c r="B62" s="31"/>
      <c r="C62" s="32"/>
      <c r="D62" s="33"/>
    </row>
    <row r="63" spans="2:4" x14ac:dyDescent="0.3">
      <c r="B63" s="31"/>
      <c r="C63" s="32"/>
      <c r="D63" s="33"/>
    </row>
    <row r="64" spans="2:4" x14ac:dyDescent="0.3">
      <c r="B64" s="31"/>
      <c r="C64" s="32"/>
      <c r="D64" s="33"/>
    </row>
    <row r="65" spans="2:4" x14ac:dyDescent="0.3">
      <c r="B65" s="31"/>
      <c r="C65" s="32"/>
      <c r="D65" s="33"/>
    </row>
    <row r="66" spans="2:4" x14ac:dyDescent="0.3">
      <c r="B66" s="31"/>
      <c r="C66" s="32"/>
      <c r="D66" s="33"/>
    </row>
    <row r="67" spans="2:4" x14ac:dyDescent="0.3">
      <c r="B67" s="31"/>
      <c r="C67" s="32"/>
      <c r="D67" s="33"/>
    </row>
    <row r="68" spans="2:4" x14ac:dyDescent="0.3">
      <c r="B68" s="31"/>
      <c r="C68" s="32"/>
      <c r="D68" s="33"/>
    </row>
    <row r="69" spans="2:4" x14ac:dyDescent="0.3">
      <c r="B69" s="31"/>
      <c r="C69" s="32"/>
      <c r="D69" s="33"/>
    </row>
    <row r="70" spans="2:4" x14ac:dyDescent="0.3">
      <c r="B70" s="31"/>
      <c r="C70" s="32"/>
      <c r="D70" s="33"/>
    </row>
    <row r="71" spans="2:4" x14ac:dyDescent="0.3">
      <c r="B71" s="31"/>
      <c r="C71" s="32"/>
      <c r="D71" s="33"/>
    </row>
    <row r="72" spans="2:4" x14ac:dyDescent="0.3">
      <c r="B72" s="34"/>
      <c r="C72" s="35"/>
      <c r="D72" s="36"/>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64A08-C689-458D-BC30-005179B65ACE}">
  <dimension ref="A1:Q14"/>
  <sheetViews>
    <sheetView workbookViewId="0">
      <selection activeCell="G6" sqref="G6"/>
    </sheetView>
  </sheetViews>
  <sheetFormatPr defaultRowHeight="14.4" x14ac:dyDescent="0.3"/>
  <cols>
    <col min="2" max="2" width="9.88671875" bestFit="1" customWidth="1"/>
    <col min="3" max="3" width="9.77734375" bestFit="1" customWidth="1"/>
    <col min="4" max="4" width="16.6640625" customWidth="1"/>
    <col min="5" max="6" width="19.5546875" customWidth="1"/>
    <col min="7" max="7" width="21.5546875" customWidth="1"/>
  </cols>
  <sheetData>
    <row r="1" spans="1:17" x14ac:dyDescent="0.3">
      <c r="A1" t="s">
        <v>105</v>
      </c>
      <c r="B1" t="s">
        <v>26</v>
      </c>
      <c r="C1" t="s">
        <v>90</v>
      </c>
      <c r="D1" t="s">
        <v>83</v>
      </c>
      <c r="E1" t="s">
        <v>117</v>
      </c>
      <c r="F1" t="s">
        <v>116</v>
      </c>
      <c r="G1" t="s">
        <v>97</v>
      </c>
    </row>
    <row r="2" spans="1:17" x14ac:dyDescent="0.3">
      <c r="A2" t="s">
        <v>89</v>
      </c>
      <c r="B2" t="s">
        <v>96</v>
      </c>
      <c r="C2" t="s">
        <v>91</v>
      </c>
      <c r="D2" s="7">
        <v>88</v>
      </c>
      <c r="E2" s="7">
        <v>44</v>
      </c>
      <c r="F2" s="38">
        <f>Dribbling[[#This Row],[Dribble Ateempt]]-Dribbling[[#This Row],[Successful Dribblies]]</f>
        <v>44</v>
      </c>
      <c r="G2" s="17">
        <f>E2/D2</f>
        <v>0.5</v>
      </c>
    </row>
    <row r="3" spans="1:17" x14ac:dyDescent="0.3">
      <c r="A3" t="s">
        <v>92</v>
      </c>
      <c r="B3" t="s">
        <v>96</v>
      </c>
      <c r="C3" t="s">
        <v>95</v>
      </c>
      <c r="D3">
        <v>76</v>
      </c>
      <c r="E3">
        <v>56</v>
      </c>
      <c r="F3">
        <f>Dribbling[[#This Row],[Dribble Ateempt]]-Dribbling[[#This Row],[Successful Dribblies]]</f>
        <v>20</v>
      </c>
      <c r="G3" s="17">
        <f>E3/D3</f>
        <v>0.73684210526315785</v>
      </c>
    </row>
    <row r="12" spans="1:17" x14ac:dyDescent="0.3">
      <c r="Q12" t="s">
        <v>93</v>
      </c>
    </row>
    <row r="13" spans="1:17" x14ac:dyDescent="0.3">
      <c r="Q13" t="s">
        <v>94</v>
      </c>
    </row>
    <row r="14" spans="1:17" x14ac:dyDescent="0.3">
      <c r="Q14" t="s">
        <v>91</v>
      </c>
    </row>
  </sheetData>
  <phoneticPr fontId="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C6FE5-2D4F-4FEB-A617-066EB2CE21A1}">
  <dimension ref="A1:P16"/>
  <sheetViews>
    <sheetView topLeftCell="I1" workbookViewId="0">
      <selection activeCell="P2" sqref="P2"/>
    </sheetView>
  </sheetViews>
  <sheetFormatPr defaultRowHeight="14.4" x14ac:dyDescent="0.3"/>
  <cols>
    <col min="1" max="1" width="14.21875" bestFit="1" customWidth="1"/>
    <col min="2" max="2" width="14.21875" customWidth="1"/>
    <col min="3" max="3" width="13.77734375" customWidth="1"/>
    <col min="4" max="4" width="7.44140625" customWidth="1"/>
    <col min="6" max="6" width="18.44140625" customWidth="1"/>
    <col min="7" max="7" width="13.88671875" bestFit="1" customWidth="1"/>
    <col min="8" max="8" width="22.33203125" bestFit="1" customWidth="1"/>
    <col min="9" max="9" width="21.77734375" customWidth="1"/>
    <col min="10" max="10" width="26.33203125" bestFit="1" customWidth="1"/>
    <col min="11" max="11" width="25.5546875" bestFit="1" customWidth="1"/>
    <col min="12" max="13" width="25.5546875" customWidth="1"/>
    <col min="14" max="14" width="22.77734375" customWidth="1"/>
    <col min="15" max="15" width="15" customWidth="1"/>
    <col min="16" max="16" width="20.44140625" bestFit="1" customWidth="1"/>
    <col min="17" max="17" width="9.88671875" bestFit="1" customWidth="1"/>
    <col min="18" max="18" width="12.6640625" bestFit="1" customWidth="1"/>
  </cols>
  <sheetData>
    <row r="1" spans="1:16" x14ac:dyDescent="0.3">
      <c r="A1" t="s">
        <v>0</v>
      </c>
      <c r="B1" t="s">
        <v>87</v>
      </c>
      <c r="C1" t="s">
        <v>1</v>
      </c>
      <c r="D1" t="s">
        <v>2</v>
      </c>
      <c r="E1" t="s">
        <v>3</v>
      </c>
      <c r="F1" t="s">
        <v>82</v>
      </c>
      <c r="G1" t="s">
        <v>84</v>
      </c>
      <c r="H1" t="s">
        <v>16</v>
      </c>
      <c r="I1" t="s">
        <v>17</v>
      </c>
      <c r="J1" t="s">
        <v>18</v>
      </c>
      <c r="K1" t="s">
        <v>19</v>
      </c>
      <c r="L1" t="s">
        <v>27</v>
      </c>
      <c r="M1" t="s">
        <v>4</v>
      </c>
      <c r="N1" t="s">
        <v>5</v>
      </c>
      <c r="O1" t="s">
        <v>80</v>
      </c>
      <c r="P1" t="s">
        <v>140</v>
      </c>
    </row>
    <row r="2" spans="1:16" x14ac:dyDescent="0.3">
      <c r="A2" s="6" t="s">
        <v>6</v>
      </c>
      <c r="B2" s="6" t="s">
        <v>88</v>
      </c>
      <c r="C2" s="6">
        <v>43</v>
      </c>
      <c r="D2" s="6">
        <v>32</v>
      </c>
      <c r="E2" s="6">
        <v>22</v>
      </c>
      <c r="F2" s="6">
        <f>D2+E2</f>
        <v>54</v>
      </c>
      <c r="G2" s="7">
        <v>140</v>
      </c>
      <c r="H2" s="7">
        <v>70</v>
      </c>
      <c r="I2" s="8">
        <f t="shared" ref="I2:I7" si="0">H2/G2</f>
        <v>0.5</v>
      </c>
      <c r="J2" s="7">
        <v>45</v>
      </c>
      <c r="K2" s="7">
        <v>19</v>
      </c>
      <c r="L2" s="9">
        <v>3606</v>
      </c>
      <c r="M2" s="6">
        <v>113</v>
      </c>
      <c r="N2" s="10">
        <f t="shared" ref="N2:N7" si="1">L2/F2</f>
        <v>66.777777777777771</v>
      </c>
      <c r="O2" s="7">
        <v>0</v>
      </c>
      <c r="P2" s="7">
        <v>0</v>
      </c>
    </row>
    <row r="3" spans="1:16" x14ac:dyDescent="0.3">
      <c r="A3" s="6" t="s">
        <v>76</v>
      </c>
      <c r="B3" s="6" t="s">
        <v>88</v>
      </c>
      <c r="C3" s="6">
        <v>40</v>
      </c>
      <c r="D3" s="6">
        <v>16</v>
      </c>
      <c r="E3" s="6">
        <v>5</v>
      </c>
      <c r="F3" s="6">
        <f t="shared" ref="F3:F7" si="2">D3+E3</f>
        <v>21</v>
      </c>
      <c r="G3" s="7">
        <v>56</v>
      </c>
      <c r="H3" s="7">
        <v>26</v>
      </c>
      <c r="I3" s="8">
        <f t="shared" si="0"/>
        <v>0.4642857142857143</v>
      </c>
      <c r="J3" s="7">
        <v>24</v>
      </c>
      <c r="K3" s="7">
        <v>5</v>
      </c>
      <c r="L3" s="9">
        <v>2146</v>
      </c>
      <c r="M3" s="6">
        <v>134</v>
      </c>
      <c r="N3" s="10">
        <f t="shared" si="1"/>
        <v>102.19047619047619</v>
      </c>
      <c r="O3" s="7">
        <v>16</v>
      </c>
      <c r="P3" s="7">
        <v>5</v>
      </c>
    </row>
    <row r="4" spans="1:16" x14ac:dyDescent="0.3">
      <c r="A4" s="6" t="s">
        <v>77</v>
      </c>
      <c r="B4" s="6" t="s">
        <v>88</v>
      </c>
      <c r="C4" s="6">
        <v>42</v>
      </c>
      <c r="D4" s="6">
        <v>13</v>
      </c>
      <c r="E4" s="6">
        <v>5</v>
      </c>
      <c r="F4" s="6">
        <f t="shared" si="2"/>
        <v>18</v>
      </c>
      <c r="G4" s="7">
        <v>58</v>
      </c>
      <c r="H4" s="7">
        <v>28</v>
      </c>
      <c r="I4" s="11">
        <f t="shared" si="0"/>
        <v>0.48275862068965519</v>
      </c>
      <c r="J4" s="7">
        <v>22</v>
      </c>
      <c r="K4" s="7">
        <v>12</v>
      </c>
      <c r="L4" s="9">
        <v>2711</v>
      </c>
      <c r="M4" s="6">
        <v>209</v>
      </c>
      <c r="N4" s="10">
        <f t="shared" si="1"/>
        <v>150.61111111111111</v>
      </c>
      <c r="O4" s="7">
        <v>0</v>
      </c>
      <c r="P4" s="7">
        <v>0</v>
      </c>
    </row>
    <row r="5" spans="1:16" x14ac:dyDescent="0.3">
      <c r="A5" s="6" t="s">
        <v>21</v>
      </c>
      <c r="B5" s="6" t="s">
        <v>88</v>
      </c>
      <c r="C5" s="6">
        <v>30</v>
      </c>
      <c r="D5" s="6">
        <v>8</v>
      </c>
      <c r="E5" s="6">
        <v>3</v>
      </c>
      <c r="F5" s="6">
        <f t="shared" si="2"/>
        <v>11</v>
      </c>
      <c r="G5" s="7">
        <v>42</v>
      </c>
      <c r="H5" s="7">
        <v>22</v>
      </c>
      <c r="I5" s="8">
        <f t="shared" si="0"/>
        <v>0.52380952380952384</v>
      </c>
      <c r="J5" s="7">
        <v>42</v>
      </c>
      <c r="K5" s="7">
        <v>28</v>
      </c>
      <c r="L5" s="12">
        <v>1424</v>
      </c>
      <c r="M5" s="6">
        <v>178</v>
      </c>
      <c r="N5" s="10">
        <f t="shared" si="1"/>
        <v>129.45454545454547</v>
      </c>
      <c r="O5" s="7">
        <v>71</v>
      </c>
      <c r="P5" s="7">
        <v>16</v>
      </c>
    </row>
    <row r="6" spans="1:16" x14ac:dyDescent="0.3">
      <c r="A6" s="6" t="s">
        <v>78</v>
      </c>
      <c r="B6" s="6" t="s">
        <v>88</v>
      </c>
      <c r="C6" s="6">
        <v>39</v>
      </c>
      <c r="D6" s="6">
        <v>7</v>
      </c>
      <c r="E6" s="6">
        <v>7</v>
      </c>
      <c r="F6" s="6">
        <f t="shared" si="2"/>
        <v>14</v>
      </c>
      <c r="G6" s="7">
        <v>57</v>
      </c>
      <c r="H6" s="7">
        <v>27</v>
      </c>
      <c r="I6" s="8">
        <f t="shared" si="0"/>
        <v>0.47368421052631576</v>
      </c>
      <c r="J6" s="7">
        <v>13</v>
      </c>
      <c r="K6" s="7">
        <v>26</v>
      </c>
      <c r="L6" s="9">
        <v>1849</v>
      </c>
      <c r="M6" s="6">
        <v>264</v>
      </c>
      <c r="N6" s="10">
        <f t="shared" si="1"/>
        <v>132.07142857142858</v>
      </c>
      <c r="O6" s="7">
        <v>5</v>
      </c>
      <c r="P6" s="7">
        <v>1</v>
      </c>
    </row>
    <row r="7" spans="1:16" x14ac:dyDescent="0.3">
      <c r="A7" s="18" t="s">
        <v>79</v>
      </c>
      <c r="B7" s="18" t="s">
        <v>88</v>
      </c>
      <c r="C7" s="18">
        <v>11</v>
      </c>
      <c r="D7" s="18">
        <v>2</v>
      </c>
      <c r="E7" s="18">
        <v>2</v>
      </c>
      <c r="F7" s="18">
        <f t="shared" si="2"/>
        <v>4</v>
      </c>
      <c r="G7" s="21">
        <v>19</v>
      </c>
      <c r="H7" s="21">
        <v>9</v>
      </c>
      <c r="I7" s="22">
        <f t="shared" si="0"/>
        <v>0.47368421052631576</v>
      </c>
      <c r="J7" s="21">
        <v>4</v>
      </c>
      <c r="K7" s="21">
        <v>4</v>
      </c>
      <c r="L7" s="18">
        <v>371</v>
      </c>
      <c r="M7" s="18">
        <v>371</v>
      </c>
      <c r="N7" s="23">
        <f t="shared" si="1"/>
        <v>92.75</v>
      </c>
      <c r="O7" s="21">
        <v>73</v>
      </c>
      <c r="P7" s="21">
        <v>14</v>
      </c>
    </row>
    <row r="8" spans="1:16" x14ac:dyDescent="0.3">
      <c r="K8" s="3"/>
      <c r="L8" s="3"/>
      <c r="M8" s="3"/>
    </row>
    <row r="12" spans="1:16" x14ac:dyDescent="0.3">
      <c r="K12" s="3"/>
      <c r="L12" s="3"/>
      <c r="M12" s="3"/>
    </row>
    <row r="16" spans="1:16" x14ac:dyDescent="0.3">
      <c r="N16" s="5"/>
    </row>
  </sheetData>
  <phoneticPr fontId="3"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DE6E-4E29-411C-A14A-E8671DEC1F82}">
  <dimension ref="A3:K126"/>
  <sheetViews>
    <sheetView topLeftCell="A10" workbookViewId="0">
      <selection activeCell="AH18" sqref="AH18"/>
    </sheetView>
  </sheetViews>
  <sheetFormatPr defaultRowHeight="14.4" x14ac:dyDescent="0.3"/>
  <cols>
    <col min="1" max="1" width="14.21875" bestFit="1" customWidth="1"/>
    <col min="2" max="2" width="6.109375" bestFit="1" customWidth="1"/>
    <col min="3" max="3" width="7" bestFit="1" customWidth="1"/>
    <col min="4" max="4" width="18.109375" bestFit="1" customWidth="1"/>
    <col min="5" max="5" width="18.77734375" bestFit="1" customWidth="1"/>
    <col min="6" max="6" width="24.77734375" bestFit="1" customWidth="1"/>
    <col min="7" max="7" width="24.109375" bestFit="1" customWidth="1"/>
    <col min="8" max="8" width="30" bestFit="1" customWidth="1"/>
    <col min="9" max="9" width="12.5546875" bestFit="1" customWidth="1"/>
    <col min="10" max="10" width="20.77734375" bestFit="1" customWidth="1"/>
    <col min="11" max="11" width="18.5546875" bestFit="1" customWidth="1"/>
    <col min="12" max="12" width="19.6640625" bestFit="1" customWidth="1"/>
    <col min="13" max="13" width="10.77734375" bestFit="1" customWidth="1"/>
    <col min="14" max="14" width="25.6640625" bestFit="1" customWidth="1"/>
    <col min="15" max="15" width="29.6640625" bestFit="1" customWidth="1"/>
    <col min="16" max="16" width="24.77734375" bestFit="1" customWidth="1"/>
    <col min="17" max="17" width="14.88671875" bestFit="1" customWidth="1"/>
    <col min="18" max="18" width="20.77734375" bestFit="1" customWidth="1"/>
    <col min="19" max="19" width="24.77734375" bestFit="1" customWidth="1"/>
    <col min="20" max="20" width="17.77734375" bestFit="1" customWidth="1"/>
    <col min="21" max="21" width="25.6640625" bestFit="1" customWidth="1"/>
    <col min="22" max="22" width="29.6640625" bestFit="1" customWidth="1"/>
    <col min="23" max="24" width="24.77734375" bestFit="1" customWidth="1"/>
    <col min="25" max="25" width="16.77734375" bestFit="1" customWidth="1"/>
    <col min="26" max="26" width="17.77734375" bestFit="1" customWidth="1"/>
    <col min="27" max="27" width="25.6640625" bestFit="1" customWidth="1"/>
    <col min="28" max="28" width="29.6640625" bestFit="1" customWidth="1"/>
  </cols>
  <sheetData>
    <row r="3" spans="1:7" x14ac:dyDescent="0.3">
      <c r="A3" s="24" t="s">
        <v>105</v>
      </c>
      <c r="B3" t="s">
        <v>111</v>
      </c>
      <c r="C3" t="s">
        <v>112</v>
      </c>
      <c r="D3" t="s">
        <v>113</v>
      </c>
      <c r="E3" t="s">
        <v>114</v>
      </c>
    </row>
    <row r="4" spans="1:7" x14ac:dyDescent="0.3">
      <c r="A4" s="25" t="s">
        <v>76</v>
      </c>
      <c r="B4" s="4">
        <v>16</v>
      </c>
      <c r="C4" s="4">
        <v>5</v>
      </c>
      <c r="D4" s="4">
        <v>26</v>
      </c>
      <c r="E4" s="4">
        <v>24</v>
      </c>
    </row>
    <row r="5" spans="1:7" x14ac:dyDescent="0.3">
      <c r="A5" s="25" t="s">
        <v>78</v>
      </c>
      <c r="B5" s="4">
        <v>7</v>
      </c>
      <c r="C5" s="4">
        <v>7</v>
      </c>
      <c r="D5" s="4">
        <v>27</v>
      </c>
      <c r="E5" s="4">
        <v>13</v>
      </c>
    </row>
    <row r="6" spans="1:7" x14ac:dyDescent="0.3">
      <c r="A6" s="25" t="s">
        <v>21</v>
      </c>
      <c r="B6" s="4">
        <v>8</v>
      </c>
      <c r="C6" s="4">
        <v>3</v>
      </c>
      <c r="D6" s="4">
        <v>22</v>
      </c>
      <c r="E6" s="4">
        <v>42</v>
      </c>
    </row>
    <row r="7" spans="1:7" x14ac:dyDescent="0.3">
      <c r="A7" s="25" t="s">
        <v>79</v>
      </c>
      <c r="B7" s="4">
        <v>2</v>
      </c>
      <c r="C7" s="4">
        <v>2</v>
      </c>
      <c r="D7" s="4">
        <v>9</v>
      </c>
      <c r="E7" s="4">
        <v>4</v>
      </c>
    </row>
    <row r="8" spans="1:7" x14ac:dyDescent="0.3">
      <c r="A8" s="25" t="s">
        <v>77</v>
      </c>
      <c r="B8" s="4">
        <v>13</v>
      </c>
      <c r="C8" s="4">
        <v>5</v>
      </c>
      <c r="D8" s="4">
        <v>28</v>
      </c>
      <c r="E8" s="4">
        <v>22</v>
      </c>
    </row>
    <row r="9" spans="1:7" x14ac:dyDescent="0.3">
      <c r="A9" s="25" t="s">
        <v>6</v>
      </c>
      <c r="B9" s="4">
        <v>32</v>
      </c>
      <c r="C9" s="4">
        <v>22</v>
      </c>
      <c r="D9" s="4">
        <v>70</v>
      </c>
      <c r="E9" s="4">
        <v>45</v>
      </c>
    </row>
    <row r="10" spans="1:7" x14ac:dyDescent="0.3">
      <c r="A10" s="25" t="s">
        <v>107</v>
      </c>
      <c r="B10" s="4">
        <v>78</v>
      </c>
      <c r="C10" s="4">
        <v>44</v>
      </c>
      <c r="D10" s="4">
        <v>182</v>
      </c>
      <c r="E10" s="4">
        <v>150</v>
      </c>
    </row>
    <row r="14" spans="1:7" x14ac:dyDescent="0.3">
      <c r="A14" t="s">
        <v>115</v>
      </c>
      <c r="B14" s="25" t="s">
        <v>6</v>
      </c>
      <c r="C14" s="25" t="s">
        <v>76</v>
      </c>
      <c r="D14" s="25" t="s">
        <v>77</v>
      </c>
      <c r="E14" s="25" t="s">
        <v>21</v>
      </c>
      <c r="F14" s="25" t="s">
        <v>78</v>
      </c>
      <c r="G14" s="25" t="s">
        <v>79</v>
      </c>
    </row>
    <row r="15" spans="1:7" x14ac:dyDescent="0.3">
      <c r="A15" s="27" t="s">
        <v>111</v>
      </c>
      <c r="B15" s="4">
        <v>32</v>
      </c>
      <c r="C15" s="4">
        <v>16</v>
      </c>
      <c r="D15" s="4">
        <v>13</v>
      </c>
      <c r="E15" s="4">
        <v>8</v>
      </c>
      <c r="F15" s="4">
        <v>7</v>
      </c>
      <c r="G15" s="4">
        <v>2</v>
      </c>
    </row>
    <row r="16" spans="1:7" x14ac:dyDescent="0.3">
      <c r="A16" s="27" t="s">
        <v>112</v>
      </c>
      <c r="B16" s="4">
        <v>22</v>
      </c>
      <c r="C16" s="4">
        <v>5</v>
      </c>
      <c r="D16" s="4">
        <v>5</v>
      </c>
      <c r="E16" s="4">
        <v>3</v>
      </c>
      <c r="F16" s="4">
        <v>7</v>
      </c>
      <c r="G16" s="4">
        <v>2</v>
      </c>
    </row>
    <row r="17" spans="1:7" x14ac:dyDescent="0.3">
      <c r="A17" s="27" t="s">
        <v>113</v>
      </c>
      <c r="B17" s="4">
        <v>70</v>
      </c>
      <c r="C17" s="4">
        <v>26</v>
      </c>
      <c r="D17" s="4">
        <v>28</v>
      </c>
      <c r="E17" s="4">
        <v>22</v>
      </c>
      <c r="F17" s="4">
        <v>27</v>
      </c>
      <c r="G17" s="4">
        <v>9</v>
      </c>
    </row>
    <row r="18" spans="1:7" x14ac:dyDescent="0.3">
      <c r="A18" s="27" t="s">
        <v>114</v>
      </c>
      <c r="B18" s="4">
        <v>45</v>
      </c>
      <c r="C18" s="4">
        <v>24</v>
      </c>
      <c r="D18" s="4">
        <v>22</v>
      </c>
      <c r="E18" s="4">
        <v>42</v>
      </c>
      <c r="F18" s="4">
        <v>13</v>
      </c>
      <c r="G18" s="4">
        <v>4</v>
      </c>
    </row>
    <row r="32" spans="1:7" x14ac:dyDescent="0.3">
      <c r="A32" s="24" t="s">
        <v>106</v>
      </c>
      <c r="B32" t="s">
        <v>118</v>
      </c>
      <c r="C32" t="s">
        <v>119</v>
      </c>
    </row>
    <row r="33" spans="1:4" x14ac:dyDescent="0.3">
      <c r="A33" s="25" t="s">
        <v>89</v>
      </c>
      <c r="B33" s="39">
        <v>0.44</v>
      </c>
      <c r="C33" s="39">
        <v>0.6875</v>
      </c>
    </row>
    <row r="34" spans="1:4" x14ac:dyDescent="0.3">
      <c r="A34" s="37" t="s">
        <v>91</v>
      </c>
      <c r="B34" s="39">
        <v>0.44</v>
      </c>
      <c r="C34" s="39">
        <v>0.6875</v>
      </c>
    </row>
    <row r="35" spans="1:4" x14ac:dyDescent="0.3">
      <c r="A35" s="25" t="s">
        <v>92</v>
      </c>
      <c r="B35" s="39">
        <v>0.56000000000000005</v>
      </c>
      <c r="C35" s="39">
        <v>0.3125</v>
      </c>
    </row>
    <row r="36" spans="1:4" x14ac:dyDescent="0.3">
      <c r="A36" s="37" t="s">
        <v>95</v>
      </c>
      <c r="B36" s="39">
        <v>0.56000000000000005</v>
      </c>
      <c r="C36" s="39">
        <v>0.3125</v>
      </c>
    </row>
    <row r="37" spans="1:4" x14ac:dyDescent="0.3">
      <c r="A37" s="25" t="s">
        <v>107</v>
      </c>
      <c r="B37" s="39">
        <v>1</v>
      </c>
      <c r="C37" s="39">
        <v>1</v>
      </c>
    </row>
    <row r="46" spans="1:4" x14ac:dyDescent="0.3">
      <c r="A46" s="24" t="s">
        <v>106</v>
      </c>
      <c r="B46" t="s">
        <v>120</v>
      </c>
      <c r="C46" t="s">
        <v>121</v>
      </c>
      <c r="D46" t="s">
        <v>122</v>
      </c>
    </row>
    <row r="47" spans="1:4" x14ac:dyDescent="0.3">
      <c r="A47" s="25" t="s">
        <v>6</v>
      </c>
      <c r="B47" s="4">
        <v>113</v>
      </c>
      <c r="C47" s="5">
        <v>66.777777777777771</v>
      </c>
      <c r="D47" s="40">
        <v>3606</v>
      </c>
    </row>
    <row r="48" spans="1:4" x14ac:dyDescent="0.3">
      <c r="A48" s="25" t="s">
        <v>76</v>
      </c>
      <c r="B48" s="4">
        <v>134</v>
      </c>
      <c r="C48" s="5">
        <v>102.19047619047619</v>
      </c>
      <c r="D48" s="40">
        <v>2146</v>
      </c>
    </row>
    <row r="49" spans="1:4" x14ac:dyDescent="0.3">
      <c r="A49" s="25" t="s">
        <v>21</v>
      </c>
      <c r="B49" s="4">
        <v>178</v>
      </c>
      <c r="C49" s="5">
        <v>129.45454545454547</v>
      </c>
      <c r="D49" s="40">
        <v>1424</v>
      </c>
    </row>
    <row r="50" spans="1:4" x14ac:dyDescent="0.3">
      <c r="A50" s="25" t="s">
        <v>77</v>
      </c>
      <c r="B50" s="4">
        <v>209</v>
      </c>
      <c r="C50" s="5">
        <v>150.61111111111111</v>
      </c>
      <c r="D50" s="40">
        <v>2711</v>
      </c>
    </row>
    <row r="51" spans="1:4" x14ac:dyDescent="0.3">
      <c r="A51" s="25" t="s">
        <v>78</v>
      </c>
      <c r="B51" s="4">
        <v>264</v>
      </c>
      <c r="C51" s="5">
        <v>132.07142857142858</v>
      </c>
      <c r="D51" s="40">
        <v>1849</v>
      </c>
    </row>
    <row r="52" spans="1:4" x14ac:dyDescent="0.3">
      <c r="A52" s="25" t="s">
        <v>79</v>
      </c>
      <c r="B52" s="4">
        <v>371</v>
      </c>
      <c r="C52" s="5">
        <v>92.75</v>
      </c>
      <c r="D52" s="40">
        <v>371</v>
      </c>
    </row>
    <row r="53" spans="1:4" x14ac:dyDescent="0.3">
      <c r="A53" s="25" t="s">
        <v>107</v>
      </c>
      <c r="B53" s="4">
        <v>1269</v>
      </c>
      <c r="C53" s="4">
        <v>673.855339105339</v>
      </c>
      <c r="D53" s="4">
        <v>12107</v>
      </c>
    </row>
    <row r="65" spans="1:7" x14ac:dyDescent="0.3">
      <c r="A65" t="s">
        <v>115</v>
      </c>
      <c r="B65" s="25" t="s">
        <v>6</v>
      </c>
      <c r="C65" s="25" t="s">
        <v>76</v>
      </c>
      <c r="D65" s="25" t="s">
        <v>77</v>
      </c>
      <c r="E65" s="25" t="s">
        <v>21</v>
      </c>
      <c r="F65" s="25" t="s">
        <v>78</v>
      </c>
      <c r="G65" s="25" t="s">
        <v>79</v>
      </c>
    </row>
    <row r="66" spans="1:7" x14ac:dyDescent="0.3">
      <c r="A66" s="27" t="s">
        <v>113</v>
      </c>
      <c r="B66" s="4">
        <v>70</v>
      </c>
      <c r="C66" s="4">
        <v>26</v>
      </c>
      <c r="D66" s="4">
        <v>28</v>
      </c>
      <c r="E66" s="4">
        <v>22</v>
      </c>
      <c r="F66" s="4">
        <v>27</v>
      </c>
      <c r="G66" s="4">
        <v>9</v>
      </c>
    </row>
    <row r="67" spans="1:7" x14ac:dyDescent="0.3">
      <c r="A67" s="27" t="s">
        <v>114</v>
      </c>
      <c r="B67" s="4">
        <v>45</v>
      </c>
      <c r="C67" s="4">
        <v>24</v>
      </c>
      <c r="D67" s="4">
        <v>22</v>
      </c>
      <c r="E67" s="4">
        <v>42</v>
      </c>
      <c r="F67" s="4">
        <v>13</v>
      </c>
      <c r="G67" s="4">
        <v>4</v>
      </c>
    </row>
    <row r="84" spans="1:7" x14ac:dyDescent="0.3">
      <c r="A84" s="24" t="s">
        <v>115</v>
      </c>
      <c r="B84" t="s">
        <v>123</v>
      </c>
      <c r="C84" t="s">
        <v>124</v>
      </c>
      <c r="D84" t="s">
        <v>125</v>
      </c>
      <c r="E84" t="s">
        <v>126</v>
      </c>
      <c r="F84" t="s">
        <v>127</v>
      </c>
      <c r="G84" t="s">
        <v>128</v>
      </c>
    </row>
    <row r="85" spans="1:7" x14ac:dyDescent="0.3">
      <c r="A85" s="25" t="s">
        <v>112</v>
      </c>
      <c r="B85" s="4">
        <v>22</v>
      </c>
      <c r="C85" s="4">
        <v>5</v>
      </c>
      <c r="D85" s="4">
        <v>5</v>
      </c>
      <c r="E85" s="4">
        <v>3</v>
      </c>
      <c r="F85" s="4">
        <v>7</v>
      </c>
      <c r="G85" s="4">
        <v>2</v>
      </c>
    </row>
    <row r="86" spans="1:7" x14ac:dyDescent="0.3">
      <c r="A86" s="25" t="s">
        <v>114</v>
      </c>
      <c r="B86" s="4">
        <v>45</v>
      </c>
      <c r="C86" s="4">
        <v>24</v>
      </c>
      <c r="D86" s="4">
        <v>22</v>
      </c>
      <c r="E86" s="4">
        <v>42</v>
      </c>
      <c r="F86" s="4">
        <v>13</v>
      </c>
      <c r="G86" s="4">
        <v>4</v>
      </c>
    </row>
    <row r="87" spans="1:7" x14ac:dyDescent="0.3">
      <c r="A87" s="25" t="s">
        <v>111</v>
      </c>
      <c r="B87" s="4">
        <v>32</v>
      </c>
      <c r="C87" s="4">
        <v>16</v>
      </c>
      <c r="D87" s="4">
        <v>13</v>
      </c>
      <c r="E87" s="4">
        <v>8</v>
      </c>
      <c r="F87" s="4">
        <v>7</v>
      </c>
      <c r="G87" s="4">
        <v>2</v>
      </c>
    </row>
    <row r="88" spans="1:7" x14ac:dyDescent="0.3">
      <c r="A88" s="25" t="s">
        <v>113</v>
      </c>
      <c r="B88" s="4">
        <v>70</v>
      </c>
      <c r="C88" s="4">
        <v>26</v>
      </c>
      <c r="D88" s="4">
        <v>28</v>
      </c>
      <c r="E88" s="4">
        <v>22</v>
      </c>
      <c r="F88" s="4">
        <v>27</v>
      </c>
      <c r="G88" s="4">
        <v>9</v>
      </c>
    </row>
    <row r="89" spans="1:7" x14ac:dyDescent="0.3">
      <c r="A89" s="25" t="s">
        <v>107</v>
      </c>
      <c r="B89" s="4">
        <v>169</v>
      </c>
      <c r="C89" s="4">
        <v>71</v>
      </c>
      <c r="D89" s="4">
        <v>68</v>
      </c>
      <c r="E89" s="4">
        <v>75</v>
      </c>
      <c r="F89" s="4">
        <v>54</v>
      </c>
      <c r="G89" s="4">
        <v>17</v>
      </c>
    </row>
    <row r="96" spans="1:7" x14ac:dyDescent="0.3">
      <c r="A96" s="24" t="s">
        <v>105</v>
      </c>
      <c r="B96" t="s">
        <v>129</v>
      </c>
      <c r="C96" t="s">
        <v>114</v>
      </c>
      <c r="D96" t="s">
        <v>140</v>
      </c>
    </row>
    <row r="97" spans="1:11" x14ac:dyDescent="0.3">
      <c r="A97" s="25" t="s">
        <v>6</v>
      </c>
      <c r="B97" s="41">
        <v>0.5</v>
      </c>
      <c r="C97" s="4">
        <v>45</v>
      </c>
      <c r="D97" s="4">
        <v>0</v>
      </c>
    </row>
    <row r="98" spans="1:11" x14ac:dyDescent="0.3">
      <c r="A98" s="25" t="s">
        <v>21</v>
      </c>
      <c r="B98" s="41">
        <v>0.52380952380952384</v>
      </c>
      <c r="C98" s="4">
        <v>42</v>
      </c>
      <c r="D98" s="4">
        <v>16</v>
      </c>
    </row>
    <row r="99" spans="1:11" x14ac:dyDescent="0.3">
      <c r="A99" s="25" t="s">
        <v>76</v>
      </c>
      <c r="B99" s="41">
        <v>0.4642857142857143</v>
      </c>
      <c r="C99" s="4">
        <v>24</v>
      </c>
      <c r="D99" s="4">
        <v>5</v>
      </c>
    </row>
    <row r="100" spans="1:11" x14ac:dyDescent="0.3">
      <c r="A100" s="25" t="s">
        <v>77</v>
      </c>
      <c r="B100" s="41">
        <v>0.48275862068965519</v>
      </c>
      <c r="C100" s="4">
        <v>22</v>
      </c>
      <c r="D100" s="4">
        <v>0</v>
      </c>
    </row>
    <row r="101" spans="1:11" x14ac:dyDescent="0.3">
      <c r="A101" s="25" t="s">
        <v>78</v>
      </c>
      <c r="B101" s="41">
        <v>0.47368421052631576</v>
      </c>
      <c r="C101" s="4">
        <v>13</v>
      </c>
      <c r="D101" s="4">
        <v>1</v>
      </c>
    </row>
    <row r="102" spans="1:11" x14ac:dyDescent="0.3">
      <c r="A102" s="25" t="s">
        <v>79</v>
      </c>
      <c r="B102" s="41">
        <v>0.47368421052631576</v>
      </c>
      <c r="C102" s="4">
        <v>4</v>
      </c>
      <c r="D102" s="4">
        <v>14</v>
      </c>
      <c r="K102" t="s">
        <v>130</v>
      </c>
    </row>
    <row r="103" spans="1:11" x14ac:dyDescent="0.3">
      <c r="A103" s="25" t="s">
        <v>107</v>
      </c>
      <c r="B103" s="4">
        <v>2.9182222798375248</v>
      </c>
      <c r="C103" s="4">
        <v>150</v>
      </c>
      <c r="D103" s="4">
        <v>36</v>
      </c>
    </row>
    <row r="113" spans="1:11" x14ac:dyDescent="0.3">
      <c r="A113" s="24" t="s">
        <v>105</v>
      </c>
      <c r="B113" t="s">
        <v>111</v>
      </c>
      <c r="C113" t="s">
        <v>112</v>
      </c>
      <c r="D113" t="s">
        <v>131</v>
      </c>
    </row>
    <row r="114" spans="1:11" x14ac:dyDescent="0.3">
      <c r="A114" s="25" t="s">
        <v>79</v>
      </c>
      <c r="B114" s="4">
        <v>2</v>
      </c>
      <c r="C114" s="4">
        <v>2</v>
      </c>
      <c r="D114" s="4">
        <v>4</v>
      </c>
    </row>
    <row r="115" spans="1:11" x14ac:dyDescent="0.3">
      <c r="A115" s="25" t="s">
        <v>76</v>
      </c>
      <c r="B115" s="4">
        <v>16</v>
      </c>
      <c r="C115" s="4">
        <v>5</v>
      </c>
      <c r="D115" s="4">
        <v>5</v>
      </c>
    </row>
    <row r="116" spans="1:11" x14ac:dyDescent="0.3">
      <c r="A116" s="25" t="s">
        <v>77</v>
      </c>
      <c r="B116" s="4">
        <v>13</v>
      </c>
      <c r="C116" s="4">
        <v>5</v>
      </c>
      <c r="D116" s="4">
        <v>12</v>
      </c>
    </row>
    <row r="117" spans="1:11" x14ac:dyDescent="0.3">
      <c r="A117" s="25" t="s">
        <v>6</v>
      </c>
      <c r="B117" s="4">
        <v>32</v>
      </c>
      <c r="C117" s="4">
        <v>22</v>
      </c>
      <c r="D117" s="4">
        <v>19</v>
      </c>
    </row>
    <row r="118" spans="1:11" x14ac:dyDescent="0.3">
      <c r="A118" s="25" t="s">
        <v>78</v>
      </c>
      <c r="B118" s="4">
        <v>7</v>
      </c>
      <c r="C118" s="4">
        <v>7</v>
      </c>
      <c r="D118" s="4">
        <v>26</v>
      </c>
    </row>
    <row r="119" spans="1:11" x14ac:dyDescent="0.3">
      <c r="A119" s="25" t="s">
        <v>21</v>
      </c>
      <c r="B119" s="4">
        <v>8</v>
      </c>
      <c r="C119" s="4">
        <v>3</v>
      </c>
      <c r="D119" s="4">
        <v>28</v>
      </c>
    </row>
    <row r="120" spans="1:11" x14ac:dyDescent="0.3">
      <c r="A120" s="25" t="s">
        <v>107</v>
      </c>
      <c r="B120" s="4">
        <v>78</v>
      </c>
      <c r="C120" s="4">
        <v>44</v>
      </c>
      <c r="D120" s="4">
        <v>94</v>
      </c>
    </row>
    <row r="125" spans="1:11" x14ac:dyDescent="0.3">
      <c r="A125" t="s">
        <v>132</v>
      </c>
      <c r="B125" t="s">
        <v>133</v>
      </c>
      <c r="C125" t="s">
        <v>134</v>
      </c>
      <c r="D125" t="s">
        <v>141</v>
      </c>
      <c r="E125" t="s">
        <v>139</v>
      </c>
      <c r="F125" t="s">
        <v>137</v>
      </c>
      <c r="G125" t="s">
        <v>138</v>
      </c>
      <c r="H125" t="s">
        <v>136</v>
      </c>
      <c r="I125" t="s">
        <v>142</v>
      </c>
      <c r="J125" t="s">
        <v>135</v>
      </c>
      <c r="K125" t="s">
        <v>143</v>
      </c>
    </row>
    <row r="126" spans="1:11" x14ac:dyDescent="0.3">
      <c r="A126" s="4">
        <v>6</v>
      </c>
      <c r="B126" s="4">
        <v>78</v>
      </c>
      <c r="C126" s="4">
        <v>44</v>
      </c>
      <c r="D126" s="4">
        <v>36</v>
      </c>
      <c r="E126" s="40">
        <v>12107</v>
      </c>
      <c r="F126" s="4">
        <v>150</v>
      </c>
      <c r="G126" s="4">
        <v>94</v>
      </c>
      <c r="H126" s="41">
        <v>0.48637037997292087</v>
      </c>
      <c r="I126" s="4">
        <v>372</v>
      </c>
      <c r="J126" s="4">
        <v>182</v>
      </c>
      <c r="K126" s="4">
        <v>205</v>
      </c>
    </row>
  </sheetData>
  <pageMargins left="0.7" right="0.7" top="0.75" bottom="0.75" header="0.3" footer="0.3"/>
  <pageSetup orientation="portrait" r:id="rId8"/>
  <drawing r:id="rId9"/>
  <tableParts count="1">
    <tablePart r:id="rId10"/>
  </tableParts>
  <extLst>
    <ext xmlns:x14="http://schemas.microsoft.com/office/spreadsheetml/2009/9/main" uri="{A8765BA9-456A-4dab-B4F3-ACF838C121DE}">
      <x14:slicerList>
        <x14:slicer r:id="rId11"/>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86E8-0304-4BC2-B845-EE9DA481838D}">
  <dimension ref="U9:U24"/>
  <sheetViews>
    <sheetView showGridLines="0" tabSelected="1" zoomScale="70" zoomScaleNormal="70" workbookViewId="0">
      <selection sqref="A1:A1048576"/>
    </sheetView>
  </sheetViews>
  <sheetFormatPr defaultRowHeight="14.4" x14ac:dyDescent="0.3"/>
  <sheetData>
    <row r="9" spans="21:21" x14ac:dyDescent="0.3">
      <c r="U9" s="42"/>
    </row>
    <row r="24" customForma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33AE-7A28-4CE4-AF5B-B6C1F48014B1}">
  <dimension ref="U9"/>
  <sheetViews>
    <sheetView showGridLines="0" zoomScale="70" zoomScaleNormal="70" workbookViewId="0">
      <selection activeCell="A15" sqref="A15:XFD15"/>
    </sheetView>
  </sheetViews>
  <sheetFormatPr defaultRowHeight="14.4" x14ac:dyDescent="0.3"/>
  <sheetData>
    <row r="9" spans="21:21" x14ac:dyDescent="0.3">
      <c r="U9" s="4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987B-B860-4AF5-A63F-83D2EB4E96D3}">
  <dimension ref="U9"/>
  <sheetViews>
    <sheetView showGridLines="0" zoomScale="70" zoomScaleNormal="70" workbookViewId="0">
      <selection activeCell="AH16" sqref="AH16"/>
    </sheetView>
  </sheetViews>
  <sheetFormatPr defaultRowHeight="14.4" x14ac:dyDescent="0.3"/>
  <sheetData>
    <row r="9" spans="21:21" x14ac:dyDescent="0.3">
      <c r="U9" s="4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DD5D9FD3-5C32-47BC-82E2-D1C53CC63C98}">
  <ds:schemaRefs/>
</ds:datastoreItem>
</file>

<file path=customXml/itemProps2.xml><?xml version="1.0" encoding="utf-8"?>
<ds:datastoreItem xmlns:ds="http://schemas.openxmlformats.org/officeDocument/2006/customXml" ds:itemID="{02BEA0FA-B89B-4ACD-9FEC-B3BBDD14B424}">
  <ds:schemaRefs/>
</ds:datastoreItem>
</file>

<file path=customXml/itemProps3.xml><?xml version="1.0" encoding="utf-8"?>
<ds:datastoreItem xmlns:ds="http://schemas.openxmlformats.org/officeDocument/2006/customXml" ds:itemID="{B76873E6-D9D4-4918-94AE-9693BF5D2E76}">
  <ds:schemaRefs/>
</ds:datastoreItem>
</file>

<file path=customXml/itemProps4.xml><?xml version="1.0" encoding="utf-8"?>
<ds:datastoreItem xmlns:ds="http://schemas.openxmlformats.org/officeDocument/2006/customXml" ds:itemID="{77EF41BE-2ABB-4896-9E19-793FA913F805}">
  <ds:schemaRefs/>
</ds:datastoreItem>
</file>

<file path=customXml/itemProps5.xml><?xml version="1.0" encoding="utf-8"?>
<ds:datastoreItem xmlns:ds="http://schemas.openxmlformats.org/officeDocument/2006/customXml" ds:itemID="{1EBE8FEE-BCB2-4668-8F72-1EA88EC95B75}">
  <ds:schemaRefs/>
</ds:datastoreItem>
</file>

<file path=customXml/itemProps6.xml><?xml version="1.0" encoding="utf-8"?>
<ds:datastoreItem xmlns:ds="http://schemas.openxmlformats.org/officeDocument/2006/customXml" ds:itemID="{B2CC03BC-EC9E-4836-AE11-A5A16016A941}">
  <ds:schemaRefs/>
</ds:datastoreItem>
</file>

<file path=customXml/itemProps7.xml><?xml version="1.0" encoding="utf-8"?>
<ds:datastoreItem xmlns:ds="http://schemas.openxmlformats.org/officeDocument/2006/customXml" ds:itemID="{8339C587-FE09-4953-8110-757C251AAF07}">
  <ds:schemaRefs/>
</ds:datastoreItem>
</file>

<file path=customXml/itemProps8.xml><?xml version="1.0" encoding="utf-8"?>
<ds:datastoreItem xmlns:ds="http://schemas.openxmlformats.org/officeDocument/2006/customXml" ds:itemID="{7E3B78AB-F624-4864-9B76-FFC86A917C1D}">
  <ds:schemaRefs/>
</ds:datastoreItem>
</file>

<file path=customXml/itemProps9.xml><?xml version="1.0" encoding="utf-8"?>
<ds:datastoreItem xmlns:ds="http://schemas.openxmlformats.org/officeDocument/2006/customXml" ds:itemID="{53B800B7-47E9-4569-A6D7-3C424CEC17A6}">
  <ds:schemaRefs/>
</ds:datastoreItem>
</file>

<file path=customXml/itemProps10.xml><?xml version="1.0" encoding="utf-8"?>
<ds:datastoreItem xmlns:ds="http://schemas.openxmlformats.org/officeDocument/2006/customXml" ds:itemID="{453A8133-B31E-4761-8CA2-8EE42EF4E6E4}">
  <ds:schemaRefs/>
</ds:datastoreItem>
</file>

<file path=customXml/itemProps11.xml><?xml version="1.0" encoding="utf-8"?>
<ds:datastoreItem xmlns:ds="http://schemas.openxmlformats.org/officeDocument/2006/customXml" ds:itemID="{8B50E91F-CF79-46D2-A3CE-08F3E4D7C2DB}">
  <ds:schemaRefs/>
</ds:datastoreItem>
</file>

<file path=customXml/itemProps12.xml><?xml version="1.0" encoding="utf-8"?>
<ds:datastoreItem xmlns:ds="http://schemas.openxmlformats.org/officeDocument/2006/customXml" ds:itemID="{6E940881-042A-469A-A945-79F981156F20}">
  <ds:schemaRefs/>
</ds:datastoreItem>
</file>

<file path=customXml/itemProps13.xml><?xml version="1.0" encoding="utf-8"?>
<ds:datastoreItem xmlns:ds="http://schemas.openxmlformats.org/officeDocument/2006/customXml" ds:itemID="{F5EDFBD4-1E7F-40EF-86FF-08FC24481906}">
  <ds:schemaRefs/>
</ds:datastoreItem>
</file>

<file path=customXml/itemProps14.xml><?xml version="1.0" encoding="utf-8"?>
<ds:datastoreItem xmlns:ds="http://schemas.openxmlformats.org/officeDocument/2006/customXml" ds:itemID="{D6FF604A-27A2-45C9-8864-69CEB5F5A45F}">
  <ds:schemaRefs/>
</ds:datastoreItem>
</file>

<file path=customXml/itemProps15.xml><?xml version="1.0" encoding="utf-8"?>
<ds:datastoreItem xmlns:ds="http://schemas.openxmlformats.org/officeDocument/2006/customXml" ds:itemID="{9D6C67C2-2571-4060-99AB-0AC37A516728}">
  <ds:schemaRefs/>
</ds:datastoreItem>
</file>

<file path=customXml/itemProps16.xml><?xml version="1.0" encoding="utf-8"?>
<ds:datastoreItem xmlns:ds="http://schemas.openxmlformats.org/officeDocument/2006/customXml" ds:itemID="{7E775A73-370B-42E9-9488-32E19AC17152}">
  <ds:schemaRefs/>
</ds:datastoreItem>
</file>

<file path=customXml/itemProps17.xml><?xml version="1.0" encoding="utf-8"?>
<ds:datastoreItem xmlns:ds="http://schemas.openxmlformats.org/officeDocument/2006/customXml" ds:itemID="{BE5415FE-974B-4934-B23B-37572472AD2E}">
  <ds:schemaRefs/>
</ds:datastoreItem>
</file>

<file path=customXml/itemProps18.xml><?xml version="1.0" encoding="utf-8"?>
<ds:datastoreItem xmlns:ds="http://schemas.openxmlformats.org/officeDocument/2006/customXml" ds:itemID="{65ABE932-1917-4DD5-9962-65531BCFF0B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Klopp 2017-2022</vt:lpstr>
      <vt:lpstr>Assist stat 2017-2022</vt:lpstr>
      <vt:lpstr>ASSIST WORKINGS</vt:lpstr>
      <vt:lpstr>klopp</vt:lpstr>
      <vt:lpstr>DRIBBLING </vt:lpstr>
      <vt:lpstr>SLOT 2024 TO DATE</vt:lpstr>
      <vt:lpstr>slot</vt:lpstr>
      <vt:lpstr>Dasboard 1</vt:lpstr>
      <vt:lpstr>Dashboard 2</vt:lpstr>
      <vt:lpstr>rough dashbard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Corporate Finance Institue (CFI)</dc:creator>
  <cp:lastModifiedBy>Corporate Finance Institue (CFI)</cp:lastModifiedBy>
  <dcterms:created xsi:type="dcterms:W3CDTF">2025-03-16T12:02:38Z</dcterms:created>
  <dcterms:modified xsi:type="dcterms:W3CDTF">2025-03-18T11:24:04Z</dcterms:modified>
</cp:coreProperties>
</file>