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13cc1dc23d630b30/Escritorio/"/>
    </mc:Choice>
  </mc:AlternateContent>
  <xr:revisionPtr revIDLastSave="119" documentId="13_ncr:1_{75CAA381-0F6E-4F51-B183-A4CFC7C58192}" xr6:coauthVersionLast="47" xr6:coauthVersionMax="47" xr10:uidLastSave="{6C406DE9-BE8F-4965-86D0-2E8C67ED8E60}"/>
  <bookViews>
    <workbookView xWindow="-108" yWindow="-108" windowWidth="23256" windowHeight="12456" activeTab="6" xr2:uid="{00000000-000D-0000-FFFF-FFFF00000000}"/>
  </bookViews>
  <sheets>
    <sheet name="365RE" sheetId="1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'365RE'!$I$112:$I$272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C7" i="6"/>
  <c r="E11" i="5"/>
  <c r="D11" i="5"/>
  <c r="C11" i="5"/>
  <c r="E8" i="5" l="1"/>
  <c r="D8" i="5"/>
  <c r="C8" i="5"/>
  <c r="B6" i="11" l="1"/>
  <c r="P6" i="11"/>
  <c r="Q6" i="11"/>
  <c r="B7" i="11"/>
  <c r="P7" i="11"/>
  <c r="Q7" i="11"/>
  <c r="B8" i="11"/>
  <c r="P8" i="11"/>
  <c r="Q8" i="11" s="1"/>
  <c r="B9" i="11"/>
  <c r="P9" i="11"/>
  <c r="Q9" i="11" s="1"/>
  <c r="B10" i="11"/>
  <c r="P10" i="11"/>
  <c r="Q10" i="11"/>
  <c r="B11" i="11"/>
  <c r="P11" i="11"/>
  <c r="Q11" i="11"/>
  <c r="B12" i="11"/>
  <c r="P12" i="11"/>
  <c r="Q12" i="11" s="1"/>
  <c r="B13" i="11"/>
  <c r="P13" i="11"/>
  <c r="Q13" i="11"/>
  <c r="B14" i="11"/>
  <c r="P14" i="11"/>
  <c r="Q14" i="11"/>
  <c r="B15" i="11"/>
  <c r="P15" i="11"/>
  <c r="Q15" i="11"/>
  <c r="B16" i="11"/>
  <c r="P16" i="11"/>
  <c r="Q16" i="11" s="1"/>
  <c r="B17" i="11"/>
  <c r="P17" i="11"/>
  <c r="Q17" i="11" s="1"/>
  <c r="B18" i="11"/>
  <c r="P18" i="11"/>
  <c r="Q18" i="11"/>
  <c r="B19" i="11"/>
  <c r="P19" i="11"/>
  <c r="Q19" i="11"/>
  <c r="B20" i="11"/>
  <c r="P20" i="11"/>
  <c r="Q20" i="11" s="1"/>
  <c r="B21" i="11"/>
  <c r="P21" i="11"/>
  <c r="Q21" i="11"/>
  <c r="B22" i="11"/>
  <c r="P22" i="11"/>
  <c r="Q22" i="11"/>
  <c r="B23" i="11"/>
  <c r="P23" i="11"/>
  <c r="Q23" i="11"/>
  <c r="B24" i="11"/>
  <c r="P24" i="11"/>
  <c r="Q24" i="11" s="1"/>
  <c r="B25" i="11"/>
  <c r="P25" i="11"/>
  <c r="Q25" i="11" s="1"/>
  <c r="B26" i="11"/>
  <c r="P26" i="11"/>
  <c r="Q26" i="11"/>
  <c r="B27" i="11"/>
  <c r="P27" i="11"/>
  <c r="Q27" i="11"/>
  <c r="B28" i="11"/>
  <c r="P28" i="11"/>
  <c r="Q28" i="11" s="1"/>
  <c r="B29" i="11"/>
  <c r="P29" i="11"/>
  <c r="Q29" i="11"/>
  <c r="B30" i="11"/>
  <c r="P30" i="11"/>
  <c r="Q30" i="11"/>
  <c r="B31" i="11"/>
  <c r="P31" i="11"/>
  <c r="Q31" i="11"/>
  <c r="B32" i="11"/>
  <c r="P32" i="11"/>
  <c r="Q32" i="11" s="1"/>
  <c r="B33" i="11"/>
  <c r="P33" i="11"/>
  <c r="Q33" i="11" s="1"/>
  <c r="B34" i="11"/>
  <c r="P34" i="11"/>
  <c r="Q34" i="11"/>
  <c r="B35" i="11"/>
  <c r="P35" i="11"/>
  <c r="Q35" i="11"/>
  <c r="B36" i="11"/>
  <c r="P36" i="11"/>
  <c r="Q36" i="11" s="1"/>
  <c r="B37" i="11"/>
  <c r="P37" i="11"/>
  <c r="Q37" i="11"/>
  <c r="B38" i="11"/>
  <c r="P38" i="11"/>
  <c r="Q38" i="11"/>
  <c r="B39" i="11"/>
  <c r="P39" i="11"/>
  <c r="Q39" i="11"/>
  <c r="B40" i="11"/>
  <c r="P40" i="11"/>
  <c r="Q40" i="11" s="1"/>
  <c r="B41" i="11"/>
  <c r="P41" i="11"/>
  <c r="Q41" i="11" s="1"/>
  <c r="B42" i="11"/>
  <c r="P42" i="11"/>
  <c r="Q42" i="11"/>
  <c r="B43" i="11"/>
  <c r="P43" i="11"/>
  <c r="Q43" i="11"/>
  <c r="B44" i="11"/>
  <c r="P44" i="11"/>
  <c r="Q44" i="11" s="1"/>
  <c r="B45" i="11"/>
  <c r="P45" i="11"/>
  <c r="Q45" i="11"/>
  <c r="B46" i="11"/>
  <c r="P46" i="11"/>
  <c r="Q46" i="11"/>
  <c r="B47" i="11"/>
  <c r="P47" i="11"/>
  <c r="Q47" i="11"/>
  <c r="B48" i="11"/>
  <c r="P48" i="11"/>
  <c r="Q48" i="11" s="1"/>
  <c r="B49" i="11"/>
  <c r="P49" i="11"/>
  <c r="Q49" i="11" s="1"/>
  <c r="B50" i="11"/>
  <c r="P50" i="11"/>
  <c r="Q50" i="11"/>
  <c r="B51" i="11"/>
  <c r="P51" i="11"/>
  <c r="Q51" i="11"/>
  <c r="B52" i="11"/>
  <c r="P52" i="11"/>
  <c r="Q52" i="11" s="1"/>
  <c r="B53" i="11"/>
  <c r="P53" i="11"/>
  <c r="Q53" i="11"/>
  <c r="B54" i="11"/>
  <c r="P54" i="11"/>
  <c r="Q54" i="11"/>
  <c r="B55" i="11"/>
  <c r="P55" i="11"/>
  <c r="Q55" i="11"/>
  <c r="B56" i="11"/>
  <c r="P56" i="11"/>
  <c r="Q56" i="11" s="1"/>
  <c r="B57" i="11"/>
  <c r="P57" i="11"/>
  <c r="Q57" i="11" s="1"/>
  <c r="B58" i="11"/>
  <c r="P58" i="11"/>
  <c r="Q58" i="11"/>
  <c r="B59" i="11"/>
  <c r="P59" i="11"/>
  <c r="Q59" i="11"/>
  <c r="B60" i="11"/>
  <c r="P60" i="11"/>
  <c r="Q60" i="11" s="1"/>
  <c r="B61" i="11"/>
  <c r="P61" i="11"/>
  <c r="Q61" i="11"/>
  <c r="B62" i="11"/>
  <c r="P62" i="11"/>
  <c r="Q62" i="11"/>
  <c r="B63" i="11"/>
  <c r="P63" i="11"/>
  <c r="Q63" i="11"/>
  <c r="B64" i="11"/>
  <c r="P64" i="11"/>
  <c r="Q64" i="11" s="1"/>
  <c r="B65" i="11"/>
  <c r="P65" i="11"/>
  <c r="Q65" i="11" s="1"/>
  <c r="B66" i="11"/>
  <c r="P66" i="11"/>
  <c r="Q66" i="11"/>
  <c r="B67" i="11"/>
  <c r="P67" i="11"/>
  <c r="Q67" i="11"/>
  <c r="B68" i="11"/>
  <c r="P68" i="11"/>
  <c r="Q68" i="11" s="1"/>
  <c r="B69" i="11"/>
  <c r="P69" i="11"/>
  <c r="Q69" i="11"/>
  <c r="B70" i="11"/>
  <c r="P70" i="11"/>
  <c r="Q70" i="11"/>
  <c r="B71" i="11"/>
  <c r="P71" i="11"/>
  <c r="Q71" i="11"/>
  <c r="B72" i="11"/>
  <c r="P72" i="11"/>
  <c r="Q72" i="11" s="1"/>
  <c r="B73" i="11"/>
  <c r="P73" i="11"/>
  <c r="Q73" i="11" s="1"/>
  <c r="B74" i="11"/>
  <c r="P74" i="11"/>
  <c r="Q74" i="11"/>
  <c r="B75" i="11"/>
  <c r="P75" i="11"/>
  <c r="Q75" i="11"/>
  <c r="B76" i="11"/>
  <c r="P76" i="11"/>
  <c r="Q76" i="11" s="1"/>
  <c r="B77" i="11"/>
  <c r="P77" i="11"/>
  <c r="Q77" i="11"/>
  <c r="B78" i="11"/>
  <c r="P78" i="11"/>
  <c r="Q78" i="11"/>
  <c r="B79" i="11"/>
  <c r="P79" i="11"/>
  <c r="Q79" i="11"/>
  <c r="B80" i="11"/>
  <c r="P80" i="11"/>
  <c r="Q80" i="11" s="1"/>
  <c r="B81" i="11"/>
  <c r="P81" i="11"/>
  <c r="Q81" i="11" s="1"/>
  <c r="B82" i="11"/>
  <c r="P82" i="11"/>
  <c r="Q82" i="11"/>
  <c r="B83" i="11"/>
  <c r="P83" i="11"/>
  <c r="Q83" i="11"/>
  <c r="B84" i="11"/>
  <c r="P84" i="11"/>
  <c r="Q84" i="11" s="1"/>
  <c r="B85" i="11"/>
  <c r="P85" i="11"/>
  <c r="Q85" i="11"/>
  <c r="B86" i="11"/>
  <c r="P86" i="11"/>
  <c r="Q86" i="11"/>
  <c r="B87" i="11"/>
  <c r="P87" i="11"/>
  <c r="Q87" i="11"/>
  <c r="B88" i="11"/>
  <c r="P88" i="11"/>
  <c r="Q88" i="11" s="1"/>
  <c r="B89" i="11"/>
  <c r="P89" i="11"/>
  <c r="Q89" i="11" s="1"/>
  <c r="B90" i="11"/>
  <c r="P90" i="11"/>
  <c r="Q90" i="11"/>
  <c r="B91" i="11"/>
  <c r="P91" i="11"/>
  <c r="Q91" i="11"/>
  <c r="B92" i="11"/>
  <c r="P92" i="11"/>
  <c r="Q92" i="11" s="1"/>
  <c r="B93" i="11"/>
  <c r="P93" i="11"/>
  <c r="Q93" i="11"/>
  <c r="B94" i="11"/>
  <c r="P94" i="11"/>
  <c r="Q94" i="11"/>
  <c r="B95" i="11"/>
  <c r="P95" i="11"/>
  <c r="Q95" i="11"/>
  <c r="B96" i="11"/>
  <c r="P96" i="11"/>
  <c r="Q96" i="11" s="1"/>
  <c r="B97" i="11"/>
  <c r="P97" i="11"/>
  <c r="Q97" i="11" s="1"/>
  <c r="B98" i="11"/>
  <c r="P98" i="11"/>
  <c r="Q98" i="11"/>
  <c r="B99" i="11"/>
  <c r="P99" i="11"/>
  <c r="Q99" i="11"/>
  <c r="B100" i="11"/>
  <c r="P100" i="11"/>
  <c r="Q100" i="11" s="1"/>
  <c r="B101" i="11"/>
  <c r="P101" i="11"/>
  <c r="Q101" i="11"/>
  <c r="B102" i="11"/>
  <c r="P102" i="11"/>
  <c r="Q102" i="11"/>
  <c r="B103" i="11"/>
  <c r="P103" i="11"/>
  <c r="Q103" i="11"/>
  <c r="B104" i="11"/>
  <c r="P104" i="11"/>
  <c r="Q104" i="11" s="1"/>
  <c r="B105" i="11"/>
  <c r="P105" i="11"/>
  <c r="Q105" i="11" s="1"/>
  <c r="B106" i="11"/>
  <c r="P106" i="11"/>
  <c r="Q106" i="11"/>
  <c r="B107" i="11"/>
  <c r="P107" i="11"/>
  <c r="Q107" i="11"/>
  <c r="B108" i="11"/>
  <c r="P108" i="11"/>
  <c r="Q108" i="11" s="1"/>
  <c r="B109" i="11"/>
  <c r="P109" i="11"/>
  <c r="Q109" i="11"/>
  <c r="B110" i="11"/>
  <c r="P110" i="11"/>
  <c r="Q110" i="11"/>
  <c r="B111" i="11"/>
  <c r="P111" i="11"/>
  <c r="Q111" i="11"/>
  <c r="B112" i="11"/>
  <c r="P112" i="11"/>
  <c r="Q112" i="11" s="1"/>
  <c r="B113" i="11"/>
  <c r="P113" i="11"/>
  <c r="Q113" i="11" s="1"/>
  <c r="B114" i="11"/>
  <c r="P114" i="11"/>
  <c r="Q114" i="11"/>
  <c r="B115" i="11"/>
  <c r="P115" i="11"/>
  <c r="Q115" i="11"/>
  <c r="B116" i="11"/>
  <c r="P116" i="11"/>
  <c r="Q116" i="11" s="1"/>
  <c r="B117" i="11"/>
  <c r="P117" i="11"/>
  <c r="Q117" i="11"/>
  <c r="B118" i="11"/>
  <c r="P118" i="11"/>
  <c r="Q118" i="11"/>
  <c r="B119" i="11"/>
  <c r="P119" i="11"/>
  <c r="Q119" i="11"/>
  <c r="B120" i="11"/>
  <c r="P120" i="11"/>
  <c r="Q120" i="11" s="1"/>
  <c r="B121" i="11"/>
  <c r="P121" i="11"/>
  <c r="Q121" i="11" s="1"/>
  <c r="B122" i="11"/>
  <c r="P122" i="11"/>
  <c r="Q122" i="11"/>
  <c r="B123" i="11"/>
  <c r="P123" i="11"/>
  <c r="Q123" i="11"/>
  <c r="B124" i="11"/>
  <c r="P124" i="11"/>
  <c r="Q124" i="11" s="1"/>
  <c r="B125" i="11"/>
  <c r="P125" i="11"/>
  <c r="Q125" i="11"/>
  <c r="B126" i="11"/>
  <c r="P126" i="11"/>
  <c r="Q126" i="11"/>
  <c r="B127" i="11"/>
  <c r="P127" i="11"/>
  <c r="Q127" i="11"/>
  <c r="B128" i="11"/>
  <c r="P128" i="11"/>
  <c r="Q128" i="11" s="1"/>
  <c r="B129" i="11"/>
  <c r="P129" i="11"/>
  <c r="Q129" i="11" s="1"/>
  <c r="B130" i="11"/>
  <c r="P130" i="11"/>
  <c r="Q130" i="11"/>
  <c r="B131" i="11"/>
  <c r="P131" i="11"/>
  <c r="Q131" i="11"/>
  <c r="B132" i="11"/>
  <c r="P132" i="11"/>
  <c r="Q132" i="11" s="1"/>
  <c r="B133" i="11"/>
  <c r="P133" i="11"/>
  <c r="Q133" i="11"/>
  <c r="B134" i="11"/>
  <c r="P134" i="11"/>
  <c r="Q134" i="11"/>
  <c r="B135" i="11"/>
  <c r="P135" i="11"/>
  <c r="Q135" i="11"/>
  <c r="B136" i="11"/>
  <c r="P136" i="11"/>
  <c r="Q136" i="11" s="1"/>
  <c r="B137" i="11"/>
  <c r="P137" i="11"/>
  <c r="Q137" i="11" s="1"/>
  <c r="B138" i="11"/>
  <c r="P138" i="11"/>
  <c r="Q138" i="11"/>
  <c r="B139" i="11"/>
  <c r="P139" i="11"/>
  <c r="Q139" i="11"/>
  <c r="B140" i="11"/>
  <c r="P140" i="11"/>
  <c r="Q140" i="11" s="1"/>
  <c r="B141" i="11"/>
  <c r="P141" i="11"/>
  <c r="Q141" i="11"/>
  <c r="B142" i="11"/>
  <c r="P142" i="11"/>
  <c r="Q142" i="11"/>
  <c r="B143" i="11"/>
  <c r="P143" i="11"/>
  <c r="Q143" i="11"/>
  <c r="B144" i="11"/>
  <c r="P144" i="11"/>
  <c r="Q144" i="11" s="1"/>
  <c r="B145" i="11"/>
  <c r="P145" i="11"/>
  <c r="Q145" i="11" s="1"/>
  <c r="B146" i="11"/>
  <c r="P146" i="11"/>
  <c r="Q146" i="11"/>
  <c r="B147" i="11"/>
  <c r="P147" i="11"/>
  <c r="Q147" i="11"/>
  <c r="B148" i="11"/>
  <c r="P148" i="11"/>
  <c r="Q148" i="11" s="1"/>
  <c r="B149" i="11"/>
  <c r="P149" i="11"/>
  <c r="Q149" i="11"/>
  <c r="B150" i="11"/>
  <c r="P150" i="11"/>
  <c r="Q150" i="11"/>
  <c r="B151" i="11"/>
  <c r="P151" i="11"/>
  <c r="Q151" i="11"/>
  <c r="B152" i="11"/>
  <c r="P152" i="11"/>
  <c r="Q152" i="11" s="1"/>
  <c r="B153" i="11"/>
  <c r="P153" i="11"/>
  <c r="Q153" i="11" s="1"/>
  <c r="B154" i="11"/>
  <c r="P154" i="11"/>
  <c r="Q154" i="11"/>
  <c r="B155" i="11"/>
  <c r="P155" i="11"/>
  <c r="Q155" i="11"/>
  <c r="B156" i="11"/>
  <c r="P156" i="11"/>
  <c r="Q156" i="11" s="1"/>
  <c r="B157" i="11"/>
  <c r="P157" i="11"/>
  <c r="Q157" i="11"/>
  <c r="B158" i="11"/>
  <c r="P158" i="11"/>
  <c r="Q158" i="11"/>
  <c r="B159" i="11"/>
  <c r="P159" i="11"/>
  <c r="Q159" i="11"/>
  <c r="B160" i="11"/>
  <c r="P160" i="11"/>
  <c r="Q160" i="11" s="1"/>
  <c r="B161" i="11"/>
  <c r="P161" i="11"/>
  <c r="Q161" i="11" s="1"/>
  <c r="B162" i="11"/>
  <c r="P162" i="11"/>
  <c r="Q162" i="11"/>
  <c r="B163" i="11"/>
  <c r="P163" i="11"/>
  <c r="Q163" i="11"/>
  <c r="B164" i="11"/>
  <c r="P164" i="11"/>
  <c r="Q164" i="11" s="1"/>
  <c r="B165" i="11"/>
  <c r="P165" i="11"/>
  <c r="Q165" i="11"/>
  <c r="B166" i="11"/>
  <c r="P166" i="11"/>
  <c r="Q166" i="11"/>
  <c r="B167" i="11"/>
  <c r="P167" i="11"/>
  <c r="Q167" i="11"/>
  <c r="B168" i="11"/>
  <c r="P168" i="11"/>
  <c r="Q168" i="11" s="1"/>
  <c r="B169" i="11"/>
  <c r="P169" i="11"/>
  <c r="Q169" i="11" s="1"/>
  <c r="B170" i="11"/>
  <c r="P170" i="11"/>
  <c r="Q170" i="11"/>
  <c r="B171" i="11"/>
  <c r="P171" i="11"/>
  <c r="Q171" i="11"/>
  <c r="B172" i="11"/>
  <c r="P172" i="11"/>
  <c r="Q172" i="11" s="1"/>
  <c r="B173" i="11"/>
  <c r="P173" i="11"/>
  <c r="Q173" i="11"/>
  <c r="B174" i="11"/>
  <c r="P174" i="11"/>
  <c r="Q174" i="11"/>
  <c r="B175" i="11"/>
  <c r="P175" i="11"/>
  <c r="Q175" i="11"/>
  <c r="B176" i="11"/>
  <c r="P176" i="11"/>
  <c r="Q176" i="11" s="1"/>
  <c r="B177" i="11"/>
  <c r="P177" i="11"/>
  <c r="Q177" i="11" s="1"/>
  <c r="B178" i="11"/>
  <c r="P178" i="11"/>
  <c r="Q178" i="11"/>
  <c r="B179" i="11"/>
  <c r="P179" i="11"/>
  <c r="Q179" i="11"/>
  <c r="B180" i="11"/>
  <c r="P180" i="11"/>
  <c r="Q180" i="11" s="1"/>
  <c r="B181" i="11"/>
  <c r="P181" i="11"/>
  <c r="Q181" i="11"/>
  <c r="B182" i="11"/>
  <c r="P182" i="11"/>
  <c r="Q182" i="11"/>
  <c r="B183" i="11"/>
  <c r="P183" i="11"/>
  <c r="Q183" i="11"/>
  <c r="G184" i="11"/>
  <c r="P184" i="11"/>
  <c r="B185" i="11"/>
  <c r="B188" i="11"/>
  <c r="B189" i="11"/>
  <c r="B190" i="11"/>
  <c r="B191" i="11"/>
  <c r="B192" i="11"/>
  <c r="B193" i="11"/>
  <c r="B194" i="11"/>
  <c r="B195" i="11"/>
  <c r="B196" i="11"/>
  <c r="B197" i="11"/>
  <c r="B198" i="11"/>
  <c r="B199" i="11"/>
  <c r="B200" i="11"/>
  <c r="B201" i="11"/>
  <c r="G205" i="11"/>
  <c r="G206" i="11"/>
  <c r="G207" i="11"/>
  <c r="G208" i="11"/>
  <c r="G209" i="11"/>
  <c r="G210" i="11"/>
  <c r="G212" i="11"/>
  <c r="G213" i="11"/>
  <c r="G214" i="11"/>
  <c r="G215" i="11"/>
  <c r="G216" i="11"/>
  <c r="G217" i="11"/>
  <c r="G218" i="11"/>
  <c r="G219" i="11"/>
  <c r="G220" i="11"/>
  <c r="G222" i="11"/>
  <c r="G223" i="11"/>
  <c r="G224" i="11"/>
  <c r="G225" i="11"/>
  <c r="G226" i="11"/>
  <c r="G227" i="11"/>
  <c r="G228" i="11"/>
  <c r="G229" i="11"/>
  <c r="G230" i="11"/>
  <c r="G231" i="11"/>
  <c r="G232" i="11"/>
  <c r="G233" i="11"/>
  <c r="G234" i="11"/>
  <c r="G235" i="11"/>
  <c r="G236" i="11"/>
  <c r="G237" i="11"/>
  <c r="G238" i="11"/>
  <c r="G239" i="11"/>
  <c r="G240" i="11"/>
  <c r="G247"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alcChain>
</file>

<file path=xl/sharedStrings.xml><?xml version="1.0" encoding="utf-8"?>
<sst xmlns="http://schemas.openxmlformats.org/spreadsheetml/2006/main" count="2521" uniqueCount="565">
  <si>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</si>
  <si>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</si>
  <si>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</si>
  <si>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</si>
  <si>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</si>
  <si>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</si>
  <si>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</si>
  <si>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</si>
  <si>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</si>
  <si>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</si>
  <si>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</si>
  <si>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</si>
  <si>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</si>
  <si>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</si>
  <si>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</si>
  <si>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</si>
  <si>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</si>
  <si>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</si>
  <si>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</si>
  <si>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</si>
  <si>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</si>
  <si>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</si>
  <si>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</si>
  <si>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</si>
  <si>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</si>
  <si>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</si>
  <si>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</si>
  <si>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</si>
  <si>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</si>
  <si>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</si>
  <si>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</si>
  <si>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</si>
  <si>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</si>
  <si>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</si>
  <si>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</si>
  <si>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</si>
  <si>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</si>
  <si>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</si>
  <si>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</si>
  <si>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</si>
  <si>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</si>
  <si>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</si>
  <si>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</si>
  <si>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</si>
  <si>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</si>
  <si>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</si>
  <si>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</si>
  <si>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</si>
  <si>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</si>
  <si>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</si>
  <si>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</si>
  <si>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</si>
  <si>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</si>
  <si>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</si>
  <si>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</si>
  <si>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</si>
  <si>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</si>
  <si>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</si>
  <si>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</si>
  <si>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</si>
  <si>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</si>
  <si>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</si>
  <si>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</si>
  <si>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</si>
  <si>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</si>
  <si>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</si>
  <si>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</si>
  <si>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</si>
  <si>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</si>
  <si>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</si>
  <si>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</si>
  <si>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</si>
  <si>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</si>
  <si>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</si>
  <si>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</si>
  <si>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</si>
  <si>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</si>
  <si>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</si>
  <si>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</si>
  <si>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</si>
  <si>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</si>
  <si>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</si>
  <si>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</si>
  <si>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</si>
  <si>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</si>
  <si>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</si>
  <si>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</si>
  <si>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</si>
  <si>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</si>
  <si>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</si>
  <si>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</si>
  <si>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</si>
  <si>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</si>
  <si>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</si>
  <si>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</si>
  <si>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</si>
  <si>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</si>
  <si>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</si>
  <si>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</si>
  <si>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</si>
  <si>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</si>
  <si>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</si>
  <si>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</si>
  <si>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</si>
  <si>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</si>
  <si>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</si>
  <si>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</si>
  <si>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</si>
  <si>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</si>
  <si>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</si>
  <si>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</si>
  <si>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</si>
  <si>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</si>
  <si>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</si>
  <si>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</si>
  <si>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</si>
  <si>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</si>
  <si>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</si>
  <si>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</si>
  <si>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</si>
  <si>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</si>
  <si>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</si>
  <si>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</si>
  <si>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</si>
  <si>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</si>
  <si>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</si>
  <si>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</si>
  <si>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</si>
  <si>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</si>
  <si>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</si>
  <si>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</si>
  <si>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</si>
  <si>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</si>
  <si>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</si>
  <si>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</si>
  <si>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</si>
  <si>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</si>
  <si>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</si>
  <si>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</si>
  <si>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</si>
  <si>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</si>
  <si>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</si>
  <si>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</si>
  <si>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</si>
  <si>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</si>
  <si>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</si>
  <si>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</si>
  <si>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</si>
  <si>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</si>
  <si>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</si>
  <si>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</si>
  <si>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</si>
  <si>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</si>
  <si>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</si>
  <si>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</si>
  <si>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</si>
  <si>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</si>
  <si>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</si>
  <si>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</si>
  <si>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</si>
  <si>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</si>
  <si>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</si>
  <si>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</si>
  <si>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</si>
  <si>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</si>
  <si>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</si>
  <si>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</si>
  <si>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</si>
  <si>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</si>
  <si>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</si>
  <si>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</si>
  <si>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</si>
  <si>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</si>
  <si>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</si>
  <si>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</si>
  <si>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</si>
  <si>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</si>
  <si>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</si>
  <si>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</si>
  <si>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</si>
  <si>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</si>
  <si>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</si>
  <si>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</si>
  <si>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</si>
  <si>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</si>
  <si>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</si>
  <si>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</si>
  <si>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</si>
  <si>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</si>
  <si>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</si>
  <si>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</si>
  <si>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</si>
  <si>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</si>
  <si>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</si>
  <si>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</si>
  <si>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</si>
  <si>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</si>
  <si>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</si>
  <si>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</si>
  <si>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</si>
  <si>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</si>
  <si>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</si>
  <si>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</si>
  <si>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</si>
  <si>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</si>
  <si>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</si>
  <si>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</si>
  <si>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</si>
  <si>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</si>
  <si>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</si>
  <si>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</si>
  <si>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</si>
  <si>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</si>
  <si>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</si>
  <si>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</si>
  <si>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</si>
  <si>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</si>
  <si>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</si>
  <si>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</si>
  <si>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</si>
  <si>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</si>
  <si>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</si>
  <si>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</si>
  <si>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</si>
  <si>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</si>
  <si>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</si>
  <si>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</si>
  <si>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</si>
  <si>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</si>
  <si>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</si>
  <si>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</si>
  <si>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</si>
  <si>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</si>
  <si>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</si>
  <si>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</si>
  <si>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</si>
  <si>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</si>
  <si>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</si>
  <si>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</si>
  <si>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</si>
  <si>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</si>
  <si>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</si>
  <si>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</si>
  <si>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</si>
  <si>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</si>
  <si>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</si>
  <si>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</si>
  <si>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</si>
  <si>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</si>
  <si>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</si>
  <si>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</si>
  <si>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</si>
  <si>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</si>
  <si>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</si>
  <si>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</si>
  <si>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</si>
  <si>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</si>
  <si>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</si>
  <si>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</si>
  <si>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</si>
  <si>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</si>
  <si>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</si>
  <si>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</si>
  <si>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</si>
  <si>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</si>
  <si>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</si>
  <si>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</si>
  <si>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</si>
  <si>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</si>
  <si>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</si>
  <si>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</si>
  <si>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</si>
  <si>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</si>
  <si>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</si>
  <si>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</si>
  <si>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</si>
  <si>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</si>
  <si>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</si>
  <si>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</si>
  <si>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</si>
  <si>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</si>
  <si>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</si>
  <si>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</si>
  <si>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</si>
  <si>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</si>
  <si>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</si>
  <si>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</si>
  <si>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</si>
  <si>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</si>
  <si>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</si>
  <si>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</si>
  <si>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</si>
  <si>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</si>
  <si>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</si>
  <si>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</si>
  <si>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</si>
  <si>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</si>
  <si>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</si>
  <si>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</si>
  <si>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</si>
  <si>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</si>
  <si>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</si>
  <si>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</si>
  <si>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</si>
  <si>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</si>
  <si>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</si>
  <si>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</si>
  <si>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</si>
  <si>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</si>
  <si>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</si>
  <si>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</si>
  <si>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</si>
  <si>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</si>
  <si>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</si>
  <si>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</si>
  <si>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</si>
  <si>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</si>
  <si>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</si>
  <si>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</si>
  <si>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</si>
  <si>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</si>
  <si>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</si>
  <si>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</si>
  <si>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</si>
  <si>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</si>
  <si>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</si>
  <si>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</si>
  <si>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</si>
  <si>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</si>
  <si>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</si>
  <si>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</si>
  <si>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</si>
  <si>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</si>
  <si>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</si>
  <si>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</si>
  <si>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</si>
  <si>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</si>
  <si>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</si>
  <si>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</si>
  <si>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</si>
  <si>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</si>
  <si>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</si>
  <si>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</si>
  <si>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</si>
  <si>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</si>
  <si>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</si>
  <si>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</si>
  <si>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</si>
  <si>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</si>
  <si>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</si>
  <si>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</si>
  <si>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</si>
  <si>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</si>
  <si>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</si>
  <si>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</si>
  <si>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</si>
  <si>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</si>
  <si>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</si>
  <si>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</si>
  <si>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</si>
  <si>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</si>
  <si>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</si>
  <si>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</si>
  <si>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</si>
  <si>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</si>
  <si>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</si>
  <si>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</si>
  <si>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</si>
  <si>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</si>
  <si>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</si>
  <si>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</si>
  <si>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</si>
  <si>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</si>
  <si>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</si>
  <si>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</si>
  <si>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</si>
  <si>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</si>
  <si>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</si>
  <si>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</si>
  <si>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</si>
  <si>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</si>
  <si>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</si>
  <si>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</si>
  <si>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</si>
  <si>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</si>
  <si>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</si>
  <si>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</si>
  <si>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</si>
  <si>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</si>
  <si>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</si>
  <si>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</si>
  <si>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</si>
  <si>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</si>
  <si>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</si>
  <si>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</si>
  <si>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</si>
  <si>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</si>
  <si>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</si>
  <si>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</si>
  <si>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</si>
  <si>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</si>
  <si>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</si>
  <si>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</si>
  <si>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</si>
  <si>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</si>
  <si>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</si>
  <si>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</si>
  <si>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</si>
  <si>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</si>
  <si>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</si>
  <si>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</si>
  <si>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</si>
  <si>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</si>
  <si>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</si>
  <si>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</si>
  <si>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</si>
  <si>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</si>
  <si>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</si>
  <si>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</si>
  <si>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</si>
  <si>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</si>
  <si>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</si>
  <si>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</si>
  <si>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</si>
  <si>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</si>
  <si>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</si>
  <si>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</si>
  <si>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</si>
  <si>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</si>
  <si>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</si>
  <si>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</si>
  <si>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</si>
  <si>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</si>
  <si>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</si>
  <si>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</si>
  <si>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</si>
  <si>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</si>
  <si>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</si>
  <si>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</si>
  <si>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</si>
  <si>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</si>
  <si>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</si>
  <si>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</si>
  <si>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</si>
  <si>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</si>
  <si>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</si>
  <si>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</si>
  <si>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</si>
  <si>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</si>
  <si>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</si>
  <si>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</si>
  <si>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</si>
  <si>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</si>
  <si>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</si>
  <si>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</si>
  <si>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</si>
  <si>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</si>
  <si>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</si>
  <si>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</si>
  <si>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</si>
  <si>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</si>
  <si>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</si>
  <si>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</si>
  <si>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</si>
  <si>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</si>
  <si>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</si>
  <si>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</si>
  <si>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</si>
  <si>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</si>
  <si>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</si>
  <si>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</si>
  <si>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</si>
  <si>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</si>
  <si>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</si>
  <si>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</si>
  <si>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</si>
  <si>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</si>
  <si>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</si>
  <si>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</si>
  <si>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</si>
  <si>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</si>
  <si>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</si>
  <si>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</si>
  <si>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</si>
  <si>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</si>
  <si>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</si>
  <si>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</si>
  <si>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</si>
  <si>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</si>
  <si>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</si>
  <si>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</si>
  <si>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</si>
  <si>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</si>
  <si>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</si>
  <si>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</si>
  <si>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</si>
  <si>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</si>
  <si>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</si>
  <si>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</si>
  <si>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</si>
  <si>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</si>
  <si>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</si>
  <si>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</si>
  <si>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</si>
  <si>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</si>
  <si>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</si>
  <si>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</si>
  <si>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</si>
  <si>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</si>
  <si>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</si>
  <si>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</si>
  <si>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</si>
  <si>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</si>
  <si>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</si>
  <si>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</si>
  <si>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</si>
  <si>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</si>
  <si>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</si>
  <si>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</si>
  <si>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</si>
  <si>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</si>
  <si>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</si>
  <si>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</si>
  <si>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</si>
  <si>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</si>
  <si>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</si>
  <si>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</si>
  <si>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</si>
  <si>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</si>
  <si>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</si>
  <si>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</si>
  <si>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</si>
  <si>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</si>
  <si>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</si>
  <si>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</si>
  <si>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</si>
  <si>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</si>
  <si>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</si>
  <si>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</si>
  <si>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</si>
  <si>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</si>
  <si>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</si>
  <si>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</si>
  <si>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</si>
  <si>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</si>
  <si>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</si>
  <si>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</si>
  <si>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</si>
  <si>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</si>
  <si>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</si>
  <si>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</si>
  <si>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</si>
  <si>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Nominal</t>
  </si>
  <si>
    <t>Razon</t>
  </si>
  <si>
    <t>Podemos deducir que no un area grande quiere decir un alto precio, depende de otros factores</t>
  </si>
  <si>
    <t>Media</t>
  </si>
  <si>
    <t>Mediana</t>
  </si>
  <si>
    <t>Moda</t>
  </si>
  <si>
    <t>Asimetria</t>
  </si>
  <si>
    <t>Varianza</t>
  </si>
  <si>
    <t>Desviacion Estandar</t>
  </si>
  <si>
    <t>Se conoce que tiene una cola positiva</t>
  </si>
  <si>
    <t>Ya que: MEDIA &gt; MEDIANA &gt; MODA</t>
  </si>
  <si>
    <t>COVARIANZA</t>
  </si>
  <si>
    <t>COEF. CORRELACION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</si>
</sst>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4"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
      <b/>
      <sz val="9"/>
      <color theme="1"/>
      <name val="Arial"/>
      <family val="2"/>
    </font>
    <font>
      <b/>
      <sz val="9"/>
      <color rgb="FF000000"/>
      <name val="Calibri"/>
      <family val="2"/>
    </font>
    <font>
      <b/>
      <i/>
      <sz val="9"/>
      <color rgb="FF002060"/>
      <name val="Arial"/>
      <family val="2"/>
    </font>
  </fonts>
  <fills count="8">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4" tint="0.59999389629810485"/>
        <bgColor indexed="64"/>
      </patternFill>
    </fill>
  </fills>
  <borders count="5">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8">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2" fillId="5" borderId="2" xfId="0" applyFont="1" applyFill="1" applyBorder="1" applyAlignment="1">
      <alignment horizontal="center" vertical="center"/>
    </xf>
    <xf numFmtId="0" fontId="7" fillId="4" borderId="2" xfId="0" applyFont="1" applyFill="1" applyBorder="1" applyAlignment="1">
      <alignment horizontal="center" vertical="center"/>
    </xf>
    <xf numFmtId="0" fontId="6" fillId="4" borderId="2" xfId="0" applyFont="1" applyFill="1" applyBorder="1" applyAlignment="1">
      <alignment horizontal="center" vertical="center"/>
    </xf>
    <xf numFmtId="0" fontId="10" fillId="5" borderId="2" xfId="0" applyFont="1" applyFill="1" applyBorder="1" applyAlignment="1">
      <alignment horizontal="center" vertical="center"/>
    </xf>
    <xf numFmtId="0" fontId="11" fillId="4" borderId="2" xfId="0" applyFont="1" applyFill="1" applyBorder="1" applyAlignment="1">
      <alignment horizontal="center" vertical="center"/>
    </xf>
    <xf numFmtId="0" fontId="12" fillId="4" borderId="2" xfId="0" applyFont="1" applyFill="1" applyBorder="1" applyAlignment="1">
      <alignment horizontal="center" vertical="center"/>
    </xf>
    <xf numFmtId="0" fontId="2" fillId="4" borderId="0" xfId="0" applyFont="1" applyFill="1" applyAlignment="1">
      <alignment horizontal="center" wrapText="1"/>
    </xf>
    <xf numFmtId="0" fontId="5" fillId="4" borderId="2" xfId="0" applyFont="1" applyFill="1" applyBorder="1"/>
    <xf numFmtId="0" fontId="13" fillId="7" borderId="2" xfId="0" applyFont="1" applyFill="1" applyBorder="1" applyAlignment="1">
      <alignment horizontal="center"/>
    </xf>
    <xf numFmtId="0" fontId="13" fillId="7" borderId="3" xfId="0" applyFont="1" applyFill="1" applyBorder="1" applyAlignment="1">
      <alignment horizontal="center"/>
    </xf>
    <xf numFmtId="0" fontId="13" fillId="7" borderId="4" xfId="0" applyFont="1" applyFill="1" applyBorder="1" applyAlignment="1">
      <alignment horizontal="center"/>
    </xf>
    <xf numFmtId="0" fontId="2" fillId="4" borderId="2" xfId="0" applyFont="1" applyFill="1" applyBorder="1" applyAlignment="1">
      <alignment horizontal="center"/>
    </xf>
    <xf numFmtId="2" fontId="2" fillId="4" borderId="2" xfId="0" applyNumberFormat="1" applyFont="1" applyFill="1" applyBorder="1" applyAlignment="1">
      <alignment horizontal="center"/>
    </xf>
    <xf numFmtId="2" fontId="0" fillId="4" borderId="3" xfId="0" applyNumberFormat="1" applyFill="1" applyBorder="1" applyAlignment="1">
      <alignment horizontal="center"/>
    </xf>
    <xf numFmtId="2" fontId="0" fillId="4" borderId="4" xfId="0" applyNumberFormat="1" applyFill="1" applyBorder="1" applyAlignment="1">
      <alignment horizontal="center"/>
    </xf>
    <xf numFmtId="0" fontId="10" fillId="4" borderId="0" xfId="0" applyFont="1" applyFill="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2" fontId="2" fillId="4" borderId="3" xfId="0" applyNumberFormat="1" applyFont="1" applyFill="1" applyBorder="1" applyAlignment="1">
      <alignment horizontal="center"/>
    </xf>
    <xf numFmtId="2" fontId="2" fillId="4" borderId="4" xfId="0" applyNumberFormat="1" applyFont="1" applyFill="1" applyBorder="1" applyAlignment="1">
      <alignment horizont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CO"/>
              <a:t>PRECIO</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val>
          <c:extLst>
            <c:ext xmlns:c16="http://schemas.microsoft.com/office/drawing/2014/chart" uri="{C3380CC4-5D6E-409C-BE32-E72D297353CC}">
              <c16:uniqueId val="{00000000-1E9C-4E31-97CE-8BD40B872561}"/>
            </c:ext>
          </c:extLst>
        </c:ser>
        <c:dLbls>
          <c:showLegendKey val="0"/>
          <c:showVal val="0"/>
          <c:showCatName val="0"/>
          <c:showSerName val="0"/>
          <c:showPercent val="0"/>
          <c:showBubbleSize val="0"/>
        </c:dLbls>
        <c:gapWidth val="315"/>
        <c:overlap val="-40"/>
        <c:axId val="253318511"/>
        <c:axId val="253308943"/>
      </c:barChart>
      <c:catAx>
        <c:axId val="2533185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253308943"/>
        <c:crosses val="autoZero"/>
        <c:auto val="1"/>
        <c:lblAlgn val="ctr"/>
        <c:lblOffset val="100"/>
        <c:noMultiLvlLbl val="0"/>
      </c:catAx>
      <c:valAx>
        <c:axId val="253308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2533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scatterChart>
        <c:scatterStyle val="lineMarker"/>
        <c:varyColors val="0"/>
        <c:ser>
          <c:idx val="0"/>
          <c:order val="0"/>
          <c:tx>
            <c:strRef>
              <c:f>'Task 5'!$D$8</c:f>
              <c:strCache>
                <c:ptCount val="1"/>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'Task 5'!$C$9:$C$276</c:f>
              <c:strCache>
                <c:ptCount val="268"/>
                <c:pt idx="0">
                  <c:v>Area (ft.)</c:v>
                </c:pt>
                <c:pt idx="1">
                  <c:v>743,09</c:v>
                </c:pt>
                <c:pt idx="2">
                  <c:v>756,21</c:v>
                </c:pt>
                <c:pt idx="3">
                  <c:v>587,28</c:v>
                </c:pt>
                <c:pt idx="4">
                  <c:v>1604,75</c:v>
                </c:pt>
                <c:pt idx="5">
                  <c:v>1375,45</c:v>
                </c:pt>
                <c:pt idx="6">
                  <c:v>675,19</c:v>
                </c:pt>
                <c:pt idx="7">
                  <c:v>670,89</c:v>
                </c:pt>
                <c:pt idx="8">
                  <c:v>720,81</c:v>
                </c:pt>
                <c:pt idx="9">
                  <c:v>782,25</c:v>
                </c:pt>
                <c:pt idx="10">
                  <c:v>794,52</c:v>
                </c:pt>
                <c:pt idx="11">
                  <c:v>1160,36</c:v>
                </c:pt>
                <c:pt idx="12">
                  <c:v>1942,50</c:v>
                </c:pt>
                <c:pt idx="13">
                  <c:v>794,52</c:v>
                </c:pt>
                <c:pt idx="14">
                  <c:v>1109,25</c:v>
                </c:pt>
                <c:pt idx="15">
                  <c:v>1400,95</c:v>
                </c:pt>
                <c:pt idx="16">
                  <c:v>1479,72</c:v>
                </c:pt>
                <c:pt idx="17">
                  <c:v>790,54</c:v>
                </c:pt>
                <c:pt idx="18">
                  <c:v>723,93</c:v>
                </c:pt>
                <c:pt idx="19">
                  <c:v>781,07</c:v>
                </c:pt>
                <c:pt idx="20">
                  <c:v>1127,76</c:v>
                </c:pt>
                <c:pt idx="21">
                  <c:v>720,70</c:v>
                </c:pt>
                <c:pt idx="22">
                  <c:v>649,69</c:v>
                </c:pt>
                <c:pt idx="23">
                  <c:v>1307,45</c:v>
                </c:pt>
                <c:pt idx="24">
                  <c:v>618,38</c:v>
                </c:pt>
                <c:pt idx="25">
                  <c:v>625,80</c:v>
                </c:pt>
                <c:pt idx="26">
                  <c:v>1203,29</c:v>
                </c:pt>
                <c:pt idx="27">
                  <c:v>670,89</c:v>
                </c:pt>
                <c:pt idx="28">
                  <c:v>1434,09</c:v>
                </c:pt>
                <c:pt idx="29">
                  <c:v>781,07</c:v>
                </c:pt>
                <c:pt idx="30">
                  <c:v>1596,35</c:v>
                </c:pt>
                <c:pt idx="31">
                  <c:v>1110,32</c:v>
                </c:pt>
                <c:pt idx="32">
                  <c:v>781,07</c:v>
                </c:pt>
                <c:pt idx="33">
                  <c:v>697,89</c:v>
                </c:pt>
                <c:pt idx="34">
                  <c:v>625,80</c:v>
                </c:pt>
                <c:pt idx="35">
                  <c:v>957,53</c:v>
                </c:pt>
                <c:pt idx="36">
                  <c:v>722,96</c:v>
                </c:pt>
                <c:pt idx="37">
                  <c:v>923,21</c:v>
                </c:pt>
                <c:pt idx="38">
                  <c:v>670,24</c:v>
                </c:pt>
                <c:pt idx="39">
                  <c:v>785,48</c:v>
                </c:pt>
                <c:pt idx="40">
                  <c:v>798,28</c:v>
                </c:pt>
                <c:pt idx="41">
                  <c:v>1121,95</c:v>
                </c:pt>
                <c:pt idx="42">
                  <c:v>782,25</c:v>
                </c:pt>
                <c:pt idx="43">
                  <c:v>923,21</c:v>
                </c:pt>
                <c:pt idx="44">
                  <c:v>1434,09</c:v>
                </c:pt>
                <c:pt idx="45">
                  <c:v>1160,36</c:v>
                </c:pt>
                <c:pt idx="46">
                  <c:v>798,28</c:v>
                </c:pt>
                <c:pt idx="47">
                  <c:v>733,19</c:v>
                </c:pt>
                <c:pt idx="48">
                  <c:v>798,28</c:v>
                </c:pt>
                <c:pt idx="49">
                  <c:v>733,19</c:v>
                </c:pt>
                <c:pt idx="50">
                  <c:v>717,05</c:v>
                </c:pt>
                <c:pt idx="51">
                  <c:v>747,50</c:v>
                </c:pt>
                <c:pt idx="52">
                  <c:v>1121,95</c:v>
                </c:pt>
                <c:pt idx="53">
                  <c:v>1121,95</c:v>
                </c:pt>
                <c:pt idx="54">
                  <c:v>827,87</c:v>
                </c:pt>
                <c:pt idx="55">
                  <c:v>747,50</c:v>
                </c:pt>
                <c:pt idx="56">
                  <c:v>1608,84</c:v>
                </c:pt>
                <c:pt idx="57">
                  <c:v>1132,06</c:v>
                </c:pt>
                <c:pt idx="58">
                  <c:v>1383,84</c:v>
                </c:pt>
                <c:pt idx="59">
                  <c:v>927,83</c:v>
                </c:pt>
                <c:pt idx="60">
                  <c:v>669,16</c:v>
                </c:pt>
                <c:pt idx="61">
                  <c:v>928,16</c:v>
                </c:pt>
                <c:pt idx="62">
                  <c:v>798,50</c:v>
                </c:pt>
                <c:pt idx="63">
                  <c:v>1305,62</c:v>
                </c:pt>
                <c:pt idx="64">
                  <c:v>1121,95</c:v>
                </c:pt>
                <c:pt idx="65">
                  <c:v>785,48</c:v>
                </c:pt>
                <c:pt idx="66">
                  <c:v>927,08</c:v>
                </c:pt>
                <c:pt idx="67">
                  <c:v>1109,25</c:v>
                </c:pt>
                <c:pt idx="68">
                  <c:v>649,80</c:v>
                </c:pt>
                <c:pt idx="69">
                  <c:v>785,48</c:v>
                </c:pt>
                <c:pt idx="70">
                  <c:v>1596,35</c:v>
                </c:pt>
                <c:pt idx="71">
                  <c:v>1121,95</c:v>
                </c:pt>
                <c:pt idx="72">
                  <c:v>743,41</c:v>
                </c:pt>
                <c:pt idx="73">
                  <c:v>756,21</c:v>
                </c:pt>
                <c:pt idx="74">
                  <c:v>649,80</c:v>
                </c:pt>
                <c:pt idx="75">
                  <c:v>785,48</c:v>
                </c:pt>
                <c:pt idx="76">
                  <c:v>785,48</c:v>
                </c:pt>
                <c:pt idx="77">
                  <c:v>1283,45</c:v>
                </c:pt>
                <c:pt idx="78">
                  <c:v>1434,09</c:v>
                </c:pt>
                <c:pt idx="79">
                  <c:v>782,25</c:v>
                </c:pt>
                <c:pt idx="80">
                  <c:v>1288,62</c:v>
                </c:pt>
                <c:pt idx="81">
                  <c:v>781,07</c:v>
                </c:pt>
                <c:pt idx="82">
                  <c:v>1222,34</c:v>
                </c:pt>
                <c:pt idx="83">
                  <c:v>781,07</c:v>
                </c:pt>
                <c:pt idx="84">
                  <c:v>743,09</c:v>
                </c:pt>
                <c:pt idx="85">
                  <c:v>785,48</c:v>
                </c:pt>
                <c:pt idx="86">
                  <c:v>1109,25</c:v>
                </c:pt>
                <c:pt idx="87">
                  <c:v>579,75</c:v>
                </c:pt>
                <c:pt idx="88">
                  <c:v>1128,40</c:v>
                </c:pt>
                <c:pt idx="89">
                  <c:v>701,66</c:v>
                </c:pt>
                <c:pt idx="90">
                  <c:v>1336,93</c:v>
                </c:pt>
                <c:pt idx="91">
                  <c:v>794,52</c:v>
                </c:pt>
                <c:pt idx="92">
                  <c:v>1171,55</c:v>
                </c:pt>
                <c:pt idx="93">
                  <c:v>794,52</c:v>
                </c:pt>
                <c:pt idx="94">
                  <c:v>798,28</c:v>
                </c:pt>
                <c:pt idx="95">
                  <c:v>798,28</c:v>
                </c:pt>
                <c:pt idx="96">
                  <c:v>649,80</c:v>
                </c:pt>
                <c:pt idx="97">
                  <c:v>1137,44</c:v>
                </c:pt>
                <c:pt idx="98">
                  <c:v>1604,75</c:v>
                </c:pt>
                <c:pt idx="99">
                  <c:v>675,19</c:v>
                </c:pt>
                <c:pt idx="100">
                  <c:v>649,69</c:v>
                </c:pt>
                <c:pt idx="101">
                  <c:v>785,48</c:v>
                </c:pt>
                <c:pt idx="102">
                  <c:v>781,07</c:v>
                </c:pt>
                <c:pt idx="103">
                  <c:v>1127,76</c:v>
                </c:pt>
                <c:pt idx="104">
                  <c:v>794,52</c:v>
                </c:pt>
                <c:pt idx="105">
                  <c:v>794,52</c:v>
                </c:pt>
                <c:pt idx="106">
                  <c:v>781,07</c:v>
                </c:pt>
                <c:pt idx="107">
                  <c:v>720,81</c:v>
                </c:pt>
                <c:pt idx="108">
                  <c:v>927,83</c:v>
                </c:pt>
                <c:pt idx="109">
                  <c:v>927,83</c:v>
                </c:pt>
                <c:pt idx="110">
                  <c:v>785,48</c:v>
                </c:pt>
                <c:pt idx="111">
                  <c:v>618,16</c:v>
                </c:pt>
                <c:pt idx="112">
                  <c:v>1109,25</c:v>
                </c:pt>
                <c:pt idx="113">
                  <c:v>720,70</c:v>
                </c:pt>
                <c:pt idx="114">
                  <c:v>720,81</c:v>
                </c:pt>
                <c:pt idx="115">
                  <c:v>927,08</c:v>
                </c:pt>
                <c:pt idx="116">
                  <c:v>798,28</c:v>
                </c:pt>
                <c:pt idx="117">
                  <c:v>1057,92</c:v>
                </c:pt>
                <c:pt idx="118">
                  <c:v>781,07</c:v>
                </c:pt>
                <c:pt idx="119">
                  <c:v>1396,86</c:v>
                </c:pt>
                <c:pt idx="120">
                  <c:v>794,52</c:v>
                </c:pt>
                <c:pt idx="121">
                  <c:v>923,21</c:v>
                </c:pt>
                <c:pt idx="122">
                  <c:v>781,07</c:v>
                </c:pt>
                <c:pt idx="123">
                  <c:v>782,25</c:v>
                </c:pt>
                <c:pt idx="124">
                  <c:v>733,19</c:v>
                </c:pt>
                <c:pt idx="125">
                  <c:v>733,19</c:v>
                </c:pt>
                <c:pt idx="126">
                  <c:v>794,52</c:v>
                </c:pt>
                <c:pt idx="127">
                  <c:v>756,21</c:v>
                </c:pt>
                <c:pt idx="128">
                  <c:v>736,63</c:v>
                </c:pt>
                <c:pt idx="129">
                  <c:v>785,48</c:v>
                </c:pt>
                <c:pt idx="130">
                  <c:v>781,07</c:v>
                </c:pt>
                <c:pt idx="131">
                  <c:v>798,28</c:v>
                </c:pt>
                <c:pt idx="132">
                  <c:v>798,28</c:v>
                </c:pt>
                <c:pt idx="133">
                  <c:v>827,87</c:v>
                </c:pt>
                <c:pt idx="134">
                  <c:v>1160,36</c:v>
                </c:pt>
                <c:pt idx="135">
                  <c:v>827,87</c:v>
                </c:pt>
                <c:pt idx="136">
                  <c:v>723,83</c:v>
                </c:pt>
                <c:pt idx="137">
                  <c:v>798,28</c:v>
                </c:pt>
                <c:pt idx="138">
                  <c:v>1238,58</c:v>
                </c:pt>
                <c:pt idx="139">
                  <c:v>723,83</c:v>
                </c:pt>
                <c:pt idx="140">
                  <c:v>977,87</c:v>
                </c:pt>
                <c:pt idx="141">
                  <c:v>1093,00</c:v>
                </c:pt>
                <c:pt idx="142">
                  <c:v>927,83</c:v>
                </c:pt>
                <c:pt idx="143">
                  <c:v>701,66</c:v>
                </c:pt>
                <c:pt idx="144">
                  <c:v>680,57</c:v>
                </c:pt>
                <c:pt idx="145">
                  <c:v>723,93</c:v>
                </c:pt>
                <c:pt idx="146">
                  <c:v>649,80</c:v>
                </c:pt>
                <c:pt idx="147">
                  <c:v>649,80</c:v>
                </c:pt>
                <c:pt idx="148">
                  <c:v>785,48</c:v>
                </c:pt>
                <c:pt idx="149">
                  <c:v>785,48</c:v>
                </c:pt>
                <c:pt idx="150">
                  <c:v>1615,29</c:v>
                </c:pt>
                <c:pt idx="151">
                  <c:v>1132,06</c:v>
                </c:pt>
                <c:pt idx="152">
                  <c:v>720,38</c:v>
                </c:pt>
                <c:pt idx="153">
                  <c:v>733,19</c:v>
                </c:pt>
                <c:pt idx="154">
                  <c:v>782,25</c:v>
                </c:pt>
                <c:pt idx="155">
                  <c:v>798,28</c:v>
                </c:pt>
                <c:pt idx="156">
                  <c:v>1057,92</c:v>
                </c:pt>
                <c:pt idx="157">
                  <c:v>723,83</c:v>
                </c:pt>
                <c:pt idx="158">
                  <c:v>798,28</c:v>
                </c:pt>
                <c:pt idx="159">
                  <c:v>794,52</c:v>
                </c:pt>
                <c:pt idx="160">
                  <c:v>794,52</c:v>
                </c:pt>
                <c:pt idx="161">
                  <c:v>782,25</c:v>
                </c:pt>
                <c:pt idx="162">
                  <c:v>785,48</c:v>
                </c:pt>
                <c:pt idx="163">
                  <c:v>923,21</c:v>
                </c:pt>
                <c:pt idx="164">
                  <c:v>923,21</c:v>
                </c:pt>
                <c:pt idx="165">
                  <c:v>1434,09</c:v>
                </c:pt>
                <c:pt idx="166">
                  <c:v>782,25</c:v>
                </c:pt>
                <c:pt idx="167">
                  <c:v>781,07</c:v>
                </c:pt>
                <c:pt idx="168">
                  <c:v>618,38</c:v>
                </c:pt>
                <c:pt idx="169">
                  <c:v>923,21</c:v>
                </c:pt>
                <c:pt idx="170">
                  <c:v>781,07</c:v>
                </c:pt>
                <c:pt idx="171">
                  <c:v>781,07</c:v>
                </c:pt>
                <c:pt idx="172">
                  <c:v>781,07</c:v>
                </c:pt>
                <c:pt idx="173">
                  <c:v>697,89</c:v>
                </c:pt>
                <c:pt idx="174">
                  <c:v>670,89</c:v>
                </c:pt>
                <c:pt idx="175">
                  <c:v>782,25</c:v>
                </c:pt>
                <c:pt idx="176">
                  <c:v>743,41</c:v>
                </c:pt>
                <c:pt idx="177">
                  <c:v>923,21</c:v>
                </c:pt>
                <c:pt idx="178">
                  <c:v>923,21</c:v>
                </c:pt>
                <c:pt idx="179">
                  <c:v>1769,48</c:v>
                </c:pt>
                <c:pt idx="180">
                  <c:v>410,71</c:v>
                </c:pt>
                <c:pt idx="181">
                  <c:v>1200,82</c:v>
                </c:pt>
                <c:pt idx="182">
                  <c:v>800,96</c:v>
                </c:pt>
                <c:pt idx="183">
                  <c:v>827,87</c:v>
                </c:pt>
                <c:pt idx="184">
                  <c:v>775,69</c:v>
                </c:pt>
                <c:pt idx="185">
                  <c:v>775,69</c:v>
                </c:pt>
                <c:pt idx="186">
                  <c:v>1604,75</c:v>
                </c:pt>
                <c:pt idx="187">
                  <c:v>587,28</c:v>
                </c:pt>
                <c:pt idx="188">
                  <c:v>756,21</c:v>
                </c:pt>
                <c:pt idx="189">
                  <c:v>743,09</c:v>
                </c:pt>
                <c:pt idx="190">
                  <c:v>827,87</c:v>
                </c:pt>
                <c:pt idx="191">
                  <c:v>1160,36</c:v>
                </c:pt>
                <c:pt idx="192">
                  <c:v>743,09</c:v>
                </c:pt>
                <c:pt idx="193">
                  <c:v>1160,36</c:v>
                </c:pt>
                <c:pt idx="194">
                  <c:v>625,80</c:v>
                </c:pt>
                <c:pt idx="195">
                  <c:v>756,21</c:v>
                </c:pt>
                <c:pt idx="196">
                  <c:v>625,80</c:v>
                </c:pt>
                <c:pt idx="197">
                  <c:v>1238,58</c:v>
                </c:pt>
                <c:pt idx="198">
                  <c:v>713,71</c:v>
                </c:pt>
                <c:pt idx="199">
                  <c:v>763,21</c:v>
                </c:pt>
                <c:pt idx="200">
                  <c:v>798,50</c:v>
                </c:pt>
                <c:pt idx="201">
                  <c:v>618,38</c:v>
                </c:pt>
                <c:pt idx="202">
                  <c:v>1479,72</c:v>
                </c:pt>
                <c:pt idx="203">
                  <c:v>1603,99</c:v>
                </c:pt>
                <c:pt idx="204">
                  <c:v>1615,29</c:v>
                </c:pt>
                <c:pt idx="205">
                  <c:v>784,19</c:v>
                </c:pt>
                <c:pt idx="206">
                  <c:v>720,38</c:v>
                </c:pt>
                <c:pt idx="207">
                  <c:v>1596,35</c:v>
                </c:pt>
                <c:pt idx="208">
                  <c:v>1121,95</c:v>
                </c:pt>
                <c:pt idx="209">
                  <c:v>1596,35</c:v>
                </c:pt>
                <c:pt idx="210">
                  <c:v>1596,35</c:v>
                </c:pt>
                <c:pt idx="211">
                  <c:v>1273,88</c:v>
                </c:pt>
                <c:pt idx="212">
                  <c:v>966,57</c:v>
                </c:pt>
                <c:pt idx="213">
                  <c:v>1357,16</c:v>
                </c:pt>
                <c:pt idx="214">
                  <c:v>1343,39</c:v>
                </c:pt>
                <c:pt idx="215">
                  <c:v>758,69</c:v>
                </c:pt>
                <c:pt idx="216">
                  <c:v>789,25</c:v>
                </c:pt>
                <c:pt idx="217">
                  <c:v>789,25</c:v>
                </c:pt>
                <c:pt idx="218">
                  <c:v>733,19</c:v>
                </c:pt>
                <c:pt idx="219">
                  <c:v>1611,85</c:v>
                </c:pt>
                <c:pt idx="220">
                  <c:v>789,25</c:v>
                </c:pt>
                <c:pt idx="221">
                  <c:v>1611,85</c:v>
                </c:pt>
                <c:pt idx="222">
                  <c:v>789,25</c:v>
                </c:pt>
                <c:pt idx="223">
                  <c:v>794,52</c:v>
                </c:pt>
                <c:pt idx="224">
                  <c:v>1611,85</c:v>
                </c:pt>
                <c:pt idx="225">
                  <c:v>789,25</c:v>
                </c:pt>
                <c:pt idx="226">
                  <c:v>794,52</c:v>
                </c:pt>
                <c:pt idx="227">
                  <c:v>1611,85</c:v>
                </c:pt>
                <c:pt idx="228">
                  <c:v>789,25</c:v>
                </c:pt>
                <c:pt idx="229">
                  <c:v>794,52</c:v>
                </c:pt>
                <c:pt idx="230">
                  <c:v>1111,72</c:v>
                </c:pt>
                <c:pt idx="231">
                  <c:v>785,48</c:v>
                </c:pt>
                <c:pt idx="232">
                  <c:v>1058,25</c:v>
                </c:pt>
                <c:pt idx="233">
                  <c:v>791,72</c:v>
                </c:pt>
                <c:pt idx="234">
                  <c:v>1068,58</c:v>
                </c:pt>
                <c:pt idx="235">
                  <c:v>1325,31</c:v>
                </c:pt>
                <c:pt idx="236">
                  <c:v>1273,88</c:v>
                </c:pt>
                <c:pt idx="237">
                  <c:v>798,50</c:v>
                </c:pt>
                <c:pt idx="238">
                  <c:v>798,50</c:v>
                </c:pt>
                <c:pt idx="239">
                  <c:v>798,50</c:v>
                </c:pt>
                <c:pt idx="240">
                  <c:v>1058,25</c:v>
                </c:pt>
                <c:pt idx="241">
                  <c:v>618,16</c:v>
                </c:pt>
                <c:pt idx="242">
                  <c:v>1273,88</c:v>
                </c:pt>
                <c:pt idx="243">
                  <c:v>798,50</c:v>
                </c:pt>
                <c:pt idx="244">
                  <c:v>798,50</c:v>
                </c:pt>
                <c:pt idx="245">
                  <c:v>798,50</c:v>
                </c:pt>
                <c:pt idx="246">
                  <c:v>1058,25</c:v>
                </c:pt>
                <c:pt idx="247">
                  <c:v>1273,55</c:v>
                </c:pt>
                <c:pt idx="248">
                  <c:v>798,50</c:v>
                </c:pt>
                <c:pt idx="249">
                  <c:v>798,50</c:v>
                </c:pt>
                <c:pt idx="250">
                  <c:v>798,28</c:v>
                </c:pt>
                <c:pt idx="251">
                  <c:v>1057,92</c:v>
                </c:pt>
                <c:pt idx="252">
                  <c:v>1273,55</c:v>
                </c:pt>
                <c:pt idx="253">
                  <c:v>618,16</c:v>
                </c:pt>
                <c:pt idx="254">
                  <c:v>1273,55</c:v>
                </c:pt>
                <c:pt idx="255">
                  <c:v>1057,92</c:v>
                </c:pt>
                <c:pt idx="256">
                  <c:v>1273,55</c:v>
                </c:pt>
                <c:pt idx="257">
                  <c:v>798,28</c:v>
                </c:pt>
                <c:pt idx="258">
                  <c:v>1057,92</c:v>
                </c:pt>
                <c:pt idx="259">
                  <c:v>606,33</c:v>
                </c:pt>
                <c:pt idx="260">
                  <c:v>1273,55</c:v>
                </c:pt>
                <c:pt idx="261">
                  <c:v>798,28</c:v>
                </c:pt>
                <c:pt idx="262">
                  <c:v>598,58</c:v>
                </c:pt>
                <c:pt idx="263">
                  <c:v>1238,58</c:v>
                </c:pt>
                <c:pt idx="264">
                  <c:v>794,52</c:v>
                </c:pt>
                <c:pt idx="265">
                  <c:v>1013,27</c:v>
                </c:pt>
                <c:pt idx="266">
                  <c:v>1074,71</c:v>
                </c:pt>
                <c:pt idx="267">
                  <c:v>789,25</c:v>
                </c:pt>
              </c:strCache>
            </c:strRef>
          </c:xVal>
          <c:yVal>
            <c:numRef>
              <c:f>'Task 5'!$D$9:$D$276</c:f>
              <c:numCache>
                <c:formatCode>_("$"* #,##0.00_);_("$"* \(#,##0.00\);_("$"* "-"??_);_(@_)</c:formatCode>
                <c:ptCount val="268"/>
                <c:pt idx="0" formatCode="General">
                  <c:v>0</c:v>
                </c:pt>
                <c:pt idx="1">
                  <c:v>246172.67600000001</c:v>
                </c:pt>
                <c:pt idx="2">
                  <c:v>246331.90400000001</c:v>
                </c:pt>
                <c:pt idx="3">
                  <c:v>209280.91039999999</c:v>
                </c:pt>
                <c:pt idx="4">
                  <c:v>452667.00639999995</c:v>
                </c:pt>
                <c:pt idx="5">
                  <c:v>467083.31319999998</c:v>
                </c:pt>
                <c:pt idx="6">
                  <c:v>203491.84999999998</c:v>
                </c:pt>
                <c:pt idx="7">
                  <c:v>212520.826</c:v>
                </c:pt>
                <c:pt idx="8">
                  <c:v>198591.84879999998</c:v>
                </c:pt>
                <c:pt idx="9">
                  <c:v>265467.68000000005</c:v>
                </c:pt>
                <c:pt idx="10">
                  <c:v>235633.2592</c:v>
                </c:pt>
                <c:pt idx="11">
                  <c:v>317473.86080000002</c:v>
                </c:pt>
                <c:pt idx="12">
                  <c:v>503790.23080000002</c:v>
                </c:pt>
                <c:pt idx="13">
                  <c:v>217786.37600000002</c:v>
                </c:pt>
                <c:pt idx="14">
                  <c:v>460001.25599999994</c:v>
                </c:pt>
                <c:pt idx="15">
                  <c:v>460001.25599999994</c:v>
                </c:pt>
                <c:pt idx="16">
                  <c:v>448134.26880000002</c:v>
                </c:pt>
                <c:pt idx="17">
                  <c:v>249591.99479999999</c:v>
                </c:pt>
                <c:pt idx="18">
                  <c:v>196142.19200000001</c:v>
                </c:pt>
                <c:pt idx="19">
                  <c:v>258572.47760000001</c:v>
                </c:pt>
                <c:pt idx="20">
                  <c:v>310831.21159999998</c:v>
                </c:pt>
                <c:pt idx="21">
                  <c:v>207281.5912</c:v>
                </c:pt>
                <c:pt idx="22">
                  <c:v>168834.04240000001</c:v>
                </c:pt>
                <c:pt idx="23">
                  <c:v>396973.83240000001</c:v>
                </c:pt>
                <c:pt idx="24">
                  <c:v>188743.1072</c:v>
                </c:pt>
                <c:pt idx="25">
                  <c:v>179674.07519999999</c:v>
                </c:pt>
                <c:pt idx="26">
                  <c:v>306363.64360000001</c:v>
                </c:pt>
                <c:pt idx="27">
                  <c:v>200300.63399999999</c:v>
                </c:pt>
                <c:pt idx="28">
                  <c:v>382041.12799999997</c:v>
                </c:pt>
                <c:pt idx="29">
                  <c:v>245572.7936</c:v>
                </c:pt>
                <c:pt idx="30">
                  <c:v>407214.28960000002</c:v>
                </c:pt>
                <c:pt idx="31">
                  <c:v>355073.4032</c:v>
                </c:pt>
                <c:pt idx="32">
                  <c:v>256821.6404</c:v>
                </c:pt>
                <c:pt idx="33">
                  <c:v>226342.80319999999</c:v>
                </c:pt>
                <c:pt idx="34">
                  <c:v>191389.8688</c:v>
                </c:pt>
                <c:pt idx="35">
                  <c:v>297008.96519999998</c:v>
                </c:pt>
                <c:pt idx="36">
                  <c:v>250773.1452</c:v>
                </c:pt>
                <c:pt idx="37">
                  <c:v>312211.14399999997</c:v>
                </c:pt>
                <c:pt idx="38">
                  <c:v>190119.50400000002</c:v>
                </c:pt>
                <c:pt idx="39">
                  <c:v>225050.52000000002</c:v>
                </c:pt>
                <c:pt idx="40">
                  <c:v>261742.742</c:v>
                </c:pt>
                <c:pt idx="41">
                  <c:v>344530.88879999996</c:v>
                </c:pt>
                <c:pt idx="42">
                  <c:v>215410.27600000001</c:v>
                </c:pt>
                <c:pt idx="43">
                  <c:v>252185.992</c:v>
                </c:pt>
                <c:pt idx="44">
                  <c:v>480545.80959999998</c:v>
                </c:pt>
                <c:pt idx="45">
                  <c:v>300385.6176</c:v>
                </c:pt>
                <c:pt idx="46">
                  <c:v>240539.34760000001</c:v>
                </c:pt>
                <c:pt idx="47">
                  <c:v>222138.71599999999</c:v>
                </c:pt>
                <c:pt idx="48">
                  <c:v>228410.054</c:v>
                </c:pt>
                <c:pt idx="49">
                  <c:v>197053.51439999999</c:v>
                </c:pt>
                <c:pt idx="50">
                  <c:v>193660.62079999998</c:v>
                </c:pt>
                <c:pt idx="51">
                  <c:v>237060.1488</c:v>
                </c:pt>
                <c:pt idx="52">
                  <c:v>372001.69679999998</c:v>
                </c:pt>
                <c:pt idx="53">
                  <c:v>290031.25879999995</c:v>
                </c:pt>
                <c:pt idx="54">
                  <c:v>238811.06399999998</c:v>
                </c:pt>
                <c:pt idx="55">
                  <c:v>199054.1992</c:v>
                </c:pt>
                <c:pt idx="56">
                  <c:v>496266.40639999998</c:v>
                </c:pt>
                <c:pt idx="57">
                  <c:v>346906.89319999993</c:v>
                </c:pt>
                <c:pt idx="58">
                  <c:v>376964.61560000002</c:v>
                </c:pt>
                <c:pt idx="59">
                  <c:v>315733.15360000002</c:v>
                </c:pt>
                <c:pt idx="60">
                  <c:v>188273.7304</c:v>
                </c:pt>
                <c:pt idx="61">
                  <c:v>253831.02480000001</c:v>
                </c:pt>
                <c:pt idx="62">
                  <c:v>278575.86879999994</c:v>
                </c:pt>
                <c:pt idx="63">
                  <c:v>402081.79600000003</c:v>
                </c:pt>
                <c:pt idx="64">
                  <c:v>310832.58759999997</c:v>
                </c:pt>
                <c:pt idx="65">
                  <c:v>257183.48</c:v>
                </c:pt>
                <c:pt idx="66">
                  <c:v>326885.33600000001</c:v>
                </c:pt>
                <c:pt idx="67">
                  <c:v>344568.74280000001</c:v>
                </c:pt>
                <c:pt idx="68">
                  <c:v>214631.68039999998</c:v>
                </c:pt>
                <c:pt idx="69">
                  <c:v>237207.67999999999</c:v>
                </c:pt>
                <c:pt idx="70">
                  <c:v>464549.19040000002</c:v>
                </c:pt>
                <c:pt idx="71">
                  <c:v>310577.03959999996</c:v>
                </c:pt>
                <c:pt idx="72">
                  <c:v>205098.2108</c:v>
                </c:pt>
                <c:pt idx="73">
                  <c:v>248525.11680000002</c:v>
                </c:pt>
                <c:pt idx="74">
                  <c:v>224463.86599999998</c:v>
                </c:pt>
                <c:pt idx="75">
                  <c:v>220606.28</c:v>
                </c:pt>
                <c:pt idx="76">
                  <c:v>220865</c:v>
                </c:pt>
                <c:pt idx="77">
                  <c:v>338181.18080000003</c:v>
                </c:pt>
                <c:pt idx="78">
                  <c:v>432679.91199999995</c:v>
                </c:pt>
                <c:pt idx="79">
                  <c:v>196220.04800000001</c:v>
                </c:pt>
                <c:pt idx="80">
                  <c:v>323915.8112</c:v>
                </c:pt>
                <c:pt idx="81">
                  <c:v>200719.01519999999</c:v>
                </c:pt>
                <c:pt idx="82">
                  <c:v>380809.52</c:v>
                </c:pt>
                <c:pt idx="83">
                  <c:v>213942.5624</c:v>
                </c:pt>
                <c:pt idx="84">
                  <c:v>207581.42720000001</c:v>
                </c:pt>
                <c:pt idx="85">
                  <c:v>241671.52000000002</c:v>
                </c:pt>
                <c:pt idx="86">
                  <c:v>336695.2524</c:v>
                </c:pt>
                <c:pt idx="87">
                  <c:v>171262.6544</c:v>
                </c:pt>
                <c:pt idx="88">
                  <c:v>299159.1384</c:v>
                </c:pt>
                <c:pt idx="89">
                  <c:v>212265.66799999998</c:v>
                </c:pt>
                <c:pt idx="90">
                  <c:v>388515.14</c:v>
                </c:pt>
                <c:pt idx="91">
                  <c:v>263790.81440000003</c:v>
                </c:pt>
                <c:pt idx="92">
                  <c:v>367976.45760000002</c:v>
                </c:pt>
                <c:pt idx="93">
                  <c:v>243052.59039999999</c:v>
                </c:pt>
                <c:pt idx="94">
                  <c:v>269075.30160000001</c:v>
                </c:pt>
                <c:pt idx="95">
                  <c:v>223577.32</c:v>
                </c:pt>
                <c:pt idx="96">
                  <c:v>198075.992</c:v>
                </c:pt>
                <c:pt idx="97">
                  <c:v>354553.23239999998</c:v>
                </c:pt>
                <c:pt idx="98">
                  <c:v>456919.45599999995</c:v>
                </c:pt>
                <c:pt idx="99">
                  <c:v>233142.8</c:v>
                </c:pt>
                <c:pt idx="100">
                  <c:v>225401.6152</c:v>
                </c:pt>
                <c:pt idx="101">
                  <c:v>195153.16</c:v>
                </c:pt>
                <c:pt idx="102">
                  <c:v>206631.81</c:v>
                </c:pt>
                <c:pt idx="103">
                  <c:v>358525.59239999996</c:v>
                </c:pt>
                <c:pt idx="104">
                  <c:v>223917.33600000001</c:v>
                </c:pt>
                <c:pt idx="105">
                  <c:v>201518.89440000002</c:v>
                </c:pt>
                <c:pt idx="106">
                  <c:v>269278.57199999999</c:v>
                </c:pt>
                <c:pt idx="107">
                  <c:v>204808.16039999996</c:v>
                </c:pt>
                <c:pt idx="108">
                  <c:v>306878.45759999997</c:v>
                </c:pt>
                <c:pt idx="109">
                  <c:v>275394.24839999998</c:v>
                </c:pt>
                <c:pt idx="110">
                  <c:v>192092.24</c:v>
                </c:pt>
                <c:pt idx="111">
                  <c:v>165430.28200000001</c:v>
                </c:pt>
                <c:pt idx="112">
                  <c:v>310223.29079999996</c:v>
                </c:pt>
                <c:pt idx="113">
                  <c:v>231552.32559999998</c:v>
                </c:pt>
                <c:pt idx="114">
                  <c:v>215774.28439999997</c:v>
                </c:pt>
                <c:pt idx="115">
                  <c:v>289727.99040000001</c:v>
                </c:pt>
                <c:pt idx="116">
                  <c:v>195874.94399999999</c:v>
                </c:pt>
                <c:pt idx="117">
                  <c:v>357538.19519999996</c:v>
                </c:pt>
                <c:pt idx="118">
                  <c:v>239248.7512</c:v>
                </c:pt>
                <c:pt idx="119">
                  <c:v>382277.14880000002</c:v>
                </c:pt>
                <c:pt idx="120">
                  <c:v>248422.66399999999</c:v>
                </c:pt>
                <c:pt idx="121">
                  <c:v>242740.65599999999</c:v>
                </c:pt>
                <c:pt idx="122">
                  <c:v>253025.77720000001</c:v>
                </c:pt>
                <c:pt idx="123">
                  <c:v>234172.38800000004</c:v>
                </c:pt>
                <c:pt idx="124">
                  <c:v>200678.75119999997</c:v>
                </c:pt>
                <c:pt idx="125">
                  <c:v>226578.51199999999</c:v>
                </c:pt>
                <c:pt idx="126">
                  <c:v>200148.89440000002</c:v>
                </c:pt>
                <c:pt idx="127">
                  <c:v>218585.92480000001</c:v>
                </c:pt>
                <c:pt idx="128">
                  <c:v>198841.69519999996</c:v>
                </c:pt>
                <c:pt idx="129">
                  <c:v>252927.84</c:v>
                </c:pt>
                <c:pt idx="130">
                  <c:v>225290.22039999999</c:v>
                </c:pt>
                <c:pt idx="131">
                  <c:v>234750.58600000001</c:v>
                </c:pt>
                <c:pt idx="132">
                  <c:v>287466.41159999999</c:v>
                </c:pt>
                <c:pt idx="133">
                  <c:v>229464.71119999999</c:v>
                </c:pt>
                <c:pt idx="134">
                  <c:v>377313.5552</c:v>
                </c:pt>
                <c:pt idx="135">
                  <c:v>276759.18</c:v>
                </c:pt>
                <c:pt idx="136">
                  <c:v>219373.4056</c:v>
                </c:pt>
                <c:pt idx="137">
                  <c:v>230216.21919999999</c:v>
                </c:pt>
                <c:pt idx="138">
                  <c:v>410932.67319999996</c:v>
                </c:pt>
                <c:pt idx="139">
                  <c:v>214341.3364</c:v>
                </c:pt>
                <c:pt idx="140">
                  <c:v>248274.31359999999</c:v>
                </c:pt>
                <c:pt idx="141">
                  <c:v>390494.27120000002</c:v>
                </c:pt>
                <c:pt idx="142">
                  <c:v>293876.27480000001</c:v>
                </c:pt>
                <c:pt idx="143">
                  <c:v>204286.66679999998</c:v>
                </c:pt>
                <c:pt idx="144">
                  <c:v>230154.52999999997</c:v>
                </c:pt>
                <c:pt idx="145">
                  <c:v>228170.02560000002</c:v>
                </c:pt>
                <c:pt idx="146">
                  <c:v>205085.40479999999</c:v>
                </c:pt>
                <c:pt idx="147">
                  <c:v>177555.06399999998</c:v>
                </c:pt>
                <c:pt idx="148">
                  <c:v>217748.48000000001</c:v>
                </c:pt>
                <c:pt idx="149">
                  <c:v>247739.44</c:v>
                </c:pt>
                <c:pt idx="150">
                  <c:v>484458.03040000005</c:v>
                </c:pt>
                <c:pt idx="151">
                  <c:v>356506.36999999994</c:v>
                </c:pt>
                <c:pt idx="152">
                  <c:v>197869.36400000003</c:v>
                </c:pt>
                <c:pt idx="153">
                  <c:v>236608.95279999997</c:v>
                </c:pt>
                <c:pt idx="154">
                  <c:v>208930.81200000001</c:v>
                </c:pt>
                <c:pt idx="155">
                  <c:v>263123.42080000002</c:v>
                </c:pt>
                <c:pt idx="156">
                  <c:v>286433.57279999997</c:v>
                </c:pt>
                <c:pt idx="157">
                  <c:v>229581.7836</c:v>
                </c:pt>
                <c:pt idx="158">
                  <c:v>252053.0264</c:v>
                </c:pt>
                <c:pt idx="159">
                  <c:v>244820.66720000003</c:v>
                </c:pt>
                <c:pt idx="160">
                  <c:v>241620.48320000002</c:v>
                </c:pt>
                <c:pt idx="161">
                  <c:v>235762.34000000003</c:v>
                </c:pt>
                <c:pt idx="162">
                  <c:v>236639.56</c:v>
                </c:pt>
                <c:pt idx="163">
                  <c:v>294807.64799999999</c:v>
                </c:pt>
                <c:pt idx="164">
                  <c:v>293828.68799999997</c:v>
                </c:pt>
                <c:pt idx="165">
                  <c:v>412856.56159999996</c:v>
                </c:pt>
                <c:pt idx="166">
                  <c:v>224076.83600000001</c:v>
                </c:pt>
                <c:pt idx="167">
                  <c:v>258015.61439999999</c:v>
                </c:pt>
                <c:pt idx="168">
                  <c:v>153466.71240000002</c:v>
                </c:pt>
                <c:pt idx="169">
                  <c:v>261871.696</c:v>
                </c:pt>
                <c:pt idx="170">
                  <c:v>210038.6992</c:v>
                </c:pt>
                <c:pt idx="171">
                  <c:v>210824.0576</c:v>
                </c:pt>
                <c:pt idx="172">
                  <c:v>249075.6568</c:v>
                </c:pt>
                <c:pt idx="173">
                  <c:v>219865.76079999999</c:v>
                </c:pt>
                <c:pt idx="174">
                  <c:v>204292.49399999998</c:v>
                </c:pt>
                <c:pt idx="175">
                  <c:v>261579.89200000002</c:v>
                </c:pt>
                <c:pt idx="176">
                  <c:v>222867.42080000002</c:v>
                </c:pt>
                <c:pt idx="177">
                  <c:v>291494.36</c:v>
                </c:pt>
                <c:pt idx="178">
                  <c:v>296483.14399999997</c:v>
                </c:pt>
                <c:pt idx="179">
                  <c:v>532877.38399999996</c:v>
                </c:pt>
                <c:pt idx="180">
                  <c:v>117564.0716</c:v>
                </c:pt>
                <c:pt idx="181">
                  <c:v>317196.39999999997</c:v>
                </c:pt>
                <c:pt idx="182">
                  <c:v>264142.16000000003</c:v>
                </c:pt>
                <c:pt idx="183">
                  <c:v>222947.20879999999</c:v>
                </c:pt>
                <c:pt idx="184">
                  <c:v>250312.5344</c:v>
                </c:pt>
                <c:pt idx="185">
                  <c:v>246050.40400000001</c:v>
                </c:pt>
                <c:pt idx="186">
                  <c:v>529317.28319999995</c:v>
                </c:pt>
                <c:pt idx="187">
                  <c:v>169158.29440000001</c:v>
                </c:pt>
                <c:pt idx="188">
                  <c:v>206958.712</c:v>
                </c:pt>
                <c:pt idx="189">
                  <c:v>206445.42319999999</c:v>
                </c:pt>
                <c:pt idx="190">
                  <c:v>239341.58079999997</c:v>
                </c:pt>
                <c:pt idx="191">
                  <c:v>398903.42240000004</c:v>
                </c:pt>
                <c:pt idx="192">
                  <c:v>210745.16639999999</c:v>
                </c:pt>
                <c:pt idx="193">
                  <c:v>331154.87840000005</c:v>
                </c:pt>
                <c:pt idx="194">
                  <c:v>204434.6784</c:v>
                </c:pt>
                <c:pt idx="195">
                  <c:v>189194.30720000001</c:v>
                </c:pt>
                <c:pt idx="196">
                  <c:v>204027.0912</c:v>
                </c:pt>
                <c:pt idx="197">
                  <c:v>400865.91599999997</c:v>
                </c:pt>
                <c:pt idx="198">
                  <c:v>217787.71039999998</c:v>
                </c:pt>
                <c:pt idx="199">
                  <c:v>219630.90120000002</c:v>
                </c:pt>
                <c:pt idx="200">
                  <c:v>244624.87199999997</c:v>
                </c:pt>
                <c:pt idx="201">
                  <c:v>163162.8792</c:v>
                </c:pt>
                <c:pt idx="202">
                  <c:v>401302.81920000003</c:v>
                </c:pt>
                <c:pt idx="203">
                  <c:v>538271.73560000001</c:v>
                </c:pt>
                <c:pt idx="204">
                  <c:v>461464.99200000003</c:v>
                </c:pt>
                <c:pt idx="205">
                  <c:v>275812.49280000001</c:v>
                </c:pt>
                <c:pt idx="206">
                  <c:v>216552.71200000003</c:v>
                </c:pt>
                <c:pt idx="207">
                  <c:v>495570.44480000006</c:v>
                </c:pt>
                <c:pt idx="208">
                  <c:v>388656.80639999994</c:v>
                </c:pt>
                <c:pt idx="209">
                  <c:v>495024.09120000002</c:v>
                </c:pt>
                <c:pt idx="210">
                  <c:v>526947.16320000007</c:v>
                </c:pt>
                <c:pt idx="211">
                  <c:v>427236.09959999996</c:v>
                </c:pt>
                <c:pt idx="212">
                  <c:v>327044.36839999998</c:v>
                </c:pt>
                <c:pt idx="213">
                  <c:v>385447.68719999999</c:v>
                </c:pt>
                <c:pt idx="214">
                  <c:v>401894.81799999997</c:v>
                </c:pt>
                <c:pt idx="215">
                  <c:v>264275.78240000003</c:v>
                </c:pt>
                <c:pt idx="216">
                  <c:v>231348.92799999996</c:v>
                </c:pt>
                <c:pt idx="217">
                  <c:v>264238.94999999995</c:v>
                </c:pt>
                <c:pt idx="218">
                  <c:v>217357.63279999999</c:v>
                </c:pt>
                <c:pt idx="219">
                  <c:v>482404.31200000003</c:v>
                </c:pt>
                <c:pt idx="220">
                  <c:v>228937.89599999995</c:v>
                </c:pt>
                <c:pt idx="221">
                  <c:v>498994.03200000006</c:v>
                </c:pt>
                <c:pt idx="222">
                  <c:v>256376.27599999995</c:v>
                </c:pt>
                <c:pt idx="223">
                  <c:v>255243.10879999999</c:v>
                </c:pt>
                <c:pt idx="224">
                  <c:v>506786.66400000005</c:v>
                </c:pt>
                <c:pt idx="225">
                  <c:v>233172.48999999996</c:v>
                </c:pt>
                <c:pt idx="226">
                  <c:v>233834.00480000002</c:v>
                </c:pt>
                <c:pt idx="227">
                  <c:v>523373.44800000009</c:v>
                </c:pt>
                <c:pt idx="228">
                  <c:v>228872.91199999995</c:v>
                </c:pt>
                <c:pt idx="229">
                  <c:v>208655.6704</c:v>
                </c:pt>
                <c:pt idx="230">
                  <c:v>322952.55839999998</c:v>
                </c:pt>
                <c:pt idx="231">
                  <c:v>216826</c:v>
                </c:pt>
                <c:pt idx="232">
                  <c:v>298730.40399999998</c:v>
                </c:pt>
                <c:pt idx="233">
                  <c:v>230495.00639999998</c:v>
                </c:pt>
                <c:pt idx="234">
                  <c:v>346048.04079999996</c:v>
                </c:pt>
                <c:pt idx="235">
                  <c:v>377043.5956</c:v>
                </c:pt>
                <c:pt idx="236">
                  <c:v>413761.70639999997</c:v>
                </c:pt>
                <c:pt idx="237">
                  <c:v>212644.39479999998</c:v>
                </c:pt>
                <c:pt idx="238">
                  <c:v>250415.38199999995</c:v>
                </c:pt>
                <c:pt idx="239">
                  <c:v>219252.89199999996</c:v>
                </c:pt>
                <c:pt idx="240">
                  <c:v>264011.69799999997</c:v>
                </c:pt>
                <c:pt idx="241">
                  <c:v>211406.86800000002</c:v>
                </c:pt>
                <c:pt idx="242">
                  <c:v>396330.29079999996</c:v>
                </c:pt>
                <c:pt idx="243">
                  <c:v>227072.87839999996</c:v>
                </c:pt>
                <c:pt idx="244">
                  <c:v>276323.86559999996</c:v>
                </c:pt>
                <c:pt idx="245">
                  <c:v>230943.37959999996</c:v>
                </c:pt>
                <c:pt idx="246">
                  <c:v>315382.11</c:v>
                </c:pt>
                <c:pt idx="247">
                  <c:v>372016.56160000002</c:v>
                </c:pt>
                <c:pt idx="248">
                  <c:v>237680.87519999995</c:v>
                </c:pt>
                <c:pt idx="249">
                  <c:v>234032.88399999996</c:v>
                </c:pt>
                <c:pt idx="250">
                  <c:v>273165.57680000004</c:v>
                </c:pt>
                <c:pt idx="251">
                  <c:v>271227.49439999997</c:v>
                </c:pt>
                <c:pt idx="252">
                  <c:v>349865.22239999997</c:v>
                </c:pt>
                <c:pt idx="253">
                  <c:v>199730.734</c:v>
                </c:pt>
                <c:pt idx="254">
                  <c:v>338482.45439999999</c:v>
                </c:pt>
                <c:pt idx="255">
                  <c:v>351304.57759999996</c:v>
                </c:pt>
                <c:pt idx="256">
                  <c:v>338472.13279999996</c:v>
                </c:pt>
                <c:pt idx="257">
                  <c:v>212916.35680000001</c:v>
                </c:pt>
                <c:pt idx="258">
                  <c:v>308660.80319999997</c:v>
                </c:pt>
                <c:pt idx="259">
                  <c:v>147343.69400000002</c:v>
                </c:pt>
                <c:pt idx="260">
                  <c:v>448574.6704</c:v>
                </c:pt>
                <c:pt idx="261">
                  <c:v>255337.89800000002</c:v>
                </c:pt>
                <c:pt idx="262">
                  <c:v>175773.58559999999</c:v>
                </c:pt>
                <c:pt idx="263">
                  <c:v>322610.73919999995</c:v>
                </c:pt>
                <c:pt idx="264">
                  <c:v>279191.25599999999</c:v>
                </c:pt>
                <c:pt idx="265">
                  <c:v>287996.52960000001</c:v>
                </c:pt>
                <c:pt idx="266">
                  <c:v>365868.77759999997</c:v>
                </c:pt>
                <c:pt idx="267">
                  <c:v>199216.40399999995</c:v>
                </c:pt>
              </c:numCache>
            </c:numRef>
          </c:yVal>
          <c:smooth val="0"/>
          <c:extLst>
            <c:ext xmlns:c16="http://schemas.microsoft.com/office/drawing/2014/chart" uri="{C3380CC4-5D6E-409C-BE32-E72D297353CC}">
              <c16:uniqueId val="{00000000-A38A-42EF-80BA-7629A6AD9F59}"/>
            </c:ext>
          </c:extLst>
        </c:ser>
        <c:dLbls>
          <c:showLegendKey val="0"/>
          <c:showVal val="0"/>
          <c:showCatName val="0"/>
          <c:showSerName val="0"/>
          <c:showPercent val="0"/>
          <c:showBubbleSize val="0"/>
        </c:dLbls>
        <c:axId val="122415311"/>
        <c:axId val="122416143"/>
      </c:scatterChart>
      <c:valAx>
        <c:axId val="122415311"/>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22416143"/>
        <c:crosses val="autoZero"/>
        <c:crossBetween val="midCat"/>
      </c:valAx>
      <c:valAx>
        <c:axId val="12241614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2241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Precio</cx:v>
        </cx:txData>
      </cx:tx>
      <cx:txPr>
        <a:bodyPr spcFirstLastPara="1" vertOverflow="ellipsis" horzOverflow="overflow" wrap="square" lIns="0" tIns="0" rIns="0" bIns="0" anchor="ctr" anchorCtr="1"/>
        <a:lstStyle/>
        <a:p>
          <a:pPr algn="ctr" rtl="0">
            <a:defRPr/>
          </a:pPr>
          <a:r>
            <a:rPr lang="es-ES" sz="1400" b="1" i="0" u="none" strike="noStrike" baseline="0">
              <a:solidFill>
                <a:schemeClr val="bg1"/>
              </a:solidFill>
              <a:latin typeface="Calibri" panose="020F0502020204030204"/>
            </a:rPr>
            <a:t>Precio</a:t>
          </a:r>
        </a:p>
      </cx:txPr>
    </cx:title>
    <cx:plotArea>
      <cx:plotAreaRegion>
        <cx:series layoutId="clusteredColumn" uniqueId="{7F77DBC8-E939-4F8E-AA3E-2C46510A2741}">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22861</xdr:colOff>
      <xdr:row>7</xdr:row>
      <xdr:rowOff>137160</xdr:rowOff>
    </xdr:from>
    <xdr:to>
      <xdr:col>18</xdr:col>
      <xdr:colOff>259977</xdr:colOff>
      <xdr:row>27</xdr:row>
      <xdr:rowOff>114300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CDEFF0B1-54B4-4056-9568-DD369205E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7332" y="1239819"/>
              <a:ext cx="11568504" cy="285481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xdr:col>
      <xdr:colOff>0</xdr:colOff>
      <xdr:row>30</xdr:row>
      <xdr:rowOff>0</xdr:rowOff>
    </xdr:from>
    <xdr:to>
      <xdr:col>18</xdr:col>
      <xdr:colOff>430306</xdr:colOff>
      <xdr:row>49</xdr:row>
      <xdr:rowOff>17929</xdr:rowOff>
    </xdr:to>
    <xdr:graphicFrame macro="">
      <xdr:nvGraphicFramePr>
        <xdr:cNvPr id="3" name="Gráfico 2">
          <a:extLst>
            <a:ext uri="{FF2B5EF4-FFF2-40B4-BE49-F238E27FC236}">
              <a16:creationId xmlns:a16="http://schemas.microsoft.com/office/drawing/2014/main" id="{A7D19101-8B6F-4BD6-A4F0-B960E6418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180516</xdr:colOff>
      <xdr:row>10</xdr:row>
      <xdr:rowOff>3505</xdr:rowOff>
    </xdr:from>
    <xdr:to>
      <xdr:col>14</xdr:col>
      <xdr:colOff>485316</xdr:colOff>
      <xdr:row>29</xdr:row>
      <xdr:rowOff>128196</xdr:rowOff>
    </xdr:to>
    <xdr:graphicFrame macro="">
      <xdr:nvGraphicFramePr>
        <xdr:cNvPr id="4" name="Gráfico 3">
          <a:extLst>
            <a:ext uri="{FF2B5EF4-FFF2-40B4-BE49-F238E27FC236}">
              <a16:creationId xmlns:a16="http://schemas.microsoft.com/office/drawing/2014/main" id="{7C4C3E22-D14C-EBBE-13B0-682C3ED1A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5151E-F7A8-47AE-BA5F-E10B9021B08C}">
  <dimension ref="A1:AA920"/>
  <sheetViews>
    <sheetView showGridLines="0" zoomScaleNormal="85" workbookViewId="0">
      <pane ySplit="5" topLeftCell="A6" activePane="bottomLeft" state="frozen"/>
      <selection pane="bottomLeft" activeCell="H5" sqref="H5:I272"/>
    </sheetView>
  </sheetViews>
  <sheetFormatPr baseColWidth="10" defaultColWidth="15.109375" defaultRowHeight="15" customHeight="1" x14ac:dyDescent="0.3"/>
  <cols>
    <col min="1" max="1" width="2" style="11" customWidth="1"/>
    <col min="2" max="2" width="8.777343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13.88671875" style="11" customWidth="1"/>
    <col min="10" max="10" width="7.44140625" style="11" customWidth="1"/>
    <col min="11" max="11" width="2" style="11" customWidth="1"/>
    <col min="12" max="12" width="10.33203125" style="14" customWidth="1"/>
    <col min="13" max="13" width="7.33203125" style="14" bestFit="1" customWidth="1"/>
    <col min="14" max="15" width="9.5546875" style="11" bestFit="1" customWidth="1"/>
    <col min="16" max="16" width="9.33203125" style="14" customWidth="1"/>
    <col min="17" max="17" width="9" style="14" customWidth="1"/>
    <col min="18" max="18" width="10.44140625" style="14" customWidth="1"/>
    <col min="19" max="20" width="2.5546875" style="14" hidden="1" customWidth="1"/>
    <col min="21" max="21" width="6.664062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95" customHeight="1" thickBot="1" x14ac:dyDescent="0.3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C7*1000+G7</f>
        <v>1029</v>
      </c>
      <c r="C7" s="4">
        <v>1</v>
      </c>
      <c r="D7" s="4">
        <v>2005</v>
      </c>
      <c r="E7" s="4">
        <v>10</v>
      </c>
      <c r="F7" s="3" t="s">
        <v>1</v>
      </c>
      <c r="G7" s="5">
        <v>29</v>
      </c>
      <c r="H7" s="7">
        <v>756.21280000000002</v>
      </c>
      <c r="I7" s="20">
        <v>246331.90400000001</v>
      </c>
      <c r="J7" s="20" t="s">
        <v>4</v>
      </c>
      <c r="K7" s="20"/>
      <c r="L7" s="3" t="s">
        <v>61</v>
      </c>
      <c r="M7" s="3" t="s">
        <v>179</v>
      </c>
      <c r="N7" s="11" t="s">
        <v>221</v>
      </c>
      <c r="O7" s="11" t="s">
        <v>222</v>
      </c>
      <c r="P7" s="4">
        <f>IF((D7-R7)=0," ",D7-R7)</f>
        <v>22</v>
      </c>
      <c r="Q7" s="4" t="str">
        <f>IF(P7&lt;26,"18-25",IF(P7&lt;36,"26-35",IF(P7&lt;46,"36-45",IF(P7&lt;56,"46-55",IF(P7&lt;66,"56-65","65+")))))</f>
        <v>18-25</v>
      </c>
      <c r="R7" s="11">
        <v>1983</v>
      </c>
      <c r="S7" s="4">
        <v>2</v>
      </c>
      <c r="T7" s="4">
        <v>23.999999999999996</v>
      </c>
      <c r="U7" s="3" t="s">
        <v>177</v>
      </c>
      <c r="V7" s="3" t="s">
        <v>5</v>
      </c>
      <c r="W7" s="3" t="s">
        <v>13</v>
      </c>
      <c r="X7" s="3" t="s">
        <v>33</v>
      </c>
      <c r="Y7" s="4">
        <v>5</v>
      </c>
      <c r="Z7" s="3" t="s">
        <v>35</v>
      </c>
      <c r="AA7" s="3" t="s">
        <v>525</v>
      </c>
    </row>
    <row r="8" spans="2:27" ht="14.25" customHeight="1" x14ac:dyDescent="0.3">
      <c r="B8" s="29">
        <f>C8*1000+G8</f>
        <v>2002</v>
      </c>
      <c r="C8" s="4">
        <v>2</v>
      </c>
      <c r="D8" s="4">
        <v>2007</v>
      </c>
      <c r="E8" s="4">
        <v>7</v>
      </c>
      <c r="F8" s="3" t="s">
        <v>1</v>
      </c>
      <c r="G8" s="5">
        <v>2</v>
      </c>
      <c r="H8" s="7">
        <v>587.2808</v>
      </c>
      <c r="I8" s="20">
        <v>209280.91039999999</v>
      </c>
      <c r="J8" s="20" t="s">
        <v>4</v>
      </c>
      <c r="K8" s="20"/>
      <c r="L8" s="3" t="s">
        <v>132</v>
      </c>
      <c r="M8" s="3" t="s">
        <v>179</v>
      </c>
      <c r="N8" s="9" t="s">
        <v>329</v>
      </c>
      <c r="O8" s="10" t="s">
        <v>330</v>
      </c>
      <c r="P8" s="4">
        <f>IF((D8-R8)=0," ",D8-R8)</f>
        <v>22</v>
      </c>
      <c r="Q8" s="4" t="str">
        <f>IF(P8&lt;26,"18-25",IF(P8&lt;36,"26-35",IF(P8&lt;46,"36-45",IF(P8&lt;56,"46-55",IF(P8&lt;66,"56-65","65+")))))</f>
        <v>18-25</v>
      </c>
      <c r="R8" s="11">
        <v>1985</v>
      </c>
      <c r="S8" s="4">
        <v>12</v>
      </c>
      <c r="T8" s="4">
        <v>27</v>
      </c>
      <c r="U8" s="3" t="s">
        <v>175</v>
      </c>
      <c r="V8" s="3" t="s">
        <v>5</v>
      </c>
      <c r="W8" s="3" t="s">
        <v>13</v>
      </c>
      <c r="X8" s="3" t="s">
        <v>33</v>
      </c>
      <c r="Y8" s="4">
        <v>1</v>
      </c>
      <c r="Z8" s="3" t="s">
        <v>36</v>
      </c>
      <c r="AA8" s="3" t="s">
        <v>182</v>
      </c>
    </row>
    <row r="9" spans="2:27" ht="14.25" customHeight="1" x14ac:dyDescent="0.3">
      <c r="B9" s="29">
        <f>C9*1000+G9</f>
        <v>2031</v>
      </c>
      <c r="C9" s="4">
        <v>2</v>
      </c>
      <c r="D9" s="4">
        <v>2007</v>
      </c>
      <c r="E9" s="4">
        <v>12</v>
      </c>
      <c r="F9" s="3" t="s">
        <v>1</v>
      </c>
      <c r="G9" s="5">
        <v>31</v>
      </c>
      <c r="H9" s="7">
        <v>1604.7463999999998</v>
      </c>
      <c r="I9" s="20">
        <v>452667.00639999995</v>
      </c>
      <c r="J9" s="20" t="s">
        <v>4</v>
      </c>
      <c r="K9" s="20"/>
      <c r="L9" s="3" t="s">
        <v>163</v>
      </c>
      <c r="M9" s="3" t="s">
        <v>179</v>
      </c>
      <c r="N9" s="9" t="s">
        <v>473</v>
      </c>
      <c r="O9" s="10" t="s">
        <v>474</v>
      </c>
      <c r="P9" s="4">
        <f>IF((D9-R9)=0," ",D9-R9)</f>
        <v>22</v>
      </c>
      <c r="Q9" s="4" t="str">
        <f>IF(P9&lt;26,"18-25",IF(P9&lt;36,"26-35",IF(P9&lt;46,"36-45",IF(P9&lt;56,"46-55",IF(P9&lt;66,"56-65","65+")))))</f>
        <v>18-25</v>
      </c>
      <c r="R9" s="11">
        <v>1985</v>
      </c>
      <c r="S9" s="4">
        <v>12</v>
      </c>
      <c r="T9" s="4">
        <v>27</v>
      </c>
      <c r="U9" s="3" t="s">
        <v>175</v>
      </c>
      <c r="V9" s="3" t="s">
        <v>5</v>
      </c>
      <c r="W9" s="3" t="s">
        <v>13</v>
      </c>
      <c r="X9" s="3" t="s">
        <v>34</v>
      </c>
      <c r="Y9" s="4">
        <v>3</v>
      </c>
      <c r="Z9" s="3" t="s">
        <v>36</v>
      </c>
      <c r="AA9" s="3" t="s">
        <v>525</v>
      </c>
    </row>
    <row r="10" spans="2:27" ht="14.25" customHeight="1" x14ac:dyDescent="0.3">
      <c r="B10" s="29">
        <f>C10*1000+G10</f>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IF((D10-R10)=0," ",D10-R10)</f>
        <v>25</v>
      </c>
      <c r="Q10" s="4" t="str">
        <f>IF(P10&lt;26,"18-25",IF(P10&lt;36,"26-35",IF(P10&lt;46,"36-45",IF(P10&lt;56,"46-55",IF(P10&lt;66,"56-65","65+")))))</f>
        <v>18-25</v>
      </c>
      <c r="R10" s="11">
        <v>1979</v>
      </c>
      <c r="S10" s="4">
        <v>5</v>
      </c>
      <c r="T10" s="4">
        <v>15</v>
      </c>
      <c r="U10" s="3" t="s">
        <v>177</v>
      </c>
      <c r="V10" s="3" t="s">
        <v>5</v>
      </c>
      <c r="W10" s="3" t="s">
        <v>13</v>
      </c>
      <c r="X10" s="3" t="s">
        <v>33</v>
      </c>
      <c r="Y10" s="4">
        <v>4</v>
      </c>
      <c r="Z10" s="3" t="s">
        <v>35</v>
      </c>
      <c r="AA10" s="3" t="s">
        <v>39</v>
      </c>
    </row>
    <row r="11" spans="2:27" ht="14.25" customHeight="1" x14ac:dyDescent="0.3">
      <c r="B11" s="29">
        <f>C11*1000+G11</f>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IF((D11-R11)=0," ",D11-R11)</f>
        <v>26</v>
      </c>
      <c r="Q11" s="4" t="str">
        <f>IF(P11&lt;26,"18-25",IF(P11&lt;36,"26-35",IF(P11&lt;46,"36-45",IF(P11&lt;56,"46-55",IF(P11&lt;66,"56-65","65+")))))</f>
        <v>26-35</v>
      </c>
      <c r="R11" s="11">
        <v>1981</v>
      </c>
      <c r="S11" s="4">
        <v>12</v>
      </c>
      <c r="T11" s="4">
        <v>26</v>
      </c>
      <c r="U11" s="3" t="s">
        <v>177</v>
      </c>
      <c r="V11" s="3" t="s">
        <v>5</v>
      </c>
      <c r="W11" s="3" t="s">
        <v>16</v>
      </c>
      <c r="X11" s="3" t="s">
        <v>34</v>
      </c>
      <c r="Y11" s="4">
        <v>5</v>
      </c>
      <c r="Z11" s="3" t="s">
        <v>35</v>
      </c>
      <c r="AA11" s="3" t="s">
        <v>182</v>
      </c>
    </row>
    <row r="12" spans="2:27" ht="14.25" customHeight="1" x14ac:dyDescent="0.3">
      <c r="B12" s="29">
        <f>C12*1000+G12</f>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IF((D12-R12)=0," ",D12-R12)</f>
        <v>26</v>
      </c>
      <c r="Q12" s="4" t="str">
        <f>IF(P12&lt;26,"18-25",IF(P12&lt;36,"26-35",IF(P12&lt;46,"36-45",IF(P12&lt;56,"46-55",IF(P12&lt;66,"56-65","65+")))))</f>
        <v>26-35</v>
      </c>
      <c r="R12" s="11">
        <v>1981</v>
      </c>
      <c r="S12" s="4">
        <v>12</v>
      </c>
      <c r="T12" s="4">
        <v>26</v>
      </c>
      <c r="U12" s="3" t="s">
        <v>177</v>
      </c>
      <c r="V12" s="3" t="s">
        <v>5</v>
      </c>
      <c r="W12" s="3" t="s">
        <v>16</v>
      </c>
      <c r="X12" s="3" t="s">
        <v>34</v>
      </c>
      <c r="Y12" s="4">
        <v>5</v>
      </c>
      <c r="Z12" s="3" t="s">
        <v>35</v>
      </c>
      <c r="AA12" s="3" t="s">
        <v>39</v>
      </c>
    </row>
    <row r="13" spans="2:27" ht="14.25" customHeight="1" x14ac:dyDescent="0.3">
      <c r="B13" s="29">
        <f>C13*1000+G13</f>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IF((D13-R13)=0," ",D13-R13)</f>
        <v>26</v>
      </c>
      <c r="Q13" s="4" t="str">
        <f>IF(P13&lt;26,"18-25",IF(P13&lt;36,"26-35",IF(P13&lt;46,"36-45",IF(P13&lt;56,"46-55",IF(P13&lt;66,"56-65","65+")))))</f>
        <v>26-35</v>
      </c>
      <c r="R13" s="11">
        <v>1982</v>
      </c>
      <c r="S13" s="4">
        <v>5</v>
      </c>
      <c r="T13" s="4">
        <v>27</v>
      </c>
      <c r="U13" s="3" t="s">
        <v>175</v>
      </c>
      <c r="V13" s="3" t="s">
        <v>5</v>
      </c>
      <c r="W13" s="3" t="s">
        <v>13</v>
      </c>
      <c r="X13" s="3" t="s">
        <v>33</v>
      </c>
      <c r="Y13" s="4">
        <v>5</v>
      </c>
      <c r="Z13" s="3" t="s">
        <v>35</v>
      </c>
      <c r="AA13" s="3" t="s">
        <v>182</v>
      </c>
    </row>
    <row r="14" spans="2:27" ht="14.25" customHeight="1" x14ac:dyDescent="0.3">
      <c r="B14" s="29">
        <f>C14*1000+G14</f>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IF((D14-R14)=0," ",D14-R14)</f>
        <v>27</v>
      </c>
      <c r="Q14" s="4" t="str">
        <f>IF(P14&lt;26,"18-25",IF(P14&lt;36,"26-35",IF(P14&lt;46,"36-45",IF(P14&lt;56,"46-55",IF(P14&lt;66,"56-65","65+")))))</f>
        <v>26-35</v>
      </c>
      <c r="R14" s="11">
        <v>1979</v>
      </c>
      <c r="S14" s="4">
        <v>6</v>
      </c>
      <c r="T14" s="4">
        <v>27</v>
      </c>
      <c r="U14" s="3" t="s">
        <v>175</v>
      </c>
      <c r="V14" s="3" t="s">
        <v>5</v>
      </c>
      <c r="W14" s="3" t="s">
        <v>15</v>
      </c>
      <c r="X14" s="3" t="s">
        <v>33</v>
      </c>
      <c r="Y14" s="4">
        <v>2</v>
      </c>
      <c r="Z14" s="3" t="s">
        <v>36</v>
      </c>
      <c r="AA14" s="3" t="s">
        <v>525</v>
      </c>
    </row>
    <row r="15" spans="2:27" ht="14.25" customHeight="1" x14ac:dyDescent="0.3">
      <c r="B15" s="29">
        <f>C15*1000+G15</f>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IF((D15-R15)=0," ",D15-R15)</f>
        <v>27</v>
      </c>
      <c r="Q15" s="4" t="str">
        <f>IF(P15&lt;26,"18-25",IF(P15&lt;36,"26-35",IF(P15&lt;46,"36-45",IF(P15&lt;56,"46-55",IF(P15&lt;66,"56-65","65+")))))</f>
        <v>26-35</v>
      </c>
      <c r="R15" s="11">
        <v>1979</v>
      </c>
      <c r="S15" s="4">
        <v>12</v>
      </c>
      <c r="T15" s="4">
        <v>3</v>
      </c>
      <c r="U15" s="3" t="s">
        <v>177</v>
      </c>
      <c r="V15" s="3" t="s">
        <v>5</v>
      </c>
      <c r="W15" s="3" t="s">
        <v>16</v>
      </c>
      <c r="X15" s="3" t="s">
        <v>34</v>
      </c>
      <c r="Y15" s="4">
        <v>3</v>
      </c>
      <c r="Z15" s="3" t="s">
        <v>36</v>
      </c>
      <c r="AA15" s="3" t="s">
        <v>39</v>
      </c>
    </row>
    <row r="16" spans="2:27" ht="14.25" customHeight="1" x14ac:dyDescent="0.3">
      <c r="B16" s="29">
        <f>C16*1000+G16</f>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IF((D16-R16)=0," ",D16-R16)</f>
        <v>28</v>
      </c>
      <c r="Q16" s="4" t="str">
        <f>IF(P16&lt;26,"18-25",IF(P16&lt;36,"26-35",IF(P16&lt;46,"36-45",IF(P16&lt;56,"46-55",IF(P16&lt;66,"56-65","65+")))))</f>
        <v>26-35</v>
      </c>
      <c r="R16" s="11">
        <v>1976</v>
      </c>
      <c r="S16" s="4">
        <v>8</v>
      </c>
      <c r="T16" s="4">
        <v>17</v>
      </c>
      <c r="U16" s="3" t="s">
        <v>177</v>
      </c>
      <c r="V16" s="3" t="s">
        <v>5</v>
      </c>
      <c r="W16" s="3" t="s">
        <v>18</v>
      </c>
      <c r="X16" s="3" t="s">
        <v>33</v>
      </c>
      <c r="Y16" s="4">
        <v>1</v>
      </c>
      <c r="Z16" s="3" t="s">
        <v>35</v>
      </c>
      <c r="AA16" s="3" t="s">
        <v>39</v>
      </c>
    </row>
    <row r="17" spans="2:27" ht="14.25" customHeight="1" x14ac:dyDescent="0.3">
      <c r="B17" s="29">
        <f>C17*1000+G17</f>
        <v>1046</v>
      </c>
      <c r="C17" s="4">
        <v>1</v>
      </c>
      <c r="D17" s="4">
        <v>2006</v>
      </c>
      <c r="E17" s="4">
        <v>8</v>
      </c>
      <c r="F17" s="3" t="s">
        <v>1</v>
      </c>
      <c r="G17" s="5">
        <v>46</v>
      </c>
      <c r="H17" s="7">
        <v>1942.5028</v>
      </c>
      <c r="I17" s="20">
        <v>503790.23080000002</v>
      </c>
      <c r="J17" s="20" t="s">
        <v>4</v>
      </c>
      <c r="K17" s="20"/>
      <c r="L17" s="3" t="s">
        <v>75</v>
      </c>
      <c r="M17" s="3" t="s">
        <v>179</v>
      </c>
      <c r="N17" s="9" t="s">
        <v>286</v>
      </c>
      <c r="O17" s="10" t="s">
        <v>287</v>
      </c>
      <c r="P17" s="4">
        <f>IF((D17-R17)=0," ",D17-R17)</f>
        <v>26</v>
      </c>
      <c r="Q17" s="4" t="str">
        <f>IF(P17&lt;26,"18-25",IF(P17&lt;36,"26-35",IF(P17&lt;46,"36-45",IF(P17&lt;56,"46-55",IF(P17&lt;66,"56-65","65+")))))</f>
        <v>26-35</v>
      </c>
      <c r="R17" s="11">
        <v>1980</v>
      </c>
      <c r="S17" s="4">
        <v>9</v>
      </c>
      <c r="T17" s="4">
        <v>14</v>
      </c>
      <c r="U17" s="3" t="s">
        <v>175</v>
      </c>
      <c r="V17" s="3" t="s">
        <v>5</v>
      </c>
      <c r="W17" s="3" t="s">
        <v>13</v>
      </c>
      <c r="X17" s="3" t="s">
        <v>33</v>
      </c>
      <c r="Y17" s="4">
        <v>5</v>
      </c>
      <c r="Z17" s="3" t="s">
        <v>35</v>
      </c>
      <c r="AA17" s="3" t="s">
        <v>525</v>
      </c>
    </row>
    <row r="18" spans="2:27" ht="14.25" customHeight="1" x14ac:dyDescent="0.3">
      <c r="B18" s="29">
        <f>C18*1000+G18</f>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IF((D18-R18)=0," ",D18-R18)</f>
        <v>29</v>
      </c>
      <c r="Q18" s="4" t="str">
        <f>IF(P18&lt;26,"18-25",IF(P18&lt;36,"26-35",IF(P18&lt;46,"36-45",IF(P18&lt;56,"46-55",IF(P18&lt;66,"56-65","65+")))))</f>
        <v>26-35</v>
      </c>
      <c r="R18" s="11">
        <v>1978</v>
      </c>
      <c r="S18" s="4">
        <v>6</v>
      </c>
      <c r="T18" s="4">
        <v>4</v>
      </c>
      <c r="U18" s="3" t="s">
        <v>177</v>
      </c>
      <c r="V18" s="3" t="s">
        <v>5</v>
      </c>
      <c r="W18" s="3" t="s">
        <v>14</v>
      </c>
      <c r="X18" s="3" t="s">
        <v>33</v>
      </c>
      <c r="Y18" s="4">
        <v>3</v>
      </c>
      <c r="Z18" s="3" t="s">
        <v>36</v>
      </c>
      <c r="AA18" s="3" t="s">
        <v>525</v>
      </c>
    </row>
    <row r="19" spans="2:27" ht="14.25" customHeight="1" x14ac:dyDescent="0.3">
      <c r="B19" s="29">
        <f>C19*1000+G19</f>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IF((D19-R19)=0," ",D19-R19)</f>
        <v>29</v>
      </c>
      <c r="Q19" s="4" t="str">
        <f>IF(P19&lt;26,"18-25",IF(P19&lt;36,"26-35",IF(P19&lt;46,"36-45",IF(P19&lt;56,"46-55",IF(P19&lt;66,"56-65","65+")))))</f>
        <v>26-35</v>
      </c>
      <c r="R19" s="11">
        <v>1977</v>
      </c>
      <c r="S19" s="4">
        <v>6</v>
      </c>
      <c r="T19" s="4">
        <v>10</v>
      </c>
      <c r="U19" s="3" t="s">
        <v>175</v>
      </c>
      <c r="V19" s="3" t="s">
        <v>5</v>
      </c>
      <c r="W19" s="3" t="s">
        <v>13</v>
      </c>
      <c r="X19" s="3" t="s">
        <v>33</v>
      </c>
      <c r="Y19" s="4">
        <v>2</v>
      </c>
      <c r="Z19" s="3" t="s">
        <v>35</v>
      </c>
      <c r="AA19" s="3" t="s">
        <v>525</v>
      </c>
    </row>
    <row r="20" spans="2:27" ht="14.25" customHeight="1" x14ac:dyDescent="0.3">
      <c r="B20" s="29">
        <f>C20*1000+G20</f>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IF((D20-R20)=0," ",D20-R20)</f>
        <v>29</v>
      </c>
      <c r="Q20" s="4" t="str">
        <f>IF(P20&lt;26,"18-25",IF(P20&lt;36,"26-35",IF(P20&lt;46,"36-45",IF(P20&lt;56,"46-55",IF(P20&lt;66,"56-65","65+")))))</f>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C21*1000+G21</f>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IF((D21-R21)=0," ",D21-R21)</f>
        <v>29</v>
      </c>
      <c r="Q21" s="4" t="str">
        <f>IF(P21&lt;26,"18-25",IF(P21&lt;36,"26-35",IF(P21&lt;46,"36-45",IF(P21&lt;56,"46-55",IF(P21&lt;66,"56-65","65+")))))</f>
        <v>26-35</v>
      </c>
      <c r="R21" s="11">
        <v>1978</v>
      </c>
      <c r="S21" s="4">
        <v>9</v>
      </c>
      <c r="T21" s="4">
        <v>14</v>
      </c>
      <c r="U21" s="3" t="s">
        <v>175</v>
      </c>
      <c r="V21" s="3" t="s">
        <v>5</v>
      </c>
      <c r="W21" s="3" t="s">
        <v>13</v>
      </c>
      <c r="X21" s="3" t="s">
        <v>33</v>
      </c>
      <c r="Y21" s="4">
        <v>5</v>
      </c>
      <c r="Z21" s="3" t="s">
        <v>35</v>
      </c>
      <c r="AA21" s="3" t="s">
        <v>525</v>
      </c>
    </row>
    <row r="22" spans="2:27" ht="14.25" customHeight="1" x14ac:dyDescent="0.3">
      <c r="B22" s="29">
        <f>C22*1000+G22</f>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IF((D22-R22)=0," ",D22-R22)</f>
        <v>29</v>
      </c>
      <c r="Q22" s="4" t="str">
        <f>IF(P22&lt;26,"18-25",IF(P22&lt;36,"26-35",IF(P22&lt;46,"36-45",IF(P22&lt;56,"46-55",IF(P22&lt;66,"56-65","65+")))))</f>
        <v>26-35</v>
      </c>
      <c r="R22" s="11">
        <v>1977</v>
      </c>
      <c r="S22" s="4">
        <v>12</v>
      </c>
      <c r="T22" s="4">
        <v>25</v>
      </c>
      <c r="U22" s="3" t="s">
        <v>175</v>
      </c>
      <c r="V22" s="3" t="s">
        <v>5</v>
      </c>
      <c r="W22" s="3" t="s">
        <v>14</v>
      </c>
      <c r="X22" s="3" t="s">
        <v>33</v>
      </c>
      <c r="Y22" s="4">
        <v>4</v>
      </c>
      <c r="Z22" s="3" t="s">
        <v>36</v>
      </c>
      <c r="AA22" s="3" t="s">
        <v>525</v>
      </c>
    </row>
    <row r="23" spans="2:27" ht="14.25" customHeight="1" x14ac:dyDescent="0.3">
      <c r="B23" s="29">
        <f>C23*1000+G23</f>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IF((D23-R23)=0," ",D23-R23)</f>
        <v>30</v>
      </c>
      <c r="Q23" s="4" t="str">
        <f>IF(P23&lt;26,"18-25",IF(P23&lt;36,"26-35",IF(P23&lt;46,"36-45",IF(P23&lt;56,"46-55",IF(P23&lt;66,"56-65","65+")))))</f>
        <v>26-35</v>
      </c>
      <c r="R23" s="11">
        <v>1976</v>
      </c>
      <c r="S23" s="4">
        <v>12</v>
      </c>
      <c r="T23" s="4">
        <v>25</v>
      </c>
      <c r="U23" s="3" t="s">
        <v>175</v>
      </c>
      <c r="V23" s="3" t="s">
        <v>5</v>
      </c>
      <c r="W23" s="3" t="s">
        <v>19</v>
      </c>
      <c r="X23" s="3" t="s">
        <v>33</v>
      </c>
      <c r="Y23" s="4">
        <v>4</v>
      </c>
      <c r="Z23" s="3" t="s">
        <v>36</v>
      </c>
      <c r="AA23" s="3" t="s">
        <v>39</v>
      </c>
    </row>
    <row r="24" spans="2:27" ht="14.25" customHeight="1" x14ac:dyDescent="0.3">
      <c r="B24" s="29">
        <f>C24*1000+G24</f>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IF((D24-R24)=0," ",D24-R24)</f>
        <v>30</v>
      </c>
      <c r="Q24" s="4" t="str">
        <f>IF(P24&lt;26,"18-25",IF(P24&lt;36,"26-35",IF(P24&lt;46,"36-45",IF(P24&lt;56,"46-55",IF(P24&lt;66,"56-65","65+")))))</f>
        <v>26-35</v>
      </c>
      <c r="R24" s="11">
        <v>1977</v>
      </c>
      <c r="S24" s="4">
        <v>1</v>
      </c>
      <c r="T24" s="4">
        <v>8</v>
      </c>
      <c r="U24" s="3" t="s">
        <v>175</v>
      </c>
      <c r="V24" s="3" t="s">
        <v>5</v>
      </c>
      <c r="W24" s="3" t="s">
        <v>15</v>
      </c>
      <c r="X24" s="3" t="s">
        <v>33</v>
      </c>
      <c r="Y24" s="4">
        <v>5</v>
      </c>
      <c r="Z24" s="3" t="s">
        <v>35</v>
      </c>
      <c r="AA24" s="3" t="s">
        <v>182</v>
      </c>
    </row>
    <row r="25" spans="2:27" ht="14.25" customHeight="1" x14ac:dyDescent="0.3">
      <c r="B25" s="29">
        <f>C25*1000+G25</f>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IF((D25-R25)=0," ",D25-R25)</f>
        <v>30</v>
      </c>
      <c r="Q25" s="4" t="str">
        <f>IF(P25&lt;26,"18-25",IF(P25&lt;36,"26-35",IF(P25&lt;46,"36-45",IF(P25&lt;56,"46-55",IF(P25&lt;66,"56-65","65+")))))</f>
        <v>26-35</v>
      </c>
      <c r="R25" s="11">
        <v>1977</v>
      </c>
      <c r="S25" s="4">
        <v>1</v>
      </c>
      <c r="T25" s="4">
        <v>8</v>
      </c>
      <c r="U25" s="3" t="s">
        <v>175</v>
      </c>
      <c r="V25" s="3" t="s">
        <v>5</v>
      </c>
      <c r="W25" s="3" t="s">
        <v>15</v>
      </c>
      <c r="X25" s="3" t="s">
        <v>33</v>
      </c>
      <c r="Y25" s="4">
        <v>3</v>
      </c>
      <c r="Z25" s="3" t="s">
        <v>35</v>
      </c>
      <c r="AA25" s="3" t="s">
        <v>182</v>
      </c>
    </row>
    <row r="26" spans="2:27" ht="14.25" customHeight="1" x14ac:dyDescent="0.3">
      <c r="B26" s="29">
        <f>C26*1000+G26</f>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IF((D26-R26)=0," ",D26-R26)</f>
        <v>31</v>
      </c>
      <c r="Q26" s="4" t="str">
        <f>IF(P26&lt;26,"18-25",IF(P26&lt;36,"26-35",IF(P26&lt;46,"36-45",IF(P26&lt;56,"46-55",IF(P26&lt;66,"56-65","65+")))))</f>
        <v>26-35</v>
      </c>
      <c r="R26" s="11">
        <v>1975</v>
      </c>
      <c r="S26" s="4">
        <v>3</v>
      </c>
      <c r="T26" s="4">
        <v>22</v>
      </c>
      <c r="U26" s="3" t="s">
        <v>175</v>
      </c>
      <c r="V26" s="3" t="s">
        <v>5</v>
      </c>
      <c r="W26" s="3" t="s">
        <v>14</v>
      </c>
      <c r="X26" s="3" t="s">
        <v>33</v>
      </c>
      <c r="Y26" s="4">
        <v>5</v>
      </c>
      <c r="Z26" s="3" t="s">
        <v>35</v>
      </c>
      <c r="AA26" s="3" t="s">
        <v>525</v>
      </c>
    </row>
    <row r="27" spans="2:27" ht="14.25" customHeight="1" x14ac:dyDescent="0.3">
      <c r="B27" s="29">
        <f>C27*1000+G27</f>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IF((D27-R27)=0," ",D27-R27)</f>
        <v>31</v>
      </c>
      <c r="Q27" s="4" t="str">
        <f>IF(P27&lt;26,"18-25",IF(P27&lt;36,"26-35",IF(P27&lt;46,"36-45",IF(P27&lt;56,"46-55",IF(P27&lt;66,"56-65","65+")))))</f>
        <v>26-35</v>
      </c>
      <c r="R27" s="11">
        <v>1975</v>
      </c>
      <c r="S27" s="4">
        <v>10</v>
      </c>
      <c r="T27" s="4">
        <v>5</v>
      </c>
      <c r="U27" s="3" t="s">
        <v>175</v>
      </c>
      <c r="V27" s="3" t="s">
        <v>5</v>
      </c>
      <c r="W27" s="3" t="s">
        <v>13</v>
      </c>
      <c r="X27" s="3" t="s">
        <v>34</v>
      </c>
      <c r="Y27" s="4">
        <v>5</v>
      </c>
      <c r="Z27" s="3" t="s">
        <v>35</v>
      </c>
      <c r="AA27" s="3" t="s">
        <v>39</v>
      </c>
    </row>
    <row r="28" spans="2:27" ht="14.25" customHeight="1" x14ac:dyDescent="0.3">
      <c r="B28" s="29">
        <f>C28*1000+G28</f>
        <v>2006</v>
      </c>
      <c r="C28" s="4">
        <v>2</v>
      </c>
      <c r="D28" s="4">
        <v>2006</v>
      </c>
      <c r="E28" s="4">
        <v>12</v>
      </c>
      <c r="F28" s="3" t="s">
        <v>1</v>
      </c>
      <c r="G28" s="5">
        <v>6</v>
      </c>
      <c r="H28" s="7">
        <v>1307.4476</v>
      </c>
      <c r="I28" s="20">
        <v>396973.83240000001</v>
      </c>
      <c r="J28" s="20" t="s">
        <v>4</v>
      </c>
      <c r="K28" s="20"/>
      <c r="L28" s="3" t="s">
        <v>94</v>
      </c>
      <c r="M28" s="3" t="s">
        <v>179</v>
      </c>
      <c r="N28" s="9" t="s">
        <v>323</v>
      </c>
      <c r="O28" s="10" t="s">
        <v>324</v>
      </c>
      <c r="P28" s="4">
        <f>IF((D28-R28)=0," ",D28-R28)</f>
        <v>31</v>
      </c>
      <c r="Q28" s="4" t="str">
        <f>IF(P28&lt;26,"18-25",IF(P28&lt;36,"26-35",IF(P28&lt;46,"36-45",IF(P28&lt;56,"46-55",IF(P28&lt;66,"56-65","65+")))))</f>
        <v>26-35</v>
      </c>
      <c r="R28" s="11">
        <v>1975</v>
      </c>
      <c r="S28" s="4">
        <v>10</v>
      </c>
      <c r="T28" s="4">
        <v>5</v>
      </c>
      <c r="U28" s="3" t="s">
        <v>175</v>
      </c>
      <c r="V28" s="3" t="s">
        <v>5</v>
      </c>
      <c r="W28" s="3" t="s">
        <v>13</v>
      </c>
      <c r="X28" s="3" t="s">
        <v>34</v>
      </c>
      <c r="Y28" s="4">
        <v>5</v>
      </c>
      <c r="Z28" s="3" t="s">
        <v>35</v>
      </c>
      <c r="AA28" s="3" t="s">
        <v>39</v>
      </c>
    </row>
    <row r="29" spans="2:27" ht="14.25" customHeight="1" x14ac:dyDescent="0.3">
      <c r="B29" s="29">
        <f>C29*1000+G29</f>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IF((D29-R29)=0," ",D29-R29)</f>
        <v>31</v>
      </c>
      <c r="Q29" s="4" t="str">
        <f>IF(P29&lt;26,"18-25",IF(P29&lt;36,"26-35",IF(P29&lt;46,"36-45",IF(P29&lt;56,"46-55",IF(P29&lt;66,"56-65","65+")))))</f>
        <v>26-35</v>
      </c>
      <c r="R29" s="11">
        <v>1976</v>
      </c>
      <c r="S29" s="4">
        <v>2</v>
      </c>
      <c r="T29" s="4">
        <v>26</v>
      </c>
      <c r="U29" s="3" t="s">
        <v>177</v>
      </c>
      <c r="V29" s="3" t="s">
        <v>5</v>
      </c>
      <c r="W29" s="3" t="s">
        <v>19</v>
      </c>
      <c r="X29" s="3" t="s">
        <v>33</v>
      </c>
      <c r="Y29" s="4">
        <v>4</v>
      </c>
      <c r="Z29" s="3" t="s">
        <v>36</v>
      </c>
      <c r="AA29" s="3" t="s">
        <v>39</v>
      </c>
    </row>
    <row r="30" spans="2:27" ht="14.25" customHeight="1" x14ac:dyDescent="0.3">
      <c r="B30" s="29">
        <f>C30*1000+G30</f>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IF((D30-R30)=0," ",D30-R30)</f>
        <v>32</v>
      </c>
      <c r="Q30" s="4" t="str">
        <f>IF(P30&lt;26,"18-25",IF(P30&lt;36,"26-35",IF(P30&lt;46,"36-45",IF(P30&lt;56,"46-55",IF(P30&lt;66,"56-65","65+")))))</f>
        <v>26-35</v>
      </c>
      <c r="R30" s="11">
        <v>1973</v>
      </c>
      <c r="S30" s="4">
        <v>9</v>
      </c>
      <c r="T30" s="4">
        <v>1</v>
      </c>
      <c r="U30" s="3" t="s">
        <v>175</v>
      </c>
      <c r="V30" s="3" t="s">
        <v>5</v>
      </c>
      <c r="W30" s="3" t="s">
        <v>13</v>
      </c>
      <c r="X30" s="3" t="s">
        <v>33</v>
      </c>
      <c r="Y30" s="4">
        <v>4</v>
      </c>
      <c r="Z30" s="3" t="s">
        <v>35</v>
      </c>
      <c r="AA30" s="3" t="s">
        <v>525</v>
      </c>
    </row>
    <row r="31" spans="2:27" ht="14.25" customHeight="1" x14ac:dyDescent="0.3">
      <c r="B31" s="29">
        <f>C31*1000+G31</f>
        <v>2054</v>
      </c>
      <c r="C31" s="4">
        <v>2</v>
      </c>
      <c r="D31" s="4">
        <v>2006</v>
      </c>
      <c r="E31" s="4">
        <v>6</v>
      </c>
      <c r="F31" s="3" t="s">
        <v>1</v>
      </c>
      <c r="G31" s="5">
        <v>54</v>
      </c>
      <c r="H31" s="7">
        <v>1203.2908</v>
      </c>
      <c r="I31" s="20">
        <v>306363.64360000001</v>
      </c>
      <c r="J31" s="20" t="s">
        <v>4</v>
      </c>
      <c r="K31" s="20"/>
      <c r="L31" s="3" t="s">
        <v>71</v>
      </c>
      <c r="M31" s="3" t="s">
        <v>179</v>
      </c>
      <c r="N31" s="9" t="s">
        <v>278</v>
      </c>
      <c r="O31" s="10" t="s">
        <v>279</v>
      </c>
      <c r="P31" s="4">
        <f>IF((D31-R31)=0," ",D31-R31)</f>
        <v>32</v>
      </c>
      <c r="Q31" s="4" t="str">
        <f>IF(P31&lt;26,"18-25",IF(P31&lt;36,"26-35",IF(P31&lt;46,"36-45",IF(P31&lt;56,"46-55",IF(P31&lt;66,"56-65","65+")))))</f>
        <v>26-35</v>
      </c>
      <c r="R31" s="11">
        <v>1974</v>
      </c>
      <c r="S31" s="4">
        <v>3</v>
      </c>
      <c r="T31" s="4">
        <v>27</v>
      </c>
      <c r="U31" s="3" t="s">
        <v>175</v>
      </c>
      <c r="V31" s="3" t="s">
        <v>5</v>
      </c>
      <c r="W31" s="3" t="s">
        <v>13</v>
      </c>
      <c r="X31" s="3" t="s">
        <v>33</v>
      </c>
      <c r="Y31" s="4">
        <v>5</v>
      </c>
      <c r="Z31" s="3" t="s">
        <v>36</v>
      </c>
      <c r="AA31" s="3" t="s">
        <v>182</v>
      </c>
    </row>
    <row r="32" spans="2:27" ht="14.25" customHeight="1" x14ac:dyDescent="0.3">
      <c r="B32" s="29">
        <f>C32*1000+G32</f>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IF((D32-R32)=0," ",D32-R32)</f>
        <v>32</v>
      </c>
      <c r="Q32" s="4" t="str">
        <f>IF(P32&lt;26,"18-25",IF(P32&lt;36,"26-35",IF(P32&lt;46,"36-45",IF(P32&lt;56,"46-55",IF(P32&lt;66,"56-65","65+")))))</f>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C33*1000+G33</f>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IF((D33-R33)=0," ",D33-R33)</f>
        <v>33</v>
      </c>
      <c r="Q33" s="4" t="str">
        <f>IF(P33&lt;26,"18-25",IF(P33&lt;36,"26-35",IF(P33&lt;46,"36-45",IF(P33&lt;56,"46-55",IF(P33&lt;66,"56-65","65+")))))</f>
        <v>26-35</v>
      </c>
      <c r="R33" s="11">
        <v>1972</v>
      </c>
      <c r="S33" s="4">
        <v>3</v>
      </c>
      <c r="T33" s="4">
        <v>26</v>
      </c>
      <c r="U33" s="3" t="s">
        <v>175</v>
      </c>
      <c r="V33" s="3" t="s">
        <v>5</v>
      </c>
      <c r="W33" s="3" t="s">
        <v>13</v>
      </c>
      <c r="X33" s="3" t="s">
        <v>33</v>
      </c>
      <c r="Y33" s="4">
        <v>1</v>
      </c>
      <c r="Z33" s="3" t="s">
        <v>35</v>
      </c>
      <c r="AA33" s="3" t="s">
        <v>39</v>
      </c>
    </row>
    <row r="34" spans="2:27" ht="14.25" customHeight="1" x14ac:dyDescent="0.3">
      <c r="B34" s="29">
        <f>C34*1000+G34</f>
        <v>3027</v>
      </c>
      <c r="C34" s="4">
        <v>3</v>
      </c>
      <c r="D34" s="4">
        <v>2006</v>
      </c>
      <c r="E34" s="12">
        <v>8</v>
      </c>
      <c r="F34" s="3" t="s">
        <v>1</v>
      </c>
      <c r="G34" s="4">
        <v>27</v>
      </c>
      <c r="H34" s="7">
        <v>781.0684</v>
      </c>
      <c r="I34" s="20">
        <v>245572.7936</v>
      </c>
      <c r="J34" s="20" t="s">
        <v>4</v>
      </c>
      <c r="K34" s="20"/>
      <c r="L34" s="3" t="s">
        <v>74</v>
      </c>
      <c r="M34" s="3" t="s">
        <v>179</v>
      </c>
      <c r="N34" s="9" t="s">
        <v>284</v>
      </c>
      <c r="O34" s="10" t="s">
        <v>285</v>
      </c>
      <c r="P34" s="4">
        <f>IF((D34-R34)=0," ",D34-R34)</f>
        <v>33</v>
      </c>
      <c r="Q34" s="4" t="str">
        <f>IF(P34&lt;26,"18-25",IF(P34&lt;36,"26-35",IF(P34&lt;46,"36-45",IF(P34&lt;56,"46-55",IF(P34&lt;66,"56-65","65+")))))</f>
        <v>26-35</v>
      </c>
      <c r="R34" s="11">
        <v>1973</v>
      </c>
      <c r="S34" s="4">
        <v>9</v>
      </c>
      <c r="T34" s="4">
        <v>15</v>
      </c>
      <c r="U34" s="3" t="s">
        <v>175</v>
      </c>
      <c r="V34" s="3" t="s">
        <v>5</v>
      </c>
      <c r="W34" s="3" t="s">
        <v>13</v>
      </c>
      <c r="X34" s="3" t="s">
        <v>33</v>
      </c>
      <c r="Y34" s="4">
        <v>3</v>
      </c>
      <c r="Z34" s="3" t="s">
        <v>35</v>
      </c>
      <c r="AA34" s="3" t="s">
        <v>525</v>
      </c>
    </row>
    <row r="35" spans="2:27" ht="14.25" customHeight="1" x14ac:dyDescent="0.3">
      <c r="B35" s="29">
        <f>C35*1000+G35</f>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IF((D35-R35)=0," ",D35-R35)</f>
        <v>33</v>
      </c>
      <c r="Q35" s="4" t="str">
        <f>IF(P35&lt;26,"18-25",IF(P35&lt;36,"26-35",IF(P35&lt;46,"36-45",IF(P35&lt;56,"46-55",IF(P35&lt;66,"56-65","65+")))))</f>
        <v>26-35</v>
      </c>
      <c r="R35" s="11">
        <v>1974</v>
      </c>
      <c r="S35" s="4">
        <v>12</v>
      </c>
      <c r="T35" s="4">
        <v>25</v>
      </c>
      <c r="U35" s="3" t="s">
        <v>177</v>
      </c>
      <c r="V35" s="3" t="s">
        <v>5</v>
      </c>
      <c r="W35" s="3" t="s">
        <v>13</v>
      </c>
      <c r="X35" s="3" t="s">
        <v>34</v>
      </c>
      <c r="Y35" s="4">
        <v>4</v>
      </c>
      <c r="Z35" s="3" t="s">
        <v>35</v>
      </c>
      <c r="AA35" s="3" t="s">
        <v>182</v>
      </c>
    </row>
    <row r="36" spans="2:27" ht="14.25" customHeight="1" x14ac:dyDescent="0.3">
      <c r="B36" s="29">
        <f>C36*1000+G36</f>
        <v>2043</v>
      </c>
      <c r="C36" s="4">
        <v>2</v>
      </c>
      <c r="D36" s="4">
        <v>2007</v>
      </c>
      <c r="E36" s="4">
        <v>4</v>
      </c>
      <c r="F36" s="3" t="s">
        <v>1</v>
      </c>
      <c r="G36" s="5">
        <v>43</v>
      </c>
      <c r="H36" s="7">
        <v>1110.3244</v>
      </c>
      <c r="I36" s="20">
        <v>355073.4032</v>
      </c>
      <c r="J36" s="20" t="s">
        <v>4</v>
      </c>
      <c r="K36" s="20"/>
      <c r="L36" s="3" t="s">
        <v>113</v>
      </c>
      <c r="M36" s="3" t="s">
        <v>179</v>
      </c>
      <c r="N36" s="9" t="s">
        <v>377</v>
      </c>
      <c r="O36" s="10" t="s">
        <v>378</v>
      </c>
      <c r="P36" s="4">
        <f>IF((D36-R36)=0," ",D36-R36)</f>
        <v>33</v>
      </c>
      <c r="Q36" s="4" t="str">
        <f>IF(P36&lt;26,"18-25",IF(P36&lt;36,"26-35",IF(P36&lt;46,"36-45",IF(P36&lt;56,"46-55",IF(P36&lt;66,"56-65","65+")))))</f>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C37*1000+G37</f>
        <v>3034</v>
      </c>
      <c r="C37" s="4">
        <v>3</v>
      </c>
      <c r="D37" s="4">
        <v>2007</v>
      </c>
      <c r="E37" s="12">
        <v>4</v>
      </c>
      <c r="F37" s="3" t="s">
        <v>1</v>
      </c>
      <c r="G37" s="4">
        <v>34</v>
      </c>
      <c r="H37" s="7">
        <v>781.0684</v>
      </c>
      <c r="I37" s="20">
        <v>256821.6404</v>
      </c>
      <c r="J37" s="20" t="s">
        <v>4</v>
      </c>
      <c r="K37" s="20"/>
      <c r="L37" s="3" t="s">
        <v>115</v>
      </c>
      <c r="M37" s="3" t="s">
        <v>179</v>
      </c>
      <c r="N37" s="9" t="s">
        <v>366</v>
      </c>
      <c r="O37" s="10" t="s">
        <v>367</v>
      </c>
      <c r="P37" s="4">
        <f>IF((D37-R37)=0," ",D37-R37)</f>
        <v>33</v>
      </c>
      <c r="Q37" s="4" t="str">
        <f>IF(P37&lt;26,"18-25",IF(P37&lt;36,"26-35",IF(P37&lt;46,"36-45",IF(P37&lt;56,"46-55",IF(P37&lt;66,"56-65","65+")))))</f>
        <v>26-35</v>
      </c>
      <c r="R37" s="11">
        <v>1974</v>
      </c>
      <c r="S37" s="4">
        <v>12</v>
      </c>
      <c r="T37" s="4">
        <v>25</v>
      </c>
      <c r="U37" s="3" t="s">
        <v>177</v>
      </c>
      <c r="V37" s="3" t="s">
        <v>5</v>
      </c>
      <c r="W37" s="3" t="s">
        <v>13</v>
      </c>
      <c r="X37" s="3" t="s">
        <v>34</v>
      </c>
      <c r="Y37" s="4">
        <v>3</v>
      </c>
      <c r="Z37" s="3" t="s">
        <v>35</v>
      </c>
      <c r="AA37" s="3" t="s">
        <v>182</v>
      </c>
    </row>
    <row r="38" spans="2:27" ht="14.25" customHeight="1" x14ac:dyDescent="0.3">
      <c r="B38" s="29">
        <f>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IF((D38-R38)=0," ",D38-R38)</f>
        <v>33</v>
      </c>
      <c r="Q38" s="4" t="str">
        <f>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C39*1000+G39</f>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IF((D39-R39)=0," ",D39-R39)</f>
        <v>34</v>
      </c>
      <c r="Q39" s="4" t="str">
        <f>IF(P39&lt;26,"18-25",IF(P39&lt;36,"26-35",IF(P39&lt;46,"36-45",IF(P39&lt;56,"46-55",IF(P39&lt;66,"56-65","65+")))))</f>
        <v>26-35</v>
      </c>
      <c r="R39" s="11">
        <v>1970</v>
      </c>
      <c r="S39" s="4">
        <v>5</v>
      </c>
      <c r="T39" s="4">
        <v>5</v>
      </c>
      <c r="U39" s="3" t="s">
        <v>177</v>
      </c>
      <c r="V39" s="3" t="s">
        <v>5</v>
      </c>
      <c r="W39" s="3" t="s">
        <v>13</v>
      </c>
      <c r="X39" s="3" t="s">
        <v>33</v>
      </c>
      <c r="Y39" s="4">
        <v>3</v>
      </c>
      <c r="Z39" s="3" t="s">
        <v>35</v>
      </c>
      <c r="AA39" s="3" t="s">
        <v>525</v>
      </c>
    </row>
    <row r="40" spans="2:27" ht="14.25" customHeight="1" x14ac:dyDescent="0.3">
      <c r="B40" s="29">
        <f>C40*1000+G40</f>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IF((D40-R40)=0," ",D40-R40)</f>
        <v>34</v>
      </c>
      <c r="Q40" s="4" t="str">
        <f>IF(P40&lt;26,"18-25",IF(P40&lt;36,"26-35",IF(P40&lt;46,"36-45",IF(P40&lt;56,"46-55",IF(P40&lt;66,"56-65","65+")))))</f>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C41*1000+G41</f>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IF((D41-R41)=0," ",D41-R41)</f>
        <v>34</v>
      </c>
      <c r="Q41" s="4" t="str">
        <f>IF(P41&lt;26,"18-25",IF(P41&lt;36,"26-35",IF(P41&lt;46,"36-45",IF(P41&lt;56,"46-55",IF(P41&lt;66,"56-65","65+")))))</f>
        <v>26-35</v>
      </c>
      <c r="R41" s="11">
        <v>1973</v>
      </c>
      <c r="S41" s="4">
        <v>6</v>
      </c>
      <c r="T41" s="4">
        <v>7</v>
      </c>
      <c r="U41" s="3" t="s">
        <v>177</v>
      </c>
      <c r="V41" s="3" t="s">
        <v>5</v>
      </c>
      <c r="W41" s="3" t="s">
        <v>13</v>
      </c>
      <c r="X41" s="3" t="s">
        <v>33</v>
      </c>
      <c r="Y41" s="4">
        <v>5</v>
      </c>
      <c r="Z41" s="3" t="s">
        <v>36</v>
      </c>
      <c r="AA41" s="3" t="s">
        <v>39</v>
      </c>
    </row>
    <row r="42" spans="2:27" ht="14.25" customHeight="1" x14ac:dyDescent="0.3">
      <c r="B42" s="29">
        <f>C42*1000+G42</f>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IF((D42-R42)=0," ",D42-R42)</f>
        <v>34</v>
      </c>
      <c r="Q42" s="4" t="str">
        <f>IF(P42&lt;26,"18-25",IF(P42&lt;36,"26-35",IF(P42&lt;46,"36-45",IF(P42&lt;56,"46-55",IF(P42&lt;66,"56-65","65+")))))</f>
        <v>26-35</v>
      </c>
      <c r="R42" s="11">
        <v>1973</v>
      </c>
      <c r="S42" s="4">
        <v>12</v>
      </c>
      <c r="T42" s="4">
        <v>15</v>
      </c>
      <c r="U42" s="3" t="s">
        <v>175</v>
      </c>
      <c r="V42" s="3" t="s">
        <v>5</v>
      </c>
      <c r="W42" s="3" t="s">
        <v>19</v>
      </c>
      <c r="X42" s="3" t="s">
        <v>33</v>
      </c>
      <c r="Y42" s="4">
        <v>3</v>
      </c>
      <c r="Z42" s="3" t="s">
        <v>35</v>
      </c>
      <c r="AA42" s="3" t="s">
        <v>525</v>
      </c>
    </row>
    <row r="43" spans="2:27" ht="14.25" customHeight="1" x14ac:dyDescent="0.3">
      <c r="B43" s="29">
        <f>C43*1000+G43</f>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IF((D43-R43)=0," ",D43-R43)</f>
        <v>34</v>
      </c>
      <c r="Q43" s="4" t="str">
        <f>IF(P43&lt;26,"18-25",IF(P43&lt;36,"26-35",IF(P43&lt;46,"36-45",IF(P43&lt;56,"46-55",IF(P43&lt;66,"56-65","65+")))))</f>
        <v>26-35</v>
      </c>
      <c r="R43" s="11">
        <v>1973</v>
      </c>
      <c r="S43" s="4">
        <v>8</v>
      </c>
      <c r="T43" s="4">
        <v>18</v>
      </c>
      <c r="U43" s="3" t="s">
        <v>177</v>
      </c>
      <c r="V43" s="3" t="s">
        <v>5</v>
      </c>
      <c r="W43" s="3" t="s">
        <v>13</v>
      </c>
      <c r="X43" s="3" t="s">
        <v>33</v>
      </c>
      <c r="Y43" s="4">
        <v>1</v>
      </c>
      <c r="Z43" s="3" t="s">
        <v>36</v>
      </c>
      <c r="AA43" s="3" t="s">
        <v>39</v>
      </c>
    </row>
    <row r="44" spans="2:27" ht="14.25" customHeight="1" x14ac:dyDescent="0.3">
      <c r="B44" s="29">
        <f>C44*1000+G44</f>
        <v>2041</v>
      </c>
      <c r="C44" s="4">
        <v>2</v>
      </c>
      <c r="D44" s="4">
        <v>2006</v>
      </c>
      <c r="E44" s="4">
        <v>7</v>
      </c>
      <c r="F44" s="3" t="s">
        <v>1</v>
      </c>
      <c r="G44" s="5">
        <v>41</v>
      </c>
      <c r="H44" s="7">
        <v>785.48</v>
      </c>
      <c r="I44" s="20">
        <v>225050.52000000002</v>
      </c>
      <c r="J44" s="20" t="s">
        <v>4</v>
      </c>
      <c r="K44" s="20"/>
      <c r="L44" s="3" t="s">
        <v>72</v>
      </c>
      <c r="M44" s="3" t="s">
        <v>179</v>
      </c>
      <c r="N44" s="9" t="s">
        <v>266</v>
      </c>
      <c r="O44" s="10" t="s">
        <v>267</v>
      </c>
      <c r="P44" s="4">
        <f>IF((D44-R44)=0," ",D44-R44)</f>
        <v>35</v>
      </c>
      <c r="Q44" s="4" t="str">
        <f>IF(P44&lt;26,"18-25",IF(P44&lt;36,"26-35",IF(P44&lt;46,"36-45",IF(P44&lt;56,"46-55",IF(P44&lt;66,"56-65","65+")))))</f>
        <v>26-35</v>
      </c>
      <c r="R44" s="11">
        <v>1971</v>
      </c>
      <c r="S44" s="4">
        <v>12</v>
      </c>
      <c r="T44" s="4">
        <v>2</v>
      </c>
      <c r="U44" s="3" t="s">
        <v>175</v>
      </c>
      <c r="V44" s="3" t="s">
        <v>5</v>
      </c>
      <c r="W44" s="3" t="s">
        <v>13</v>
      </c>
      <c r="X44" s="3" t="s">
        <v>33</v>
      </c>
      <c r="Y44" s="4">
        <v>1</v>
      </c>
      <c r="Z44" s="3" t="s">
        <v>35</v>
      </c>
      <c r="AA44" s="3" t="s">
        <v>525</v>
      </c>
    </row>
    <row r="45" spans="2:27" ht="14.25" customHeight="1" x14ac:dyDescent="0.3">
      <c r="B45" s="29">
        <f>C45*1000+G45</f>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IF((D45-R45)=0," ",D45-R45)</f>
        <v>35</v>
      </c>
      <c r="Q45" s="4" t="str">
        <f>IF(P45&lt;26,"18-25",IF(P45&lt;36,"26-35",IF(P45&lt;46,"36-45",IF(P45&lt;56,"46-55",IF(P45&lt;66,"56-65","65+")))))</f>
        <v>26-35</v>
      </c>
      <c r="R45" s="11">
        <v>1973</v>
      </c>
      <c r="S45" s="4">
        <v>7</v>
      </c>
      <c r="T45" s="4">
        <v>17</v>
      </c>
      <c r="U45" s="3" t="s">
        <v>175</v>
      </c>
      <c r="V45" s="3" t="s">
        <v>5</v>
      </c>
      <c r="W45" s="3" t="s">
        <v>15</v>
      </c>
      <c r="X45" s="3" t="s">
        <v>34</v>
      </c>
      <c r="Y45" s="4">
        <v>5</v>
      </c>
      <c r="Z45" s="3" t="s">
        <v>35</v>
      </c>
      <c r="AA45" s="3" t="s">
        <v>525</v>
      </c>
    </row>
    <row r="46" spans="2:27" ht="14.25" customHeight="1" x14ac:dyDescent="0.3">
      <c r="B46" s="29">
        <f>C46*1000+G46</f>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IF((D46-R46)=0," ",D46-R46)</f>
        <v>35</v>
      </c>
      <c r="Q46" s="4" t="str">
        <f>IF(P46&lt;26,"18-25",IF(P46&lt;36,"26-35",IF(P46&lt;46,"36-45",IF(P46&lt;56,"46-55",IF(P46&lt;66,"56-65","65+")))))</f>
        <v>26-35</v>
      </c>
      <c r="R46" s="11">
        <v>1972</v>
      </c>
      <c r="S46" s="4">
        <v>5</v>
      </c>
      <c r="T46" s="4">
        <v>7</v>
      </c>
      <c r="U46" s="3" t="s">
        <v>177</v>
      </c>
      <c r="V46" s="3" t="s">
        <v>5</v>
      </c>
      <c r="W46" s="3" t="s">
        <v>13</v>
      </c>
      <c r="X46" s="3" t="s">
        <v>33</v>
      </c>
      <c r="Y46" s="4">
        <v>5</v>
      </c>
      <c r="Z46" s="3" t="s">
        <v>35</v>
      </c>
      <c r="AA46" s="3" t="s">
        <v>525</v>
      </c>
    </row>
    <row r="47" spans="2:27" ht="14.25" customHeight="1" x14ac:dyDescent="0.3">
      <c r="B47" s="29">
        <f>C47*1000+G47</f>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IF((D47-R47)=0," ",D47-R47)</f>
        <v>36</v>
      </c>
      <c r="Q47" s="4" t="str">
        <f>IF(P47&lt;26,"18-25",IF(P47&lt;36,"26-35",IF(P47&lt;46,"36-45",IF(P47&lt;56,"46-55",IF(P47&lt;66,"56-65","65+")))))</f>
        <v>36-45</v>
      </c>
      <c r="R47" s="11">
        <v>1969</v>
      </c>
      <c r="S47" s="4">
        <v>10</v>
      </c>
      <c r="T47" s="4">
        <v>30</v>
      </c>
      <c r="U47" s="3" t="s">
        <v>177</v>
      </c>
      <c r="V47" s="3" t="s">
        <v>7</v>
      </c>
      <c r="W47" s="3"/>
      <c r="X47" s="3" t="s">
        <v>33</v>
      </c>
      <c r="Y47" s="4">
        <v>2</v>
      </c>
      <c r="Z47" s="3" t="s">
        <v>35</v>
      </c>
      <c r="AA47" s="3" t="s">
        <v>39</v>
      </c>
    </row>
    <row r="48" spans="2:27" ht="14.25" customHeight="1" x14ac:dyDescent="0.3">
      <c r="B48" s="29">
        <f>C48*1000+G48</f>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IF((D48-R48)=0," ",D48-R48)</f>
        <v>36</v>
      </c>
      <c r="Q48" s="4" t="str">
        <f>IF(P48&lt;26,"18-25",IF(P48&lt;36,"26-35",IF(P48&lt;46,"36-45",IF(P48&lt;56,"46-55",IF(P48&lt;66,"56-65","65+")))))</f>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C49*1000+G49</f>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IF((D49-R49)=0," ",D49-R49)</f>
        <v>37</v>
      </c>
      <c r="Q49" s="4" t="str">
        <f>IF(P49&lt;26,"18-25",IF(P49&lt;36,"26-35",IF(P49&lt;46,"36-45",IF(P49&lt;56,"46-55",IF(P49&lt;66,"56-65","65+")))))</f>
        <v>36-45</v>
      </c>
      <c r="R49" s="11">
        <v>1968</v>
      </c>
      <c r="S49" s="4">
        <v>8</v>
      </c>
      <c r="T49" s="4">
        <v>25</v>
      </c>
      <c r="U49" s="3" t="s">
        <v>175</v>
      </c>
      <c r="V49" s="3" t="s">
        <v>5</v>
      </c>
      <c r="W49" s="3" t="s">
        <v>13</v>
      </c>
      <c r="X49" s="3" t="s">
        <v>33</v>
      </c>
      <c r="Y49" s="4">
        <v>2</v>
      </c>
      <c r="Z49" s="3" t="s">
        <v>36</v>
      </c>
      <c r="AA49" s="3" t="s">
        <v>525</v>
      </c>
    </row>
    <row r="50" spans="1:27" ht="14.25" customHeight="1" x14ac:dyDescent="0.3">
      <c r="B50" s="29">
        <f>C50*1000+G50</f>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IF((D50-R50)=0," ",D50-R50)</f>
        <v>37</v>
      </c>
      <c r="Q50" s="4" t="str">
        <f>IF(P50&lt;26,"18-25",IF(P50&lt;36,"26-35",IF(P50&lt;46,"36-45",IF(P50&lt;56,"46-55",IF(P50&lt;66,"56-65","65+")))))</f>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C51*1000+G51</f>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IF((D51-R51)=0," ",D51-R51)</f>
        <v>37</v>
      </c>
      <c r="Q51" s="4" t="str">
        <f>IF(P51&lt;26,"18-25",IF(P51&lt;36,"26-35",IF(P51&lt;46,"36-45",IF(P51&lt;56,"46-55",IF(P51&lt;66,"56-65","65+")))))</f>
        <v>36-45</v>
      </c>
      <c r="R51" s="11">
        <v>1971</v>
      </c>
      <c r="S51" s="4">
        <v>8</v>
      </c>
      <c r="T51" s="4">
        <v>20</v>
      </c>
      <c r="U51" s="3" t="s">
        <v>177</v>
      </c>
      <c r="V51" s="3" t="s">
        <v>5</v>
      </c>
      <c r="W51" s="3" t="s">
        <v>13</v>
      </c>
      <c r="X51" s="3" t="s">
        <v>33</v>
      </c>
      <c r="Y51" s="4">
        <v>1</v>
      </c>
      <c r="Z51" s="3" t="s">
        <v>35</v>
      </c>
      <c r="AA51" s="3" t="s">
        <v>525</v>
      </c>
    </row>
    <row r="52" spans="1:27" ht="14.25" customHeight="1" x14ac:dyDescent="0.3">
      <c r="B52" s="29">
        <f>C52*1000+G52</f>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IF((D52-R52)=0," ",D52-R52)</f>
        <v>37</v>
      </c>
      <c r="Q52" s="4" t="str">
        <f>IF(P52&lt;26,"18-25",IF(P52&lt;36,"26-35",IF(P52&lt;46,"36-45",IF(P52&lt;56,"46-55",IF(P52&lt;66,"56-65","65+")))))</f>
        <v>36-45</v>
      </c>
      <c r="R52" s="11">
        <v>1969</v>
      </c>
      <c r="S52" s="4">
        <v>6</v>
      </c>
      <c r="T52" s="4">
        <v>5</v>
      </c>
      <c r="U52" s="3" t="s">
        <v>175</v>
      </c>
      <c r="V52" s="3" t="s">
        <v>5</v>
      </c>
      <c r="W52" s="3" t="s">
        <v>13</v>
      </c>
      <c r="X52" s="3" t="s">
        <v>33</v>
      </c>
      <c r="Y52" s="4">
        <v>3</v>
      </c>
      <c r="Z52" s="3" t="s">
        <v>35</v>
      </c>
      <c r="AA52" s="3" t="s">
        <v>525</v>
      </c>
    </row>
    <row r="53" spans="1:27" ht="14.25" customHeight="1" x14ac:dyDescent="0.3">
      <c r="B53" s="29">
        <f>C53*1000+G53</f>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IF((D53-R53)=0," ",D53-R53)</f>
        <v>37</v>
      </c>
      <c r="Q53" s="4" t="str">
        <f>IF(P53&lt;26,"18-25",IF(P53&lt;36,"26-35",IF(P53&lt;46,"36-45",IF(P53&lt;56,"46-55",IF(P53&lt;66,"56-65","65+")))))</f>
        <v>36-45</v>
      </c>
      <c r="R53" s="11">
        <v>1970</v>
      </c>
      <c r="S53" s="4">
        <v>4</v>
      </c>
      <c r="T53" s="4">
        <v>1</v>
      </c>
      <c r="U53" s="3" t="s">
        <v>175</v>
      </c>
      <c r="V53" s="3" t="s">
        <v>5</v>
      </c>
      <c r="W53" s="3" t="s">
        <v>13</v>
      </c>
      <c r="X53" s="3" t="s">
        <v>34</v>
      </c>
      <c r="Y53" s="4">
        <v>4</v>
      </c>
      <c r="Z53" s="3" t="s">
        <v>35</v>
      </c>
      <c r="AA53" s="3" t="s">
        <v>525</v>
      </c>
    </row>
    <row r="54" spans="1:27" ht="14.25" customHeight="1" x14ac:dyDescent="0.3">
      <c r="B54" s="29">
        <f>C54*1000+G54</f>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IF((D54-R54)=0," ",D54-R54)</f>
        <v>37</v>
      </c>
      <c r="Q54" s="4" t="str">
        <f>IF(P54&lt;26,"18-25",IF(P54&lt;36,"26-35",IF(P54&lt;46,"36-45",IF(P54&lt;56,"46-55",IF(P54&lt;66,"56-65","65+")))))</f>
        <v>36-45</v>
      </c>
      <c r="R54" s="11">
        <v>1970</v>
      </c>
      <c r="S54" s="4">
        <v>7</v>
      </c>
      <c r="T54" s="4">
        <v>31</v>
      </c>
      <c r="U54" s="3" t="s">
        <v>175</v>
      </c>
      <c r="V54" s="3" t="s">
        <v>5</v>
      </c>
      <c r="W54" s="3" t="s">
        <v>19</v>
      </c>
      <c r="X54" s="3" t="s">
        <v>33</v>
      </c>
      <c r="Y54" s="4">
        <v>2</v>
      </c>
      <c r="Z54" s="3" t="s">
        <v>35</v>
      </c>
      <c r="AA54" s="3" t="s">
        <v>39</v>
      </c>
    </row>
    <row r="55" spans="1:27" ht="14.25" customHeight="1" x14ac:dyDescent="0.3">
      <c r="B55" s="29">
        <f>C55*1000+G55</f>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IF((D55-R55)=0," ",D55-R55)</f>
        <v>38</v>
      </c>
      <c r="Q55" s="4" t="str">
        <f>IF(P55&lt;26,"18-25",IF(P55&lt;36,"26-35",IF(P55&lt;46,"36-45",IF(P55&lt;56,"46-55",IF(P55&lt;66,"56-65","65+")))))</f>
        <v>36-45</v>
      </c>
      <c r="R55" s="11">
        <v>1967</v>
      </c>
      <c r="S55" s="4">
        <v>4</v>
      </c>
      <c r="T55" s="4">
        <v>13</v>
      </c>
      <c r="U55" s="3" t="s">
        <v>175</v>
      </c>
      <c r="V55" s="3" t="s">
        <v>5</v>
      </c>
      <c r="W55" s="3" t="s">
        <v>15</v>
      </c>
      <c r="X55" s="3" t="s">
        <v>33</v>
      </c>
      <c r="Y55" s="4">
        <v>1</v>
      </c>
      <c r="Z55" s="3" t="s">
        <v>36</v>
      </c>
      <c r="AA55" s="3" t="s">
        <v>525</v>
      </c>
    </row>
    <row r="56" spans="1:27" ht="14.25" customHeight="1" x14ac:dyDescent="0.3">
      <c r="B56" s="29">
        <f>C56*1000+G56</f>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IF((D56-R56)=0," ",D56-R56)</f>
        <v>38</v>
      </c>
      <c r="Q56" s="4" t="str">
        <f>IF(P56&lt;26,"18-25",IF(P56&lt;36,"26-35",IF(P56&lt;46,"36-45",IF(P56&lt;56,"46-55",IF(P56&lt;66,"56-65","65+")))))</f>
        <v>36-45</v>
      </c>
      <c r="R56" s="11">
        <v>1969</v>
      </c>
      <c r="S56" s="4">
        <v>4</v>
      </c>
      <c r="T56" s="4">
        <v>19</v>
      </c>
      <c r="U56" s="3" t="s">
        <v>175</v>
      </c>
      <c r="V56" s="3" t="s">
        <v>5</v>
      </c>
      <c r="W56" s="3" t="s">
        <v>19</v>
      </c>
      <c r="X56" s="3" t="s">
        <v>34</v>
      </c>
      <c r="Y56" s="4">
        <v>4</v>
      </c>
      <c r="Z56" s="3" t="s">
        <v>36</v>
      </c>
      <c r="AA56" s="3" t="s">
        <v>39</v>
      </c>
    </row>
    <row r="57" spans="1:27" ht="14.25" customHeight="1" x14ac:dyDescent="0.3">
      <c r="B57" s="29">
        <f>C57*1000+G57</f>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IF((D57-R57)=0," ",D57-R57)</f>
        <v>38</v>
      </c>
      <c r="Q57" s="4" t="str">
        <f>IF(P57&lt;26,"18-25",IF(P57&lt;36,"26-35",IF(P57&lt;46,"36-45",IF(P57&lt;56,"46-55",IF(P57&lt;66,"56-65","65+")))))</f>
        <v>36-45</v>
      </c>
      <c r="R57" s="11">
        <v>1969</v>
      </c>
      <c r="S57" s="4">
        <v>10</v>
      </c>
      <c r="T57" s="4">
        <v>14</v>
      </c>
      <c r="U57" s="3" t="s">
        <v>177</v>
      </c>
      <c r="V57" s="3" t="s">
        <v>5</v>
      </c>
      <c r="W57" s="3" t="s">
        <v>13</v>
      </c>
      <c r="X57" s="3" t="s">
        <v>33</v>
      </c>
      <c r="Y57" s="4">
        <v>5</v>
      </c>
      <c r="Z57" s="3" t="s">
        <v>36</v>
      </c>
      <c r="AA57" s="3" t="s">
        <v>525</v>
      </c>
    </row>
    <row r="58" spans="1:27" ht="14.25" customHeight="1" x14ac:dyDescent="0.3">
      <c r="B58" s="29">
        <f>C58*1000+G58</f>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IF((D58-R58)=0," ",D58-R58)</f>
        <v>38</v>
      </c>
      <c r="Q58" s="4" t="str">
        <f>IF(P58&lt;26,"18-25",IF(P58&lt;36,"26-35",IF(P58&lt;46,"36-45",IF(P58&lt;56,"46-55",IF(P58&lt;66,"56-65","65+")))))</f>
        <v>36-45</v>
      </c>
      <c r="R58" s="11">
        <v>1969</v>
      </c>
      <c r="S58" s="4">
        <v>10</v>
      </c>
      <c r="T58" s="4">
        <v>17</v>
      </c>
      <c r="U58" s="3" t="s">
        <v>177</v>
      </c>
      <c r="V58" s="3" t="s">
        <v>5</v>
      </c>
      <c r="W58" s="3" t="s">
        <v>13</v>
      </c>
      <c r="X58" s="3" t="s">
        <v>33</v>
      </c>
      <c r="Y58" s="4">
        <v>5</v>
      </c>
      <c r="Z58" s="3" t="s">
        <v>35</v>
      </c>
      <c r="AA58" s="3" t="s">
        <v>525</v>
      </c>
    </row>
    <row r="59" spans="1:27" ht="14.25" customHeight="1" x14ac:dyDescent="0.3">
      <c r="B59" s="29">
        <f>C59*1000+G59</f>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IF((D59-R59)=0," ",D59-R59)</f>
        <v>39</v>
      </c>
      <c r="Q59" s="4" t="str">
        <f>IF(P59&lt;26,"18-25",IF(P59&lt;36,"26-35",IF(P59&lt;46,"36-45",IF(P59&lt;56,"46-55",IF(P59&lt;66,"56-65","65+")))))</f>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C60*1000+G60</f>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IF((D60-R60)=0," ",D60-R60)</f>
        <v>39</v>
      </c>
      <c r="Q60" s="4" t="str">
        <f>IF(P60&lt;26,"18-25",IF(P60&lt;36,"26-35",IF(P60&lt;46,"36-45",IF(P60&lt;56,"46-55",IF(P60&lt;66,"56-65","65+")))))</f>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C61*1000+G61</f>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IF((D61-R61)=0," ",D61-R61)</f>
        <v>39</v>
      </c>
      <c r="Q61" s="4" t="str">
        <f>IF(P61&lt;26,"18-25",IF(P61&lt;36,"26-35",IF(P61&lt;46,"36-45",IF(P61&lt;56,"46-55",IF(P61&lt;66,"56-65","65+")))))</f>
        <v>36-45</v>
      </c>
      <c r="R61" s="11">
        <v>1968</v>
      </c>
      <c r="S61" s="4">
        <v>5</v>
      </c>
      <c r="T61" s="4">
        <v>11</v>
      </c>
      <c r="U61" s="3" t="s">
        <v>177</v>
      </c>
      <c r="V61" s="3" t="s">
        <v>5</v>
      </c>
      <c r="W61" s="3" t="s">
        <v>13</v>
      </c>
      <c r="X61" s="3" t="s">
        <v>33</v>
      </c>
      <c r="Y61" s="4">
        <v>4</v>
      </c>
      <c r="Z61" s="3" t="s">
        <v>36</v>
      </c>
      <c r="AA61" s="11" t="s">
        <v>525</v>
      </c>
    </row>
    <row r="62" spans="1:27" ht="14.25" customHeight="1" x14ac:dyDescent="0.3">
      <c r="B62" s="29">
        <f>C62*1000+G62</f>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IF((D62-R62)=0," ",D62-R62)</f>
        <v>39</v>
      </c>
      <c r="Q62" s="4" t="str">
        <f>IF(P62&lt;26,"18-25",IF(P62&lt;36,"26-35",IF(P62&lt;46,"36-45",IF(P62&lt;56,"46-55",IF(P62&lt;66,"56-65","65+")))))</f>
        <v>36-45</v>
      </c>
      <c r="R62" s="11">
        <v>1968</v>
      </c>
      <c r="S62" s="4">
        <v>12</v>
      </c>
      <c r="T62" s="4">
        <v>20</v>
      </c>
      <c r="U62" s="3" t="s">
        <v>177</v>
      </c>
      <c r="V62" s="3" t="s">
        <v>5</v>
      </c>
      <c r="W62" s="3" t="s">
        <v>13</v>
      </c>
      <c r="X62" s="3" t="s">
        <v>33</v>
      </c>
      <c r="Y62" s="4">
        <v>3</v>
      </c>
      <c r="Z62" s="3" t="s">
        <v>36</v>
      </c>
      <c r="AA62" s="3" t="s">
        <v>525</v>
      </c>
    </row>
    <row r="63" spans="1:27" ht="14.25" customHeight="1" x14ac:dyDescent="0.3">
      <c r="B63" s="29">
        <f>C63*1000+G63</f>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IF((D63-R63)=0," ",D63-R63)</f>
        <v>39</v>
      </c>
      <c r="Q63" s="4" t="str">
        <f>IF(P63&lt;26,"18-25",IF(P63&lt;36,"26-35",IF(P63&lt;46,"36-45",IF(P63&lt;56,"46-55",IF(P63&lt;66,"56-65","65+")))))</f>
        <v>36-45</v>
      </c>
      <c r="R63" s="11">
        <v>1968</v>
      </c>
      <c r="S63" s="4">
        <v>8</v>
      </c>
      <c r="T63" s="4">
        <v>14</v>
      </c>
      <c r="U63" s="3" t="s">
        <v>177</v>
      </c>
      <c r="V63" s="3" t="s">
        <v>5</v>
      </c>
      <c r="W63" s="3" t="s">
        <v>13</v>
      </c>
      <c r="X63" s="3" t="s">
        <v>33</v>
      </c>
      <c r="Y63" s="4">
        <v>3</v>
      </c>
      <c r="Z63" s="3" t="s">
        <v>36</v>
      </c>
      <c r="AA63" s="3" t="s">
        <v>525</v>
      </c>
    </row>
    <row r="64" spans="1:27" ht="14.25" customHeight="1" x14ac:dyDescent="0.3">
      <c r="B64" s="29">
        <f>C64*1000+G64</f>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IF((D64-R64)=0," ",D64-R64)</f>
        <v>40</v>
      </c>
      <c r="Q64" s="4" t="str">
        <f>IF(P64&lt;26,"18-25",IF(P64&lt;36,"26-35",IF(P64&lt;46,"36-45",IF(P64&lt;56,"46-55",IF(P64&lt;66,"56-65","65+")))))</f>
        <v>36-45</v>
      </c>
      <c r="R64" s="11">
        <v>1967</v>
      </c>
      <c r="S64" s="4">
        <v>6</v>
      </c>
      <c r="T64" s="4">
        <v>13</v>
      </c>
      <c r="U64" s="3" t="s">
        <v>177</v>
      </c>
      <c r="V64" s="3" t="s">
        <v>6</v>
      </c>
      <c r="W64" s="3"/>
      <c r="X64" s="3" t="s">
        <v>33</v>
      </c>
      <c r="Y64" s="4">
        <v>1</v>
      </c>
      <c r="Z64" s="3" t="s">
        <v>35</v>
      </c>
      <c r="AA64" s="3" t="s">
        <v>39</v>
      </c>
    </row>
    <row r="65" spans="2:27" ht="14.25" customHeight="1" x14ac:dyDescent="0.3">
      <c r="B65" s="29">
        <f>C65*1000+G65</f>
        <v>3047</v>
      </c>
      <c r="C65" s="4">
        <v>3</v>
      </c>
      <c r="D65" s="4">
        <v>2007</v>
      </c>
      <c r="E65" s="12">
        <v>3</v>
      </c>
      <c r="F65" s="3" t="s">
        <v>1</v>
      </c>
      <c r="G65" s="4">
        <v>47</v>
      </c>
      <c r="H65" s="7">
        <v>669.1644</v>
      </c>
      <c r="I65" s="20">
        <v>188273.7304</v>
      </c>
      <c r="J65" s="20" t="s">
        <v>4</v>
      </c>
      <c r="K65" s="20"/>
      <c r="L65" s="3" t="s">
        <v>105</v>
      </c>
      <c r="M65" s="3" t="s">
        <v>179</v>
      </c>
      <c r="N65" s="9" t="s">
        <v>352</v>
      </c>
      <c r="O65" s="10" t="s">
        <v>353</v>
      </c>
      <c r="P65" s="4">
        <f>IF((D65-R65)=0," ",D65-R65)</f>
        <v>40</v>
      </c>
      <c r="Q65" s="4" t="str">
        <f>IF(P65&lt;26,"18-25",IF(P65&lt;36,"26-35",IF(P65&lt;46,"36-45",IF(P65&lt;56,"46-55",IF(P65&lt;66,"56-65","65+")))))</f>
        <v>36-45</v>
      </c>
      <c r="R65" s="11">
        <v>1967</v>
      </c>
      <c r="S65" s="4">
        <v>1</v>
      </c>
      <c r="T65" s="4">
        <v>19</v>
      </c>
      <c r="U65" s="3" t="s">
        <v>177</v>
      </c>
      <c r="V65" s="3" t="s">
        <v>5</v>
      </c>
      <c r="W65" s="3" t="s">
        <v>13</v>
      </c>
      <c r="X65" s="3" t="s">
        <v>34</v>
      </c>
      <c r="Y65" s="4">
        <v>2</v>
      </c>
      <c r="Z65" s="3" t="s">
        <v>36</v>
      </c>
      <c r="AA65" s="3" t="s">
        <v>39</v>
      </c>
    </row>
    <row r="66" spans="2:27" ht="14.25" customHeight="1" x14ac:dyDescent="0.3">
      <c r="B66" s="29">
        <f>C66*1000+G66</f>
        <v>2046</v>
      </c>
      <c r="C66" s="4">
        <v>2</v>
      </c>
      <c r="D66" s="4">
        <v>2007</v>
      </c>
      <c r="E66" s="4">
        <v>3</v>
      </c>
      <c r="F66" s="3" t="s">
        <v>1</v>
      </c>
      <c r="G66" s="5">
        <v>46</v>
      </c>
      <c r="H66" s="7">
        <v>928.1576</v>
      </c>
      <c r="I66" s="20">
        <v>253831.02480000001</v>
      </c>
      <c r="J66" s="20" t="s">
        <v>4</v>
      </c>
      <c r="K66" s="20"/>
      <c r="L66" s="3" t="s">
        <v>106</v>
      </c>
      <c r="M66" s="3" t="s">
        <v>179</v>
      </c>
      <c r="N66" s="9" t="s">
        <v>358</v>
      </c>
      <c r="O66" s="10" t="s">
        <v>359</v>
      </c>
      <c r="P66" s="4">
        <f>IF((D66-R66)=0," ",D66-R66)</f>
        <v>40</v>
      </c>
      <c r="Q66" s="4" t="str">
        <f>IF(P66&lt;26,"18-25",IF(P66&lt;36,"26-35",IF(P66&lt;46,"36-45",IF(P66&lt;56,"46-55",IF(P66&lt;66,"56-65","65+")))))</f>
        <v>36-45</v>
      </c>
      <c r="R66" s="11">
        <v>1967</v>
      </c>
      <c r="S66" s="4">
        <v>2</v>
      </c>
      <c r="T66" s="4">
        <v>7</v>
      </c>
      <c r="U66" s="3" t="s">
        <v>175</v>
      </c>
      <c r="V66" s="3" t="s">
        <v>5</v>
      </c>
      <c r="W66" s="3" t="s">
        <v>13</v>
      </c>
      <c r="X66" s="3" t="s">
        <v>33</v>
      </c>
      <c r="Y66" s="4">
        <v>2</v>
      </c>
      <c r="Z66" s="3" t="s">
        <v>36</v>
      </c>
      <c r="AA66" s="3" t="s">
        <v>39</v>
      </c>
    </row>
    <row r="67" spans="2:27" ht="14.25" customHeight="1" x14ac:dyDescent="0.3">
      <c r="B67" s="29">
        <f>C67*1000+G67</f>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IF((D67-R67)=0," ",D67-R67)</f>
        <v>40</v>
      </c>
      <c r="Q67" s="4" t="str">
        <f>IF(P67&lt;26,"18-25",IF(P67&lt;36,"26-35",IF(P67&lt;46,"36-45",IF(P67&lt;56,"46-55",IF(P67&lt;66,"56-65","65+")))))</f>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C68*1000+G68</f>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IF((D68-R68)=0," ",D68-R68)</f>
        <v>40</v>
      </c>
      <c r="Q68" s="4" t="str">
        <f>IF(P68&lt;26,"18-25",IF(P68&lt;36,"26-35",IF(P68&lt;46,"36-45",IF(P68&lt;56,"46-55",IF(P68&lt;66,"56-65","65+")))))</f>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C69*1000+G69</f>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IF((D69-R69)=0," ",D69-R69)</f>
        <v>40</v>
      </c>
      <c r="Q69" s="4" t="str">
        <f>IF(P69&lt;26,"18-25",IF(P69&lt;36,"26-35",IF(P69&lt;46,"36-45",IF(P69&lt;56,"46-55",IF(P69&lt;66,"56-65","65+")))))</f>
        <v>36-45</v>
      </c>
      <c r="R69" s="11">
        <v>1967</v>
      </c>
      <c r="S69" s="4">
        <v>10</v>
      </c>
      <c r="T69" s="4">
        <v>17</v>
      </c>
      <c r="U69" s="3" t="s">
        <v>177</v>
      </c>
      <c r="V69" s="3" t="s">
        <v>5</v>
      </c>
      <c r="W69" s="3" t="s">
        <v>13</v>
      </c>
      <c r="X69" s="3" t="s">
        <v>33</v>
      </c>
      <c r="Y69" s="4">
        <v>5</v>
      </c>
      <c r="Z69" s="3" t="s">
        <v>35</v>
      </c>
      <c r="AA69" s="3" t="s">
        <v>525</v>
      </c>
    </row>
    <row r="70" spans="2:27" ht="14.25" customHeight="1" x14ac:dyDescent="0.3">
      <c r="B70" s="29">
        <f>C70*1000+G70</f>
        <v>2005</v>
      </c>
      <c r="C70" s="4">
        <v>2</v>
      </c>
      <c r="D70" s="4">
        <v>2006</v>
      </c>
      <c r="E70" s="4">
        <v>9</v>
      </c>
      <c r="F70" s="3" t="s">
        <v>1</v>
      </c>
      <c r="G70" s="5">
        <v>5</v>
      </c>
      <c r="H70" s="7">
        <v>785.48</v>
      </c>
      <c r="I70" s="20">
        <v>257183.48</v>
      </c>
      <c r="J70" s="20" t="s">
        <v>4</v>
      </c>
      <c r="K70" s="20"/>
      <c r="L70" s="3" t="s">
        <v>80</v>
      </c>
      <c r="M70" s="3" t="s">
        <v>179</v>
      </c>
      <c r="N70" s="9" t="s">
        <v>268</v>
      </c>
      <c r="O70" s="10" t="s">
        <v>269</v>
      </c>
      <c r="P70" s="4">
        <f>IF((D70-R70)=0," ",D70-R70)</f>
        <v>41</v>
      </c>
      <c r="Q70" s="4" t="str">
        <f>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C71*1000+G71</f>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IF((D71-R71)=0," ",D71-R71)</f>
        <v>41</v>
      </c>
      <c r="Q71" s="4" t="str">
        <f>IF(P71&lt;26,"18-25",IF(P71&lt;36,"26-35",IF(P71&lt;46,"36-45",IF(P71&lt;56,"46-55",IF(P71&lt;66,"56-65","65+")))))</f>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C72*1000+G72</f>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IF((D72-R72)=0," ",D72-R72)</f>
        <v>41</v>
      </c>
      <c r="Q72" s="4" t="str">
        <f>IF(P72&lt;26,"18-25",IF(P72&lt;36,"26-35",IF(P72&lt;46,"36-45",IF(P72&lt;56,"46-55",IF(P72&lt;66,"56-65","65+")))))</f>
        <v>36-45</v>
      </c>
      <c r="R72" s="11">
        <v>1966</v>
      </c>
      <c r="S72" s="4">
        <v>2</v>
      </c>
      <c r="T72" s="4">
        <v>26</v>
      </c>
      <c r="U72" s="3" t="s">
        <v>177</v>
      </c>
      <c r="V72" s="3" t="s">
        <v>5</v>
      </c>
      <c r="W72" s="3" t="s">
        <v>19</v>
      </c>
      <c r="X72" s="3" t="s">
        <v>33</v>
      </c>
      <c r="Y72" s="4">
        <v>5</v>
      </c>
      <c r="Z72" s="3" t="s">
        <v>36</v>
      </c>
      <c r="AA72" s="3" t="s">
        <v>39</v>
      </c>
    </row>
    <row r="73" spans="2:27" ht="14.25" customHeight="1" x14ac:dyDescent="0.3">
      <c r="B73" s="29">
        <f>C73*1000+G73</f>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IF((D73-R73)=0," ",D73-R73)</f>
        <v>41</v>
      </c>
      <c r="Q73" s="4" t="str">
        <f>IF(P73&lt;26,"18-25",IF(P73&lt;36,"26-35",IF(P73&lt;46,"36-45",IF(P73&lt;56,"46-55",IF(P73&lt;66,"56-65","65+")))))</f>
        <v>36-45</v>
      </c>
      <c r="R73" s="11">
        <v>1966</v>
      </c>
      <c r="S73" s="4">
        <v>6</v>
      </c>
      <c r="T73" s="4">
        <v>17</v>
      </c>
      <c r="U73" s="3" t="s">
        <v>175</v>
      </c>
      <c r="V73" s="3" t="s">
        <v>5</v>
      </c>
      <c r="W73" s="3" t="s">
        <v>18</v>
      </c>
      <c r="X73" s="3" t="s">
        <v>34</v>
      </c>
      <c r="Y73" s="4">
        <v>3</v>
      </c>
      <c r="Z73" s="3" t="s">
        <v>35</v>
      </c>
      <c r="AA73" s="3" t="s">
        <v>39</v>
      </c>
    </row>
    <row r="74" spans="2:27" ht="14.25" customHeight="1" x14ac:dyDescent="0.3">
      <c r="B74" s="29">
        <f>C74*1000+G74</f>
        <v>2012</v>
      </c>
      <c r="C74" s="4">
        <v>2</v>
      </c>
      <c r="D74" s="4">
        <v>2007</v>
      </c>
      <c r="E74" s="4">
        <v>4</v>
      </c>
      <c r="F74" s="3" t="s">
        <v>1</v>
      </c>
      <c r="G74" s="5">
        <v>12</v>
      </c>
      <c r="H74" s="7">
        <v>785.48</v>
      </c>
      <c r="I74" s="20">
        <v>237207.67999999999</v>
      </c>
      <c r="J74" s="20" t="s">
        <v>4</v>
      </c>
      <c r="K74" s="20"/>
      <c r="L74" s="3" t="s">
        <v>117</v>
      </c>
      <c r="M74" s="3" t="s">
        <v>179</v>
      </c>
      <c r="N74" s="9" t="s">
        <v>385</v>
      </c>
      <c r="O74" s="10" t="s">
        <v>386</v>
      </c>
      <c r="P74" s="4">
        <f>IF((D74-R74)=0," ",D74-R74)</f>
        <v>41</v>
      </c>
      <c r="Q74" s="4" t="str">
        <f>IF(P74&lt;26,"18-25",IF(P74&lt;36,"26-35",IF(P74&lt;46,"36-45",IF(P74&lt;56,"46-55",IF(P74&lt;66,"56-65","65+")))))</f>
        <v>36-45</v>
      </c>
      <c r="R74" s="11">
        <v>1966</v>
      </c>
      <c r="S74" s="4">
        <v>5</v>
      </c>
      <c r="T74" s="4">
        <v>26</v>
      </c>
      <c r="U74" s="3" t="s">
        <v>177</v>
      </c>
      <c r="V74" s="3" t="s">
        <v>5</v>
      </c>
      <c r="W74" s="3" t="s">
        <v>13</v>
      </c>
      <c r="X74" s="3" t="s">
        <v>33</v>
      </c>
      <c r="Y74" s="4">
        <v>5</v>
      </c>
      <c r="Z74" s="3" t="s">
        <v>35</v>
      </c>
      <c r="AA74" s="3" t="s">
        <v>525</v>
      </c>
    </row>
    <row r="75" spans="2:27" ht="14.25" customHeight="1" x14ac:dyDescent="0.3">
      <c r="B75" s="29">
        <f>C75*1000+G75</f>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IF((D75-R75)=0," ",D75-R75)</f>
        <v>41</v>
      </c>
      <c r="Q75" s="4" t="str">
        <f>IF(P75&lt;26,"18-25",IF(P75&lt;36,"26-35",IF(P75&lt;46,"36-45",IF(P75&lt;56,"46-55",IF(P75&lt;66,"56-65","65+")))))</f>
        <v>36-45</v>
      </c>
      <c r="R75" s="11">
        <v>1966</v>
      </c>
      <c r="S75" s="4">
        <v>8</v>
      </c>
      <c r="T75" s="4">
        <v>11</v>
      </c>
      <c r="U75" s="3" t="s">
        <v>175</v>
      </c>
      <c r="V75" s="3" t="s">
        <v>5</v>
      </c>
      <c r="W75" s="3" t="s">
        <v>13</v>
      </c>
      <c r="X75" s="3" t="s">
        <v>33</v>
      </c>
      <c r="Y75" s="4">
        <v>4</v>
      </c>
      <c r="Z75" s="3" t="s">
        <v>35</v>
      </c>
      <c r="AA75" s="3" t="s">
        <v>525</v>
      </c>
    </row>
    <row r="76" spans="2:27" ht="14.25" customHeight="1" x14ac:dyDescent="0.3">
      <c r="B76" s="29">
        <f>C76*1000+G76</f>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IF((D76-R76)=0," ",D76-R76)</f>
        <v>41</v>
      </c>
      <c r="Q76" s="4" t="str">
        <f>IF(P76&lt;26,"18-25",IF(P76&lt;36,"26-35",IF(P76&lt;46,"36-45",IF(P76&lt;56,"46-55",IF(P76&lt;66,"56-65","65+")))))</f>
        <v>36-45</v>
      </c>
      <c r="R76" s="11">
        <v>1966</v>
      </c>
      <c r="S76" s="4">
        <v>9</v>
      </c>
      <c r="T76" s="4">
        <v>14</v>
      </c>
      <c r="U76" s="3" t="s">
        <v>175</v>
      </c>
      <c r="V76" s="3" t="s">
        <v>5</v>
      </c>
      <c r="W76" s="3" t="s">
        <v>13</v>
      </c>
      <c r="X76" s="3" t="s">
        <v>33</v>
      </c>
      <c r="Y76" s="4">
        <v>4</v>
      </c>
      <c r="Z76" s="3" t="s">
        <v>36</v>
      </c>
      <c r="AA76" s="3" t="s">
        <v>39</v>
      </c>
    </row>
    <row r="77" spans="2:27" ht="14.25" customHeight="1" x14ac:dyDescent="0.3">
      <c r="B77" s="29">
        <f>C77*1000+G77</f>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IF((D77-R77)=0," ",D77-R77)</f>
        <v>41</v>
      </c>
      <c r="Q77" s="4" t="str">
        <f>IF(P77&lt;26,"18-25",IF(P77&lt;36,"26-35",IF(P77&lt;46,"36-45",IF(P77&lt;56,"46-55",IF(P77&lt;66,"56-65","65+")))))</f>
        <v>36-45</v>
      </c>
      <c r="R77" s="11">
        <v>1966</v>
      </c>
      <c r="S77" s="4">
        <v>9</v>
      </c>
      <c r="T77" s="4">
        <v>14</v>
      </c>
      <c r="U77" s="3" t="s">
        <v>175</v>
      </c>
      <c r="V77" s="3" t="s">
        <v>10</v>
      </c>
      <c r="W77" s="3" t="s">
        <v>13</v>
      </c>
      <c r="X77" s="3" t="s">
        <v>34</v>
      </c>
      <c r="Y77" s="4">
        <v>5</v>
      </c>
      <c r="Z77" s="3" t="s">
        <v>35</v>
      </c>
      <c r="AA77" s="3" t="s">
        <v>39</v>
      </c>
    </row>
    <row r="78" spans="2:27" ht="14.25" customHeight="1" x14ac:dyDescent="0.3">
      <c r="B78" s="29">
        <f>C78*1000+G78</f>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IF((D78-R78)=0," ",D78-R78)</f>
        <v>42</v>
      </c>
      <c r="Q78" s="4" t="str">
        <f>IF(P78&lt;26,"18-25",IF(P78&lt;36,"26-35",IF(P78&lt;46,"36-45",IF(P78&lt;56,"46-55",IF(P78&lt;66,"56-65","65+")))))</f>
        <v>36-45</v>
      </c>
      <c r="R78" s="11">
        <v>1962</v>
      </c>
      <c r="S78" s="4">
        <v>11</v>
      </c>
      <c r="T78" s="4">
        <v>26</v>
      </c>
      <c r="U78" s="3" t="s">
        <v>175</v>
      </c>
      <c r="V78" s="3" t="s">
        <v>5</v>
      </c>
      <c r="W78" s="3" t="s">
        <v>13</v>
      </c>
      <c r="X78" s="3" t="s">
        <v>33</v>
      </c>
      <c r="Y78" s="4">
        <v>1</v>
      </c>
      <c r="Z78" s="3" t="s">
        <v>35</v>
      </c>
      <c r="AA78" s="3" t="s">
        <v>525</v>
      </c>
    </row>
    <row r="79" spans="2:27" ht="14.25" customHeight="1" x14ac:dyDescent="0.3">
      <c r="B79" s="29">
        <f>C79*1000+G79</f>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IF(P79&lt;26,"18-25",IF(P79&lt;36,"26-35",IF(P79&lt;46,"36-45",IF(P79&lt;56,"46-55",IF(P79&lt;66,"56-65","65+")))))</f>
        <v>36-45</v>
      </c>
      <c r="R79" s="11">
        <v>1964</v>
      </c>
      <c r="S79" s="4">
        <v>12</v>
      </c>
      <c r="T79" s="4">
        <v>7</v>
      </c>
      <c r="U79" s="3" t="s">
        <v>175</v>
      </c>
      <c r="V79" s="3" t="s">
        <v>5</v>
      </c>
      <c r="W79" s="3" t="s">
        <v>18</v>
      </c>
      <c r="X79" s="3" t="s">
        <v>34</v>
      </c>
      <c r="Y79" s="4">
        <v>5</v>
      </c>
      <c r="Z79" s="3" t="s">
        <v>35</v>
      </c>
      <c r="AA79" s="3" t="s">
        <v>39</v>
      </c>
    </row>
    <row r="80" spans="2:27" ht="14.25" customHeight="1" x14ac:dyDescent="0.3">
      <c r="B80" s="29">
        <f>C80*1000+G80</f>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IF(P80&lt;26,"18-25",IF(P80&lt;36,"26-35",IF(P80&lt;46,"36-45",IF(P80&lt;56,"46-55",IF(P80&lt;66,"56-65","65+")))))</f>
        <v>36-45</v>
      </c>
      <c r="R80" s="11">
        <v>1964</v>
      </c>
      <c r="S80" s="4">
        <v>11</v>
      </c>
      <c r="T80" s="4">
        <v>30</v>
      </c>
      <c r="U80" s="3" t="s">
        <v>177</v>
      </c>
      <c r="V80" s="3" t="s">
        <v>5</v>
      </c>
      <c r="W80" s="3" t="s">
        <v>13</v>
      </c>
      <c r="X80" s="3" t="s">
        <v>33</v>
      </c>
      <c r="Y80" s="4">
        <v>4</v>
      </c>
      <c r="Z80" s="3" t="s">
        <v>35</v>
      </c>
      <c r="AA80" s="3" t="s">
        <v>525</v>
      </c>
    </row>
    <row r="81" spans="2:27" ht="14.25" customHeight="1" x14ac:dyDescent="0.3">
      <c r="B81" s="29">
        <f>C81*1000+G81</f>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IF(P81&lt;26,"18-25",IF(P81&lt;36,"26-35",IF(P81&lt;46,"36-45",IF(P81&lt;56,"46-55",IF(P81&lt;66,"56-65","65+")))))</f>
        <v>36-45</v>
      </c>
      <c r="R81" s="11">
        <v>1965</v>
      </c>
      <c r="S81" s="4">
        <v>4</v>
      </c>
      <c r="T81" s="4">
        <v>4</v>
      </c>
      <c r="U81" s="3" t="s">
        <v>175</v>
      </c>
      <c r="V81" s="3" t="s">
        <v>5</v>
      </c>
      <c r="W81" s="3" t="s">
        <v>14</v>
      </c>
      <c r="X81" s="3" t="s">
        <v>34</v>
      </c>
      <c r="Y81" s="4">
        <v>3</v>
      </c>
      <c r="Z81" s="3" t="s">
        <v>36</v>
      </c>
      <c r="AA81" s="3" t="s">
        <v>525</v>
      </c>
    </row>
    <row r="82" spans="2:27" ht="14.25" customHeight="1" x14ac:dyDescent="0.3">
      <c r="B82" s="29">
        <f>C82*1000+G82</f>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IF(P82&lt;26,"18-25",IF(P82&lt;36,"26-35",IF(P82&lt;46,"36-45",IF(P82&lt;56,"46-55",IF(P82&lt;66,"56-65","65+")))))</f>
        <v>36-45</v>
      </c>
      <c r="R82" s="11">
        <v>1965</v>
      </c>
      <c r="S82" s="4">
        <v>5</v>
      </c>
      <c r="T82" s="4">
        <v>12</v>
      </c>
      <c r="U82" s="3" t="s">
        <v>175</v>
      </c>
      <c r="V82" s="3" t="s">
        <v>11</v>
      </c>
      <c r="W82" s="3"/>
      <c r="X82" s="3" t="s">
        <v>33</v>
      </c>
      <c r="Y82" s="4">
        <v>3</v>
      </c>
      <c r="Z82" s="3" t="s">
        <v>35</v>
      </c>
      <c r="AA82" s="3" t="s">
        <v>39</v>
      </c>
    </row>
    <row r="83" spans="2:27" ht="14.25" customHeight="1" x14ac:dyDescent="0.3">
      <c r="B83" s="29">
        <f>C83*1000+G83</f>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IF(P83&lt;26,"18-25",IF(P83&lt;36,"26-35",IF(P83&lt;46,"36-45",IF(P83&lt;56,"46-55",IF(P83&lt;66,"56-65","65+")))))</f>
        <v>36-45</v>
      </c>
      <c r="R83" s="11">
        <v>1962</v>
      </c>
      <c r="S83" s="4">
        <v>8</v>
      </c>
      <c r="T83" s="4">
        <v>10</v>
      </c>
      <c r="U83" s="3" t="s">
        <v>175</v>
      </c>
      <c r="V83" s="3" t="s">
        <v>5</v>
      </c>
      <c r="W83" s="3" t="s">
        <v>13</v>
      </c>
      <c r="X83" s="3" t="s">
        <v>33</v>
      </c>
      <c r="Y83" s="4">
        <v>1</v>
      </c>
      <c r="Z83" s="3" t="s">
        <v>36</v>
      </c>
      <c r="AA83" s="3" t="s">
        <v>525</v>
      </c>
    </row>
    <row r="84" spans="2:27" ht="14.25" customHeight="1" x14ac:dyDescent="0.3">
      <c r="B84" s="29">
        <f>C84*1000+G84</f>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IF(P84&lt;26,"18-25",IF(P84&lt;36,"26-35",IF(P84&lt;46,"36-45",IF(P84&lt;56,"46-55",IF(P84&lt;66,"56-65","65+")))))</f>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C85*1000+G85</f>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IF(P85&lt;26,"18-25",IF(P85&lt;36,"26-35",IF(P85&lt;46,"36-45",IF(P85&lt;56,"46-55",IF(P85&lt;66,"56-65","65+")))))</f>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C86*1000+G86</f>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IF(P86&lt;26,"18-25",IF(P86&lt;36,"26-35",IF(P86&lt;46,"36-45",IF(P86&lt;56,"46-55",IF(P86&lt;66,"56-65","65+")))))</f>
        <v>36-45</v>
      </c>
      <c r="R86" s="11">
        <v>1964</v>
      </c>
      <c r="S86" s="4">
        <v>3</v>
      </c>
      <c r="T86" s="4">
        <v>16</v>
      </c>
      <c r="U86" s="3" t="s">
        <v>175</v>
      </c>
      <c r="V86" s="3" t="s">
        <v>5</v>
      </c>
      <c r="W86" s="3" t="s">
        <v>13</v>
      </c>
      <c r="X86" s="3" t="s">
        <v>33</v>
      </c>
      <c r="Y86" s="4">
        <v>2</v>
      </c>
      <c r="Z86" s="3" t="s">
        <v>35</v>
      </c>
      <c r="AA86" s="3" t="s">
        <v>39</v>
      </c>
    </row>
    <row r="87" spans="2:27" ht="14.25" customHeight="1" x14ac:dyDescent="0.3">
      <c r="B87" s="29">
        <f>C87*1000+G87</f>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IF(P87&lt;26,"18-25",IF(P87&lt;36,"26-35",IF(P87&lt;46,"36-45",IF(P87&lt;56,"46-55",IF(P87&lt;66,"56-65","65+")))))</f>
        <v>36-45</v>
      </c>
      <c r="R87" s="11">
        <v>1964</v>
      </c>
      <c r="S87" s="4">
        <v>3</v>
      </c>
      <c r="T87" s="4">
        <v>16</v>
      </c>
      <c r="U87" s="3" t="s">
        <v>175</v>
      </c>
      <c r="V87" s="3" t="s">
        <v>5</v>
      </c>
      <c r="W87" s="3" t="s">
        <v>13</v>
      </c>
      <c r="X87" s="3" t="s">
        <v>33</v>
      </c>
      <c r="Y87" s="4">
        <v>3</v>
      </c>
      <c r="Z87" s="3" t="s">
        <v>36</v>
      </c>
      <c r="AA87" s="3" t="s">
        <v>39</v>
      </c>
    </row>
    <row r="88" spans="2:27" ht="14.25" customHeight="1" x14ac:dyDescent="0.3">
      <c r="B88" s="29">
        <f>C88*1000+G88</f>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IF(P88&lt;26,"18-25",IF(P88&lt;36,"26-35",IF(P88&lt;46,"36-45",IF(P88&lt;56,"46-55",IF(P88&lt;66,"56-65","65+")))))</f>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C89*1000+G89</f>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IF(P89&lt;26,"18-25",IF(P89&lt;36,"26-35",IF(P89&lt;46,"36-45",IF(P89&lt;56,"46-55",IF(P89&lt;66,"56-65","65+")))))</f>
        <v>46-55</v>
      </c>
      <c r="R89" s="11">
        <v>1956</v>
      </c>
      <c r="S89" s="4">
        <v>6</v>
      </c>
      <c r="T89" s="4">
        <v>17</v>
      </c>
      <c r="U89" s="3" t="s">
        <v>177</v>
      </c>
      <c r="V89" s="3" t="s">
        <v>5</v>
      </c>
      <c r="W89" s="3" t="s">
        <v>13</v>
      </c>
      <c r="X89" s="3" t="s">
        <v>33</v>
      </c>
      <c r="Y89" s="4">
        <v>2</v>
      </c>
      <c r="Z89" s="3" t="s">
        <v>36</v>
      </c>
      <c r="AA89" s="3" t="s">
        <v>525</v>
      </c>
    </row>
    <row r="90" spans="2:27" ht="14.25" customHeight="1" x14ac:dyDescent="0.3">
      <c r="B90" s="29">
        <f>C90*1000+G90</f>
        <v>2020</v>
      </c>
      <c r="C90" s="4">
        <v>2</v>
      </c>
      <c r="D90" s="4">
        <v>2006</v>
      </c>
      <c r="E90" s="4">
        <v>10</v>
      </c>
      <c r="F90" s="3" t="s">
        <v>1</v>
      </c>
      <c r="G90" s="5">
        <v>20</v>
      </c>
      <c r="H90" s="7">
        <v>785.48</v>
      </c>
      <c r="I90" s="20">
        <v>241671.52000000002</v>
      </c>
      <c r="J90" s="20" t="s">
        <v>4</v>
      </c>
      <c r="K90" s="20"/>
      <c r="L90" s="3" t="s">
        <v>85</v>
      </c>
      <c r="M90" s="3" t="s">
        <v>179</v>
      </c>
      <c r="N90" s="9" t="s">
        <v>325</v>
      </c>
      <c r="O90" s="10" t="s">
        <v>326</v>
      </c>
      <c r="P90" s="4">
        <f>IF((D90-R90)=0," ",D90-R90)</f>
        <v>44</v>
      </c>
      <c r="Q90" s="4" t="str">
        <f>IF(P90&lt;26,"18-25",IF(P90&lt;36,"26-35",IF(P90&lt;46,"36-45",IF(P90&lt;56,"46-55",IF(P90&lt;66,"56-65","65+")))))</f>
        <v>36-45</v>
      </c>
      <c r="R90" s="11">
        <v>1962</v>
      </c>
      <c r="S90" s="4">
        <v>1</v>
      </c>
      <c r="T90" s="4">
        <v>20</v>
      </c>
      <c r="U90" s="3" t="s">
        <v>177</v>
      </c>
      <c r="V90" s="3" t="s">
        <v>5</v>
      </c>
      <c r="W90" s="3" t="s">
        <v>13</v>
      </c>
      <c r="X90" s="3" t="s">
        <v>33</v>
      </c>
      <c r="Y90" s="4">
        <v>5</v>
      </c>
      <c r="Z90" s="3" t="s">
        <v>36</v>
      </c>
      <c r="AA90" s="3" t="s">
        <v>525</v>
      </c>
    </row>
    <row r="91" spans="2:27" ht="14.25" customHeight="1" x14ac:dyDescent="0.3">
      <c r="B91" s="29">
        <f>C91*1000+G91</f>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IF((D91-R91)=0," ",D91-R91)</f>
        <v>44</v>
      </c>
      <c r="Q91" s="4" t="str">
        <f>IF(P91&lt;26,"18-25",IF(P91&lt;36,"26-35",IF(P91&lt;46,"36-45",IF(P91&lt;56,"46-55",IF(P91&lt;66,"56-65","65+")))))</f>
        <v>36-45</v>
      </c>
      <c r="R91" s="11">
        <v>1963</v>
      </c>
      <c r="S91" s="4">
        <v>11</v>
      </c>
      <c r="T91" s="4">
        <v>5</v>
      </c>
      <c r="U91" s="3" t="s">
        <v>175</v>
      </c>
      <c r="V91" s="3" t="s">
        <v>5</v>
      </c>
      <c r="W91" s="3" t="s">
        <v>13</v>
      </c>
      <c r="X91" s="3" t="s">
        <v>34</v>
      </c>
      <c r="Y91" s="4">
        <v>4</v>
      </c>
      <c r="Z91" s="3" t="s">
        <v>35</v>
      </c>
      <c r="AA91" s="3" t="s">
        <v>525</v>
      </c>
    </row>
    <row r="92" spans="2:27" ht="14.25" customHeight="1" x14ac:dyDescent="0.3">
      <c r="B92" s="29">
        <f>C92*1000+G92</f>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IF((D92-R92)=0," ",D92-R92)</f>
        <v>44</v>
      </c>
      <c r="Q92" s="4" t="str">
        <f>IF(P92&lt;26,"18-25",IF(P92&lt;36,"26-35",IF(P92&lt;46,"36-45",IF(P92&lt;56,"46-55",IF(P92&lt;66,"56-65","65+")))))</f>
        <v>36-45</v>
      </c>
      <c r="R92" s="11">
        <v>1963</v>
      </c>
      <c r="S92" s="4">
        <v>11</v>
      </c>
      <c r="T92" s="4">
        <v>5</v>
      </c>
      <c r="U92" s="3" t="s">
        <v>175</v>
      </c>
      <c r="V92" s="3" t="s">
        <v>5</v>
      </c>
      <c r="W92" s="3" t="s">
        <v>13</v>
      </c>
      <c r="X92" s="3" t="s">
        <v>34</v>
      </c>
      <c r="Y92" s="4">
        <v>5</v>
      </c>
      <c r="Z92" s="3" t="s">
        <v>35</v>
      </c>
      <c r="AA92" s="3" t="s">
        <v>525</v>
      </c>
    </row>
    <row r="93" spans="2:27" ht="14.25" customHeight="1" x14ac:dyDescent="0.3">
      <c r="B93" s="29">
        <f>C93*1000+G93</f>
        <v>3043</v>
      </c>
      <c r="C93" s="4">
        <v>3</v>
      </c>
      <c r="D93" s="4">
        <v>2007</v>
      </c>
      <c r="E93" s="12">
        <v>11</v>
      </c>
      <c r="F93" s="3" t="s">
        <v>1</v>
      </c>
      <c r="G93" s="4">
        <v>43</v>
      </c>
      <c r="H93" s="7">
        <v>1128.4012</v>
      </c>
      <c r="I93" s="20">
        <v>299159.1384</v>
      </c>
      <c r="J93" s="20" t="s">
        <v>4</v>
      </c>
      <c r="K93" s="20"/>
      <c r="L93" s="3" t="s">
        <v>99</v>
      </c>
      <c r="M93" s="3" t="s">
        <v>179</v>
      </c>
      <c r="N93" s="9" t="s">
        <v>317</v>
      </c>
      <c r="O93" s="10" t="s">
        <v>318</v>
      </c>
      <c r="P93" s="4">
        <f>IF((D93-R93)=0," ",D93-R93)</f>
        <v>44</v>
      </c>
      <c r="Q93" s="4" t="str">
        <f>IF(P93&lt;26,"18-25",IF(P93&lt;36,"26-35",IF(P93&lt;46,"36-45",IF(P93&lt;56,"46-55",IF(P93&lt;66,"56-65","65+")))))</f>
        <v>36-45</v>
      </c>
      <c r="R93" s="11">
        <v>1963</v>
      </c>
      <c r="S93" s="4">
        <v>11</v>
      </c>
      <c r="T93" s="4">
        <v>5</v>
      </c>
      <c r="U93" s="3" t="s">
        <v>175</v>
      </c>
      <c r="V93" s="3" t="s">
        <v>5</v>
      </c>
      <c r="W93" s="3" t="s">
        <v>13</v>
      </c>
      <c r="X93" s="3" t="s">
        <v>33</v>
      </c>
      <c r="Y93" s="4">
        <v>5</v>
      </c>
      <c r="Z93" s="3" t="s">
        <v>35</v>
      </c>
      <c r="AA93" s="3" t="s">
        <v>525</v>
      </c>
    </row>
    <row r="94" spans="2:27" ht="14.25" customHeight="1" x14ac:dyDescent="0.3">
      <c r="B94" s="29">
        <f>C94*1000+G94</f>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IF((D94-R94)=0," ",D94-R94)</f>
        <v>44</v>
      </c>
      <c r="Q94" s="4" t="str">
        <f>IF(P94&lt;26,"18-25",IF(P94&lt;36,"26-35",IF(P94&lt;46,"36-45",IF(P94&lt;56,"46-55",IF(P94&lt;66,"56-65","65+")))))</f>
        <v>36-45</v>
      </c>
      <c r="R94" s="11">
        <v>1963</v>
      </c>
      <c r="S94" s="4">
        <v>2</v>
      </c>
      <c r="T94" s="4">
        <v>1</v>
      </c>
      <c r="U94" s="3" t="s">
        <v>175</v>
      </c>
      <c r="V94" s="3" t="s">
        <v>5</v>
      </c>
      <c r="W94" s="3" t="s">
        <v>19</v>
      </c>
      <c r="X94" s="3" t="s">
        <v>33</v>
      </c>
      <c r="Y94" s="4">
        <v>2</v>
      </c>
      <c r="Z94" s="3" t="s">
        <v>35</v>
      </c>
      <c r="AA94" s="3" t="s">
        <v>525</v>
      </c>
    </row>
    <row r="95" spans="2:27" ht="14.25" customHeight="1" x14ac:dyDescent="0.3">
      <c r="B95" s="29">
        <f>C95*1000+G95</f>
        <v>4049</v>
      </c>
      <c r="C95" s="4">
        <v>4</v>
      </c>
      <c r="D95" s="4">
        <v>2008</v>
      </c>
      <c r="E95" s="4">
        <v>1</v>
      </c>
      <c r="F95" s="3" t="s">
        <v>1</v>
      </c>
      <c r="G95" s="5">
        <v>49</v>
      </c>
      <c r="H95" s="7">
        <v>1336.93</v>
      </c>
      <c r="I95" s="20">
        <v>388515.14</v>
      </c>
      <c r="J95" s="20" t="s">
        <v>4</v>
      </c>
      <c r="K95" s="20"/>
      <c r="L95" s="3" t="s">
        <v>169</v>
      </c>
      <c r="M95" s="3" t="s">
        <v>179</v>
      </c>
      <c r="N95" s="9" t="s">
        <v>242</v>
      </c>
      <c r="O95" s="10" t="s">
        <v>243</v>
      </c>
      <c r="P95" s="4">
        <f>IF((D95-R95)=0," ",D95-R95)</f>
        <v>44</v>
      </c>
      <c r="Q95" s="4" t="str">
        <f>IF(P95&lt;26,"18-25",IF(P95&lt;36,"26-35",IF(P95&lt;46,"36-45",IF(P95&lt;56,"46-55",IF(P95&lt;66,"56-65","65+")))))</f>
        <v>36-45</v>
      </c>
      <c r="R95" s="11">
        <v>1964</v>
      </c>
      <c r="S95" s="4">
        <v>9</v>
      </c>
      <c r="T95" s="4">
        <v>24</v>
      </c>
      <c r="U95" s="3" t="s">
        <v>177</v>
      </c>
      <c r="V95" s="3" t="s">
        <v>5</v>
      </c>
      <c r="W95" s="3" t="s">
        <v>13</v>
      </c>
      <c r="X95" s="3" t="s">
        <v>33</v>
      </c>
      <c r="Y95" s="4">
        <v>5</v>
      </c>
      <c r="Z95" s="3" t="s">
        <v>35</v>
      </c>
      <c r="AA95" s="3" t="s">
        <v>182</v>
      </c>
    </row>
    <row r="96" spans="2:27" ht="14.25" customHeight="1" x14ac:dyDescent="0.3">
      <c r="B96" s="29">
        <f>C96*1000+G96</f>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IF((D96-R96)=0," ",D96-R96)</f>
        <v>45</v>
      </c>
      <c r="Q96" s="4" t="str">
        <f>IF(P96&lt;26,"18-25",IF(P96&lt;36,"26-35",IF(P96&lt;46,"36-45",IF(P96&lt;56,"46-55",IF(P96&lt;66,"56-65","65+")))))</f>
        <v>36-45</v>
      </c>
      <c r="R96" s="11">
        <v>1962</v>
      </c>
      <c r="S96" s="4">
        <v>8</v>
      </c>
      <c r="T96" s="4">
        <v>25</v>
      </c>
      <c r="U96" s="3" t="s">
        <v>177</v>
      </c>
      <c r="V96" s="3" t="s">
        <v>5</v>
      </c>
      <c r="W96" s="3" t="s">
        <v>13</v>
      </c>
      <c r="X96" s="3" t="s">
        <v>33</v>
      </c>
      <c r="Y96" s="4">
        <v>4</v>
      </c>
      <c r="Z96" s="3" t="s">
        <v>36</v>
      </c>
      <c r="AA96" s="3" t="s">
        <v>525</v>
      </c>
    </row>
    <row r="97" spans="2:27" ht="14.25" customHeight="1" x14ac:dyDescent="0.3">
      <c r="B97" s="29">
        <f>C97*1000+G97</f>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IF((D97-R97)=0," ",D97-R97)</f>
        <v>45</v>
      </c>
      <c r="Q97" s="4" t="str">
        <f>IF(P97&lt;26,"18-25",IF(P97&lt;36,"26-35",IF(P97&lt;46,"36-45",IF(P97&lt;56,"46-55",IF(P97&lt;66,"56-65","65+")))))</f>
        <v>36-45</v>
      </c>
      <c r="R97" s="11">
        <v>1962</v>
      </c>
      <c r="S97" s="4">
        <v>9</v>
      </c>
      <c r="T97" s="4">
        <v>11</v>
      </c>
      <c r="U97" s="3" t="s">
        <v>175</v>
      </c>
      <c r="V97" s="3" t="s">
        <v>5</v>
      </c>
      <c r="W97" s="3" t="s">
        <v>13</v>
      </c>
      <c r="X97" s="3" t="s">
        <v>33</v>
      </c>
      <c r="Y97" s="4">
        <v>2</v>
      </c>
      <c r="Z97" s="3" t="s">
        <v>35</v>
      </c>
      <c r="AA97" s="3" t="s">
        <v>39</v>
      </c>
    </row>
    <row r="98" spans="2:27" ht="14.25" customHeight="1" x14ac:dyDescent="0.3">
      <c r="B98" s="29">
        <f>C98*1000+G98</f>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IF((D98-R98)=0," ",D98-R98)</f>
        <v>45</v>
      </c>
      <c r="Q98" s="4" t="str">
        <f>IF(P98&lt;26,"18-25",IF(P98&lt;36,"26-35",IF(P98&lt;46,"36-45",IF(P98&lt;56,"46-55",IF(P98&lt;66,"56-65","65+")))))</f>
        <v>36-45</v>
      </c>
      <c r="R98" s="11">
        <v>1962</v>
      </c>
      <c r="S98" s="4">
        <v>1</v>
      </c>
      <c r="T98" s="4">
        <v>21</v>
      </c>
      <c r="U98" s="3" t="s">
        <v>177</v>
      </c>
      <c r="V98" s="3" t="s">
        <v>5</v>
      </c>
      <c r="W98" s="3" t="s">
        <v>13</v>
      </c>
      <c r="X98" s="3" t="s">
        <v>33</v>
      </c>
      <c r="Y98" s="4">
        <v>1</v>
      </c>
      <c r="Z98" s="3" t="s">
        <v>36</v>
      </c>
      <c r="AA98" s="3" t="s">
        <v>525</v>
      </c>
    </row>
    <row r="99" spans="2:27" ht="14.25" customHeight="1" x14ac:dyDescent="0.3">
      <c r="B99" s="29">
        <f>C99*1000+G99</f>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IF((D99-R99)=0," ",D99-R99)</f>
        <v>45</v>
      </c>
      <c r="Q99" s="4" t="str">
        <f>IF(P99&lt;26,"18-25",IF(P99&lt;36,"26-35",IF(P99&lt;46,"36-45",IF(P99&lt;56,"46-55",IF(P99&lt;66,"56-65","65+")))))</f>
        <v>36-45</v>
      </c>
      <c r="R99" s="11">
        <v>1962</v>
      </c>
      <c r="S99" s="4">
        <v>9</v>
      </c>
      <c r="T99" s="4">
        <v>23</v>
      </c>
      <c r="U99" s="3" t="s">
        <v>175</v>
      </c>
      <c r="V99" s="3" t="s">
        <v>5</v>
      </c>
      <c r="W99" s="3" t="s">
        <v>13</v>
      </c>
      <c r="X99" s="3" t="s">
        <v>34</v>
      </c>
      <c r="Y99" s="4">
        <v>5</v>
      </c>
      <c r="Z99" s="3" t="s">
        <v>35</v>
      </c>
      <c r="AA99" s="3" t="s">
        <v>525</v>
      </c>
    </row>
    <row r="100" spans="2:27" ht="14.25" customHeight="1" x14ac:dyDescent="0.3">
      <c r="B100" s="29">
        <f>C100*1000+G100</f>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IF((D100-R100)=0," ",D100-R100)</f>
        <v>45</v>
      </c>
      <c r="Q100" s="4" t="str">
        <f>IF(P100&lt;26,"18-25",IF(P100&lt;36,"26-35",IF(P100&lt;46,"36-45",IF(P100&lt;56,"46-55",IF(P100&lt;66,"56-65","65+")))))</f>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C101*1000+G101</f>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IF((D101-R101)=0," ",D101-R101)</f>
        <v>47</v>
      </c>
      <c r="Q101" s="4" t="str">
        <f>IF(P101&lt;26,"18-25",IF(P101&lt;36,"26-35",IF(P101&lt;46,"36-45",IF(P101&lt;56,"46-55",IF(P101&lt;66,"56-65","65+")))))</f>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IF((D102-R102)=0," ",D102-R102)</f>
        <v>47</v>
      </c>
      <c r="Q102" s="4" t="str">
        <f>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C103*1000+G103</f>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IF((D103-R103)=0," ",D103-R103)</f>
        <v>47</v>
      </c>
      <c r="Q103" s="4" t="str">
        <f>IF(P103&lt;26,"18-25",IF(P103&lt;36,"26-35",IF(P103&lt;46,"36-45",IF(P103&lt;56,"46-55",IF(P103&lt;66,"56-65","65+")))))</f>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C104*1000+G104</f>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IF((D104-R104)=0," ",D104-R104)</f>
        <v>47</v>
      </c>
      <c r="Q104" s="4" t="str">
        <f>IF(P104&lt;26,"18-25",IF(P104&lt;36,"26-35",IF(P104&lt;46,"36-45",IF(P104&lt;56,"46-55",IF(P104&lt;66,"56-65","65+")))))</f>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C105*1000+G105</f>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IF((D105-R105)=0," ",D105-R105)</f>
        <v>48</v>
      </c>
      <c r="Q105" s="4" t="str">
        <f>IF(P105&lt;26,"18-25",IF(P105&lt;36,"26-35",IF(P105&lt;46,"36-45",IF(P105&lt;56,"46-55",IF(P105&lt;66,"56-65","65+")))))</f>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C106*1000+G106</f>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IF((D106-R106)=0," ",D106-R106)</f>
        <v>48</v>
      </c>
      <c r="Q106" s="4" t="str">
        <f>IF(P106&lt;26,"18-25",IF(P106&lt;36,"26-35",IF(P106&lt;46,"36-45",IF(P106&lt;56,"46-55",IF(P106&lt;66,"56-65","65+")))))</f>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C107*1000+G107</f>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IF((D107-R107)=0," ",D107-R107)</f>
        <v>48</v>
      </c>
      <c r="Q107" s="4" t="str">
        <f>IF(P107&lt;26,"18-25",IF(P107&lt;36,"26-35",IF(P107&lt;46,"36-45",IF(P107&lt;56,"46-55",IF(P107&lt;66,"56-65","65+")))))</f>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C108*1000+G108</f>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IF((D108-R108)=0," ",D108-R108)</f>
        <v>48</v>
      </c>
      <c r="Q108" s="4" t="str">
        <f>IF(P108&lt;26,"18-25",IF(P108&lt;36,"26-35",IF(P108&lt;46,"36-45",IF(P108&lt;56,"46-55",IF(P108&lt;66,"56-65","65+")))))</f>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C109*1000+G109</f>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IF((D109-R109)=0," ",D109-R109)</f>
        <v>48</v>
      </c>
      <c r="Q109" s="4" t="str">
        <f>IF(P109&lt;26,"18-25",IF(P109&lt;36,"26-35",IF(P109&lt;46,"36-45",IF(P109&lt;56,"46-55",IF(P109&lt;66,"56-65","65+")))))</f>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C110*1000+G110</f>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IF((D110-R110)=0," ",D110-R110)</f>
        <v>48</v>
      </c>
      <c r="Q110" s="4" t="str">
        <f>IF(P110&lt;26,"18-25",IF(P110&lt;36,"26-35",IF(P110&lt;46,"36-45",IF(P110&lt;56,"46-55",IF(P110&lt;66,"56-65","65+")))))</f>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C111*1000+G111</f>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IF((D111-R111)=0," ",D111-R111)</f>
        <v>48</v>
      </c>
      <c r="Q111" s="4" t="str">
        <f>IF(P111&lt;26,"18-25",IF(P111&lt;36,"26-35",IF(P111&lt;46,"36-45",IF(P111&lt;56,"46-55",IF(P111&lt;66,"56-65","65+")))))</f>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C112*1000+G112</f>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IF((D112-R112)=0," ",D112-R112)</f>
        <v>48</v>
      </c>
      <c r="Q112" s="4" t="str">
        <f>IF(P112&lt;26,"18-25",IF(P112&lt;36,"26-35",IF(P112&lt;46,"36-45",IF(P112&lt;56,"46-55",IF(P112&lt;66,"56-65","65+")))))</f>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C113*1000+G113</f>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IF((D113-R113)=0," ",D113-R113)</f>
        <v>49</v>
      </c>
      <c r="Q113" s="4" t="str">
        <f>IF(P113&lt;26,"18-25",IF(P113&lt;36,"26-35",IF(P113&lt;46,"36-45",IF(P113&lt;56,"46-55",IF(P113&lt;66,"56-65","65+")))))</f>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C114*1000+G114</f>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IF((D114-R114)=0," ",D114-R114)</f>
        <v>49</v>
      </c>
      <c r="Q114" s="4" t="str">
        <f>IF(P114&lt;26,"18-25",IF(P114&lt;36,"26-35",IF(P114&lt;46,"36-45",IF(P114&lt;56,"46-55",IF(P114&lt;66,"56-65","65+")))))</f>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C115*1000+G115</f>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IF((D115-R115)=0," ",D115-R115)</f>
        <v>49</v>
      </c>
      <c r="Q115" s="4" t="str">
        <f>IF(P115&lt;26,"18-25",IF(P115&lt;36,"26-35",IF(P115&lt;46,"36-45",IF(P115&lt;56,"46-55",IF(P115&lt;66,"56-65","65+")))))</f>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C116*1000+G116</f>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IF((D116-R116)=0," ",D116-R116)</f>
        <v>49</v>
      </c>
      <c r="Q116" s="4" t="str">
        <f>IF(P116&lt;26,"18-25",IF(P116&lt;36,"26-35",IF(P116&lt;46,"36-45",IF(P116&lt;56,"46-55",IF(P116&lt;66,"56-65","65+")))))</f>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C117*1000+G117</f>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IF((D117-R117)=0," ",D117-R117)</f>
        <v>50</v>
      </c>
      <c r="Q117" s="4" t="str">
        <f>IF(P117&lt;26,"18-25",IF(P117&lt;36,"26-35",IF(P117&lt;46,"36-45",IF(P117&lt;56,"46-55",IF(P117&lt;66,"56-65","65+")))))</f>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C118*1000+G118</f>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IF((D118-R118)=0," ",D118-R118)</f>
        <v>50</v>
      </c>
      <c r="Q118" s="4" t="str">
        <f>IF(P118&lt;26,"18-25",IF(P118&lt;36,"26-35",IF(P118&lt;46,"36-45",IF(P118&lt;56,"46-55",IF(P118&lt;66,"56-65","65+")))))</f>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C119*1000+G119</f>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IF((D119-R119)=0," ",D119-R119)</f>
        <v>50</v>
      </c>
      <c r="Q119" s="4" t="str">
        <f>IF(P119&lt;26,"18-25",IF(P119&lt;36,"26-35",IF(P119&lt;46,"36-45",IF(P119&lt;56,"46-55",IF(P119&lt;66,"56-65","65+")))))</f>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C120*1000+G120</f>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IF((D120-R120)=0," ",D120-R120)</f>
        <v>51</v>
      </c>
      <c r="Q120" s="4" t="str">
        <f>IF(P120&lt;26,"18-25",IF(P120&lt;36,"26-35",IF(P120&lt;46,"36-45",IF(P120&lt;56,"46-55",IF(P120&lt;66,"56-65","65+")))))</f>
        <v>46-55</v>
      </c>
      <c r="R120" s="11">
        <v>1955</v>
      </c>
      <c r="S120" s="4">
        <v>12</v>
      </c>
      <c r="T120" s="4">
        <v>2</v>
      </c>
      <c r="U120" s="3" t="s">
        <v>175</v>
      </c>
      <c r="V120" s="3" t="s">
        <v>6</v>
      </c>
      <c r="W120" s="3"/>
      <c r="X120" s="3" t="s">
        <v>34</v>
      </c>
      <c r="Y120" s="4">
        <v>3</v>
      </c>
      <c r="Z120" s="3" t="s">
        <v>35</v>
      </c>
      <c r="AA120" s="3" t="s">
        <v>39</v>
      </c>
    </row>
    <row r="121" spans="2:27" ht="14.25" customHeight="1" x14ac:dyDescent="0.3">
      <c r="B121" s="29">
        <f>C121*1000+G121</f>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IF((D121-R121)=0," ",D121-R121)</f>
        <v>51</v>
      </c>
      <c r="Q121" s="4" t="str">
        <f>IF(P121&lt;26,"18-25",IF(P121&lt;36,"26-35",IF(P121&lt;46,"36-45",IF(P121&lt;56,"46-55",IF(P121&lt;66,"56-65","65+")))))</f>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C122*1000+G122</f>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IF((D122-R122)=0," ",D122-R122)</f>
        <v>51</v>
      </c>
      <c r="Q122" s="4" t="str">
        <f>IF(P122&lt;26,"18-25",IF(P122&lt;36,"26-35",IF(P122&lt;46,"36-45",IF(P122&lt;56,"46-55",IF(P122&lt;66,"56-65","65+")))))</f>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C123*1000+G123</f>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IF((D123-R123)=0," ",D123-R123)</f>
        <v>51</v>
      </c>
      <c r="Q123" s="4" t="str">
        <f>IF(P123&lt;26,"18-25",IF(P123&lt;36,"26-35",IF(P123&lt;46,"36-45",IF(P123&lt;56,"46-55",IF(P123&lt;66,"56-65","65+")))))</f>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C124*1000+G124</f>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IF((D124-R124)=0," ",D124-R124)</f>
        <v>52</v>
      </c>
      <c r="Q124" s="4" t="str">
        <f>IF(P124&lt;26,"18-25",IF(P124&lt;36,"26-35",IF(P124&lt;46,"36-45",IF(P124&lt;56,"46-55",IF(P124&lt;66,"56-65","65+")))))</f>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C125*1000+G125</f>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IF((D125-R125)=0," ",D125-R125)</f>
        <v>52</v>
      </c>
      <c r="Q125" s="4" t="str">
        <f>IF(P125&lt;26,"18-25",IF(P125&lt;36,"26-35",IF(P125&lt;46,"36-45",IF(P125&lt;56,"46-55",IF(P125&lt;66,"56-65","65+")))))</f>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C126*1000+G126</f>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IF((D126-R126)=0," ",D126-R126)</f>
        <v>53</v>
      </c>
      <c r="Q126" s="4" t="str">
        <f>IF(P126&lt;26,"18-25",IF(P126&lt;36,"26-35",IF(P126&lt;46,"36-45",IF(P126&lt;56,"46-55",IF(P126&lt;66,"56-65","65+")))))</f>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C127*1000+G127</f>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IF((D127-R127)=0," ",D127-R127)</f>
        <v>53</v>
      </c>
      <c r="Q127" s="4" t="str">
        <f>IF(P127&lt;26,"18-25",IF(P127&lt;36,"26-35",IF(P127&lt;46,"36-45",IF(P127&lt;56,"46-55",IF(P127&lt;66,"56-65","65+")))))</f>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C128*1000+G128</f>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IF((D128-R128)=0," ",D128-R128)</f>
        <v>54</v>
      </c>
      <c r="Q128" s="4" t="str">
        <f>IF(P128&lt;26,"18-25",IF(P128&lt;36,"26-35",IF(P128&lt;46,"36-45",IF(P128&lt;56,"46-55",IF(P128&lt;66,"56-65","65+")))))</f>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C129*1000+G129</f>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IF((D129-R129)=0," ",D129-R129)</f>
        <v>54</v>
      </c>
      <c r="Q129" s="4" t="str">
        <f>IF(P129&lt;26,"18-25",IF(P129&lt;36,"26-35",IF(P129&lt;46,"36-45",IF(P129&lt;56,"46-55",IF(P129&lt;66,"56-65","65+")))))</f>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C130*1000+G130</f>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IF((D130-R130)=0," ",D130-R130)</f>
        <v>54</v>
      </c>
      <c r="Q130" s="4" t="str">
        <f>IF(P130&lt;26,"18-25",IF(P130&lt;36,"26-35",IF(P130&lt;46,"36-45",IF(P130&lt;56,"46-55",IF(P130&lt;66,"56-65","65+")))))</f>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C131*1000+G131</f>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IF((D131-R131)=0," ",D131-R131)</f>
        <v>54</v>
      </c>
      <c r="Q131" s="4" t="str">
        <f>IF(P131&lt;26,"18-25",IF(P131&lt;36,"26-35",IF(P131&lt;46,"36-45",IF(P131&lt;56,"46-55",IF(P131&lt;66,"56-65","65+")))))</f>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C132*1000+G132</f>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IF((D132-R132)=0," ",D132-R132)</f>
        <v>55</v>
      </c>
      <c r="Q132" s="4" t="str">
        <f>IF(P132&lt;26,"18-25",IF(P132&lt;36,"26-35",IF(P132&lt;46,"36-45",IF(P132&lt;56,"46-55",IF(P132&lt;66,"56-65","65+")))))</f>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C133*1000+G133</f>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IF((D133-R133)=0," ",D133-R133)</f>
        <v>55</v>
      </c>
      <c r="Q133" s="4" t="str">
        <f>IF(P133&lt;26,"18-25",IF(P133&lt;36,"26-35",IF(P133&lt;46,"36-45",IF(P133&lt;56,"46-55",IF(P133&lt;66,"56-65","65+")))))</f>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IF((D134-R134)=0," ",D134-R134)</f>
        <v>55</v>
      </c>
      <c r="Q134" s="4" t="str">
        <f>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C135*1000+G135</f>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IF((D135-R135)=0," ",D135-R135)</f>
        <v>55</v>
      </c>
      <c r="Q135" s="4" t="str">
        <f>IF(P135&lt;26,"18-25",IF(P135&lt;36,"26-35",IF(P135&lt;46,"36-45",IF(P135&lt;56,"46-55",IF(P135&lt;66,"56-65","65+")))))</f>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C136*1000+G136</f>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IF((D136-R136)=0," ",D136-R136)</f>
        <v>55</v>
      </c>
      <c r="Q136" s="4" t="str">
        <f>IF(P136&lt;26,"18-25",IF(P136&lt;36,"26-35",IF(P136&lt;46,"36-45",IF(P136&lt;56,"46-55",IF(P136&lt;66,"56-65","65+")))))</f>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C137*1000+G137</f>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IF((D137-R137)=0," ",D137-R137)</f>
        <v>55</v>
      </c>
      <c r="Q137" s="4" t="str">
        <f>IF(P137&lt;26,"18-25",IF(P137&lt;36,"26-35",IF(P137&lt;46,"36-45",IF(P137&lt;56,"46-55",IF(P137&lt;66,"56-65","65+")))))</f>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C138*1000+G138</f>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IF((D138-R138)=0," ",D138-R138)</f>
        <v>56</v>
      </c>
      <c r="Q138" s="4" t="str">
        <f>IF(P138&lt;26,"18-25",IF(P138&lt;36,"26-35",IF(P138&lt;46,"36-45",IF(P138&lt;56,"46-55",IF(P138&lt;66,"56-65","65+")))))</f>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C139*1000+G139</f>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IF((D139-R139)=0," ",D139-R139)</f>
        <v>56</v>
      </c>
      <c r="Q139" s="4" t="str">
        <f>IF(P139&lt;26,"18-25",IF(P139&lt;36,"26-35",IF(P139&lt;46,"36-45",IF(P139&lt;56,"46-55",IF(P139&lt;66,"56-65","65+")))))</f>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C140*1000+G140</f>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IF((D140-R140)=0," ",D140-R140)</f>
        <v>56</v>
      </c>
      <c r="Q140" s="4" t="str">
        <f>IF(P140&lt;26,"18-25",IF(P140&lt;36,"26-35",IF(P140&lt;46,"36-45",IF(P140&lt;56,"46-55",IF(P140&lt;66,"56-65","65+")))))</f>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C141*1000+G141</f>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IF((D141-R141)=0," ",D141-R141)</f>
        <v>56</v>
      </c>
      <c r="Q141" s="4" t="str">
        <f>IF(P141&lt;26,"18-25",IF(P141&lt;36,"26-35",IF(P141&lt;46,"36-45",IF(P141&lt;56,"46-55",IF(P141&lt;66,"56-65","65+")))))</f>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C142*1000+G142</f>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IF((D142-R142)=0," ",D142-R142)</f>
        <v>56</v>
      </c>
      <c r="Q142" s="4" t="str">
        <f>IF(P142&lt;26,"18-25",IF(P142&lt;36,"26-35",IF(P142&lt;46,"36-45",IF(P142&lt;56,"46-55",IF(P142&lt;66,"56-65","65+")))))</f>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C143*1000+G143</f>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IF((D143-R143)=0," ",D143-R143)</f>
        <v>57</v>
      </c>
      <c r="Q143" s="4" t="str">
        <f>IF(P143&lt;26,"18-25",IF(P143&lt;36,"26-35",IF(P143&lt;46,"36-45",IF(P143&lt;56,"46-55",IF(P143&lt;66,"56-65","65+")))))</f>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C144*1000+G144</f>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IF((D144-R144)=0," ",D144-R144)</f>
        <v>57</v>
      </c>
      <c r="Q144" s="4" t="str">
        <f>IF(P144&lt;26,"18-25",IF(P144&lt;36,"26-35",IF(P144&lt;46,"36-45",IF(P144&lt;56,"46-55",IF(P144&lt;66,"56-65","65+")))))</f>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C145*1000+G145</f>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IF((D145-R145)=0," ",D145-R145)</f>
        <v>57</v>
      </c>
      <c r="Q145" s="4" t="str">
        <f>IF(P145&lt;26,"18-25",IF(P145&lt;36,"26-35",IF(P145&lt;46,"36-45",IF(P145&lt;56,"46-55",IF(P145&lt;66,"56-65","65+")))))</f>
        <v>56-65</v>
      </c>
      <c r="R145" s="11">
        <v>1949</v>
      </c>
      <c r="S145" s="4">
        <v>6</v>
      </c>
      <c r="T145" s="4">
        <v>22</v>
      </c>
      <c r="U145" s="3" t="s">
        <v>177</v>
      </c>
      <c r="V145" s="3" t="s">
        <v>6</v>
      </c>
      <c r="W145" s="3"/>
      <c r="X145" s="3" t="s">
        <v>33</v>
      </c>
      <c r="Y145" s="4">
        <v>3</v>
      </c>
      <c r="Z145" s="3" t="s">
        <v>36</v>
      </c>
      <c r="AA145" s="3" t="s">
        <v>39</v>
      </c>
    </row>
    <row r="146" spans="2:27" ht="14.25" customHeight="1" x14ac:dyDescent="0.3">
      <c r="B146" s="29">
        <f>C146*1000+G146</f>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IF((D146-R146)=0," ",D146-R146)</f>
        <v>57</v>
      </c>
      <c r="Q146" s="4" t="str">
        <f>IF(P146&lt;26,"18-25",IF(P146&lt;36,"26-35",IF(P146&lt;46,"36-45",IF(P146&lt;56,"46-55",IF(P146&lt;66,"56-65","65+")))))</f>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C147*1000+G147</f>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IF((D147-R147)=0," ",D147-R147)</f>
        <v>59</v>
      </c>
      <c r="Q147" s="4" t="str">
        <f>IF(P147&lt;26,"18-25",IF(P147&lt;36,"26-35",IF(P147&lt;46,"36-45",IF(P147&lt;56,"46-55",IF(P147&lt;66,"56-65","65+")))))</f>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C148*1000+G148</f>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IF((D148-R148)=0," ",D148-R148)</f>
        <v>59</v>
      </c>
      <c r="Q148" s="4" t="str">
        <f>IF(P148&lt;26,"18-25",IF(P148&lt;36,"26-35",IF(P148&lt;46,"36-45",IF(P148&lt;56,"46-55",IF(P148&lt;66,"56-65","65+")))))</f>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C149*1000+G149</f>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IF((D149-R149)=0," ",D149-R149)</f>
        <v>59</v>
      </c>
      <c r="Q149" s="4" t="str">
        <f>IF(P149&lt;26,"18-25",IF(P149&lt;36,"26-35",IF(P149&lt;46,"36-45",IF(P149&lt;56,"46-55",IF(P149&lt;66,"56-65","65+")))))</f>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C150*1000+G150</f>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IF((D150-R150)=0," ",D150-R150)</f>
        <v>48</v>
      </c>
      <c r="Q150" s="4" t="str">
        <f>IF(P150&lt;26,"18-25",IF(P150&lt;36,"26-35",IF(P150&lt;46,"36-45",IF(P150&lt;56,"46-55",IF(P150&lt;66,"56-65","65+")))))</f>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C151*1000+G151</f>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IF((D151-R151)=0," ",D151-R151)</f>
        <v>48</v>
      </c>
      <c r="Q151" s="4" t="str">
        <f>IF(P151&lt;26,"18-25",IF(P151&lt;36,"26-35",IF(P151&lt;46,"36-45",IF(P151&lt;56,"46-55",IF(P151&lt;66,"56-65","65+")))))</f>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C152*1000+G152</f>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IF((D152-R152)=0," ",D152-R152)</f>
        <v>60</v>
      </c>
      <c r="Q152" s="4" t="str">
        <f>IF(P152&lt;26,"18-25",IF(P152&lt;36,"26-35",IF(P152&lt;46,"36-45",IF(P152&lt;56,"46-55",IF(P152&lt;66,"56-65","65+")))))</f>
        <v>56-65</v>
      </c>
      <c r="R152" s="11">
        <v>1947</v>
      </c>
      <c r="S152" s="4">
        <v>5</v>
      </c>
      <c r="T152" s="4">
        <v>24</v>
      </c>
      <c r="U152" s="3" t="s">
        <v>175</v>
      </c>
      <c r="V152" s="3" t="s">
        <v>490</v>
      </c>
      <c r="W152" s="3"/>
      <c r="X152" s="3" t="s">
        <v>34</v>
      </c>
      <c r="Y152" s="4">
        <v>5</v>
      </c>
      <c r="Z152" s="3" t="s">
        <v>35</v>
      </c>
      <c r="AA152" s="3" t="s">
        <v>525</v>
      </c>
    </row>
    <row r="153" spans="2:27" ht="14.25" customHeight="1" x14ac:dyDescent="0.3">
      <c r="B153" s="29">
        <f>C153*1000+G153</f>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IF((D153-R153)=0," ",D153-R153)</f>
        <v>60</v>
      </c>
      <c r="Q153" s="4" t="str">
        <f>IF(P153&lt;26,"18-25",IF(P153&lt;36,"26-35",IF(P153&lt;46,"36-45",IF(P153&lt;56,"46-55",IF(P153&lt;66,"56-65","65+")))))</f>
        <v>56-65</v>
      </c>
      <c r="R153" s="11">
        <v>1947</v>
      </c>
      <c r="S153" s="4">
        <v>5</v>
      </c>
      <c r="T153" s="4">
        <v>24</v>
      </c>
      <c r="U153" s="3" t="s">
        <v>175</v>
      </c>
      <c r="V153" s="3" t="s">
        <v>490</v>
      </c>
      <c r="W153" s="3"/>
      <c r="X153" s="3" t="s">
        <v>34</v>
      </c>
      <c r="Y153" s="4">
        <v>5</v>
      </c>
      <c r="Z153" s="3" t="s">
        <v>35</v>
      </c>
      <c r="AA153" s="3" t="s">
        <v>525</v>
      </c>
    </row>
    <row r="154" spans="2:27" ht="14.25" customHeight="1" x14ac:dyDescent="0.3">
      <c r="B154" s="29">
        <f>C154*1000+G154</f>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IF((D154-R154)=0," ",D154-R154)</f>
        <v>60</v>
      </c>
      <c r="Q154" s="4" t="str">
        <f>IF(P154&lt;26,"18-25",IF(P154&lt;36,"26-35",IF(P154&lt;46,"36-45",IF(P154&lt;56,"46-55",IF(P154&lt;66,"56-65","65+")))))</f>
        <v>56-65</v>
      </c>
      <c r="R154" s="11">
        <v>1947</v>
      </c>
      <c r="S154" s="4">
        <v>5</v>
      </c>
      <c r="T154" s="4">
        <v>24</v>
      </c>
      <c r="U154" s="3" t="s">
        <v>175</v>
      </c>
      <c r="V154" s="3" t="s">
        <v>490</v>
      </c>
      <c r="W154" s="3"/>
      <c r="X154" s="3" t="s">
        <v>34</v>
      </c>
      <c r="Y154" s="4">
        <v>5</v>
      </c>
      <c r="Z154" s="3" t="s">
        <v>35</v>
      </c>
      <c r="AA154" s="3" t="s">
        <v>525</v>
      </c>
    </row>
    <row r="155" spans="2:27" ht="14.25" customHeight="1" x14ac:dyDescent="0.3">
      <c r="B155" s="29">
        <f>C155*1000+G155</f>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IF((D155-R155)=0," ",D155-R155)</f>
        <v>60</v>
      </c>
      <c r="Q155" s="4" t="str">
        <f>IF(P155&lt;26,"18-25",IF(P155&lt;36,"26-35",IF(P155&lt;46,"36-45",IF(P155&lt;56,"46-55",IF(P155&lt;66,"56-65","65+")))))</f>
        <v>56-65</v>
      </c>
      <c r="R155" s="11">
        <v>1947</v>
      </c>
      <c r="S155" s="4">
        <v>5</v>
      </c>
      <c r="T155" s="4">
        <v>24</v>
      </c>
      <c r="U155" s="3" t="s">
        <v>175</v>
      </c>
      <c r="V155" s="3" t="s">
        <v>490</v>
      </c>
      <c r="W155" s="13"/>
      <c r="X155" s="3" t="s">
        <v>34</v>
      </c>
      <c r="Y155" s="4">
        <v>5</v>
      </c>
      <c r="Z155" s="3" t="s">
        <v>35</v>
      </c>
      <c r="AA155" s="13" t="s">
        <v>525</v>
      </c>
    </row>
    <row r="156" spans="2:27" ht="14.25" customHeight="1" x14ac:dyDescent="0.3">
      <c r="B156" s="29">
        <f>C156*1000+G156</f>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IF((D156-R156)=0," ",D156-R156)</f>
        <v>60</v>
      </c>
      <c r="Q156" s="4" t="str">
        <f>IF(P156&lt;26,"18-25",IF(P156&lt;36,"26-35",IF(P156&lt;46,"36-45",IF(P156&lt;56,"46-55",IF(P156&lt;66,"56-65","65+")))))</f>
        <v>56-65</v>
      </c>
      <c r="R156" s="11">
        <v>1947</v>
      </c>
      <c r="S156" s="4">
        <v>5</v>
      </c>
      <c r="T156" s="4">
        <v>24</v>
      </c>
      <c r="U156" s="3" t="s">
        <v>175</v>
      </c>
      <c r="V156" s="3" t="s">
        <v>490</v>
      </c>
      <c r="W156" s="3"/>
      <c r="X156" s="3" t="s">
        <v>34</v>
      </c>
      <c r="Y156" s="4">
        <v>5</v>
      </c>
      <c r="Z156" s="3" t="s">
        <v>35</v>
      </c>
      <c r="AA156" s="3" t="s">
        <v>525</v>
      </c>
    </row>
    <row r="157" spans="2:27" ht="14.25" customHeight="1" x14ac:dyDescent="0.3">
      <c r="B157" s="29">
        <f>C157*1000+G157</f>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IF((D157-R157)=0," ",D157-R157)</f>
        <v>60</v>
      </c>
      <c r="Q157" s="4" t="str">
        <f>IF(P157&lt;26,"18-25",IF(P157&lt;36,"26-35",IF(P157&lt;46,"36-45",IF(P157&lt;56,"46-55",IF(P157&lt;66,"56-65","65+")))))</f>
        <v>56-65</v>
      </c>
      <c r="R157" s="11">
        <v>1947</v>
      </c>
      <c r="S157" s="4">
        <v>5</v>
      </c>
      <c r="T157" s="4">
        <v>24</v>
      </c>
      <c r="U157" s="3" t="s">
        <v>175</v>
      </c>
      <c r="V157" s="3" t="s">
        <v>490</v>
      </c>
      <c r="W157" s="13"/>
      <c r="X157" s="3" t="s">
        <v>34</v>
      </c>
      <c r="Y157" s="4">
        <v>5</v>
      </c>
      <c r="Z157" s="3" t="s">
        <v>35</v>
      </c>
      <c r="AA157" s="13" t="s">
        <v>525</v>
      </c>
    </row>
    <row r="158" spans="2:27" ht="14.25" customHeight="1" x14ac:dyDescent="0.3">
      <c r="B158" s="29">
        <f>C158*1000+G158</f>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IF((D158-R158)=0," ",D158-R158)</f>
        <v>60</v>
      </c>
      <c r="Q158" s="4" t="str">
        <f>IF(P158&lt;26,"18-25",IF(P158&lt;36,"26-35",IF(P158&lt;46,"36-45",IF(P158&lt;56,"46-55",IF(P158&lt;66,"56-65","65+")))))</f>
        <v>56-65</v>
      </c>
      <c r="R158" s="11">
        <v>1947</v>
      </c>
      <c r="S158" s="4">
        <v>5</v>
      </c>
      <c r="T158" s="4">
        <v>24</v>
      </c>
      <c r="U158" s="3" t="s">
        <v>175</v>
      </c>
      <c r="V158" s="3" t="s">
        <v>490</v>
      </c>
      <c r="W158" s="13"/>
      <c r="X158" s="3" t="s">
        <v>34</v>
      </c>
      <c r="Y158" s="4">
        <v>5</v>
      </c>
      <c r="Z158" s="3" t="s">
        <v>35</v>
      </c>
      <c r="AA158" s="13" t="s">
        <v>525</v>
      </c>
    </row>
    <row r="159" spans="2:27" ht="14.25" customHeight="1" x14ac:dyDescent="0.3">
      <c r="B159" s="29">
        <f>C159*1000+G159</f>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IF((D159-R159)=0," ",D159-R159)</f>
        <v>61</v>
      </c>
      <c r="Q159" s="4" t="str">
        <f>IF(P159&lt;26,"18-25",IF(P159&lt;36,"26-35",IF(P159&lt;46,"36-45",IF(P159&lt;56,"46-55",IF(P159&lt;66,"56-65","65+")))))</f>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C160*1000+G160</f>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IF((D160-R160)=0," ",D160-R160)</f>
        <v>61</v>
      </c>
      <c r="Q160" s="4" t="str">
        <f>IF(P160&lt;26,"18-25",IF(P160&lt;36,"26-35",IF(P160&lt;46,"36-45",IF(P160&lt;56,"46-55",IF(P160&lt;66,"56-65","65+")))))</f>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C161*1000+G161</f>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IF((D161-R161)=0," ",D161-R161)</f>
        <v>64</v>
      </c>
      <c r="Q161" s="4" t="str">
        <f>IF(P161&lt;26,"18-25",IF(P161&lt;36,"26-35",IF(P161&lt;46,"36-45",IF(P161&lt;56,"46-55",IF(P161&lt;66,"56-65","65+")))))</f>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C162*1000+G162</f>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IF((D162-R162)=0," ",D162-R162)</f>
        <v>65</v>
      </c>
      <c r="Q162" s="4" t="str">
        <f>IF(P162&lt;26,"18-25",IF(P162&lt;36,"26-35",IF(P162&lt;46,"36-45",IF(P162&lt;56,"46-55",IF(P162&lt;66,"56-65","65+")))))</f>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C163*1000+G163</f>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IF((D163-R163)=0," ",D163-R163)</f>
        <v>65</v>
      </c>
      <c r="Q163" s="4" t="str">
        <f>IF(P163&lt;26,"18-25",IF(P163&lt;36,"26-35",IF(P163&lt;46,"36-45",IF(P163&lt;56,"46-55",IF(P163&lt;66,"56-65","65+")))))</f>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C164*1000+G164</f>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IF((D164-R164)=0," ",D164-R164)</f>
        <v>65</v>
      </c>
      <c r="Q164" s="4" t="str">
        <f>IF(P164&lt;26,"18-25",IF(P164&lt;36,"26-35",IF(P164&lt;46,"36-45",IF(P164&lt;56,"46-55",IF(P164&lt;66,"56-65","65+")))))</f>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C165*1000+G165</f>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IF((D165-R165)=0," ",D165-R165)</f>
        <v>65</v>
      </c>
      <c r="Q165" s="4" t="str">
        <f>IF(P165&lt;26,"18-25",IF(P165&lt;36,"26-35",IF(P165&lt;46,"36-45",IF(P165&lt;56,"46-55",IF(P165&lt;66,"56-65","65+")))))</f>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IF((D166-R166)=0," ",D166-R166)</f>
        <v>66</v>
      </c>
      <c r="Q166" s="4" t="str">
        <f>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C167*1000+G167</f>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IF((D167-R167)=0," ",D167-R167)</f>
        <v>66</v>
      </c>
      <c r="Q167" s="4" t="str">
        <f>IF(P167&lt;26,"18-25",IF(P167&lt;36,"26-35",IF(P167&lt;46,"36-45",IF(P167&lt;56,"46-55",IF(P167&lt;66,"56-65","65+")))))</f>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C168*1000+G168</f>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IF((D168-R168)=0," ",D168-R168)</f>
        <v>66</v>
      </c>
      <c r="Q168" s="4" t="str">
        <f>IF(P168&lt;26,"18-25",IF(P168&lt;36,"26-35",IF(P168&lt;46,"36-45",IF(P168&lt;56,"46-55",IF(P168&lt;66,"56-65","65+")))))</f>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C169*1000+G169</f>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IF((D169-R169)=0," ",D169-R169)</f>
        <v>66</v>
      </c>
      <c r="Q169" s="4" t="str">
        <f>IF(P169&lt;26,"18-25",IF(P169&lt;36,"26-35",IF(P169&lt;46,"36-45",IF(P169&lt;56,"46-55",IF(P169&lt;66,"56-65","65+")))))</f>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C170*1000+G170</f>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IF((D170-R170)=0," ",D170-R170)</f>
        <v>67</v>
      </c>
      <c r="Q170" s="4" t="str">
        <f>IF(P170&lt;26,"18-25",IF(P170&lt;36,"26-35",IF(P170&lt;46,"36-45",IF(P170&lt;56,"46-55",IF(P170&lt;66,"56-65","65+")))))</f>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C171*1000+G171</f>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IF((D171-R171)=0," ",D171-R171)</f>
        <v>67</v>
      </c>
      <c r="Q171" s="4" t="str">
        <f>IF(P171&lt;26,"18-25",IF(P171&lt;36,"26-35",IF(P171&lt;46,"36-45",IF(P171&lt;56,"46-55",IF(P171&lt;66,"56-65","65+")))))</f>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C172*1000+G172</f>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IF((D172-R172)=0," ",D172-R172)</f>
        <v>67</v>
      </c>
      <c r="Q172" s="4" t="str">
        <f>IF(P172&lt;26,"18-25",IF(P172&lt;36,"26-35",IF(P172&lt;46,"36-45",IF(P172&lt;56,"46-55",IF(P172&lt;66,"56-65","65+")))))</f>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C173*1000+G173</f>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IF((D173-R173)=0," ",D173-R173)</f>
        <v>68</v>
      </c>
      <c r="Q173" s="4" t="str">
        <f>IF(P173&lt;26,"18-25",IF(P173&lt;36,"26-35",IF(P173&lt;46,"36-45",IF(P173&lt;56,"46-55",IF(P173&lt;66,"56-65","65+")))))</f>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C174*1000+G174</f>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IF((D174-R174)=0," ",D174-R174)</f>
        <v>69</v>
      </c>
      <c r="Q174" s="4" t="str">
        <f>IF(P174&lt;26,"18-25",IF(P174&lt;36,"26-35",IF(P174&lt;46,"36-45",IF(P174&lt;56,"46-55",IF(P174&lt;66,"56-65","65+")))))</f>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C175*1000+G175</f>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IF((D175-R175)=0," ",D175-R175)</f>
        <v>69</v>
      </c>
      <c r="Q175" s="4" t="str">
        <f>IF(P175&lt;26,"18-25",IF(P175&lt;36,"26-35",IF(P175&lt;46,"36-45",IF(P175&lt;56,"46-55",IF(P175&lt;66,"56-65","65+")))))</f>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C176*1000+G176</f>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IF((D176-R176)=0," ",D176-R176)</f>
        <v>69</v>
      </c>
      <c r="Q176" s="4" t="str">
        <f>IF(P176&lt;26,"18-25",IF(P176&lt;36,"26-35",IF(P176&lt;46,"36-45",IF(P176&lt;56,"46-55",IF(P176&lt;66,"56-65","65+")))))</f>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C177*1000+G177</f>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IF((D177-R177)=0," ",D177-R177)</f>
        <v>69</v>
      </c>
      <c r="Q177" s="4" t="str">
        <f>IF(P177&lt;26,"18-25",IF(P177&lt;36,"26-35",IF(P177&lt;46,"36-45",IF(P177&lt;56,"46-55",IF(P177&lt;66,"56-65","65+")))))</f>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C178*1000+G178</f>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IF((D178-R178)=0," ",D178-R178)</f>
        <v>71</v>
      </c>
      <c r="Q178" s="4" t="str">
        <f>IF(P178&lt;26,"18-25",IF(P178&lt;36,"26-35",IF(P178&lt;46,"36-45",IF(P178&lt;56,"46-55",IF(P178&lt;66,"56-65","65+")))))</f>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C179*1000+G179</f>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IF((D179-R179)=0," ",D179-R179)</f>
        <v>71</v>
      </c>
      <c r="Q179" s="4" t="str">
        <f>IF(P179&lt;26,"18-25",IF(P179&lt;36,"26-35",IF(P179&lt;46,"36-45",IF(P179&lt;56,"46-55",IF(P179&lt;66,"56-65","65+")))))</f>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C180*1000+G180</f>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IF((D180-R180)=0," ",D180-R180)</f>
        <v>73</v>
      </c>
      <c r="Q180" s="4" t="str">
        <f>IF(P180&lt;26,"18-25",IF(P180&lt;36,"26-35",IF(P180&lt;46,"36-45",IF(P180&lt;56,"46-55",IF(P180&lt;66,"56-65","65+")))))</f>
        <v>65+</v>
      </c>
      <c r="R180" s="11">
        <v>1932</v>
      </c>
      <c r="S180" s="4">
        <v>6</v>
      </c>
      <c r="T180" s="4">
        <v>13</v>
      </c>
      <c r="U180" s="3" t="s">
        <v>177</v>
      </c>
      <c r="V180" s="3" t="s">
        <v>6</v>
      </c>
      <c r="W180" s="3"/>
      <c r="X180" s="3" t="s">
        <v>34</v>
      </c>
      <c r="Y180" s="4">
        <v>3</v>
      </c>
      <c r="Z180" s="3" t="s">
        <v>35</v>
      </c>
      <c r="AA180" s="3" t="s">
        <v>525</v>
      </c>
    </row>
    <row r="181" spans="2:27" ht="14.25" customHeight="1" x14ac:dyDescent="0.3">
      <c r="B181" s="29">
        <f>C181*1000+G181</f>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IF((D181-R181)=0," ",D181-R181)</f>
        <v>73</v>
      </c>
      <c r="Q181" s="4" t="str">
        <f>IF(P181&lt;26,"18-25",IF(P181&lt;36,"26-35",IF(P181&lt;46,"36-45",IF(P181&lt;56,"46-55",IF(P181&lt;66,"56-65","65+")))))</f>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C182*1000+G182</f>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IF((D182-R182)=0," ",D182-R182)</f>
        <v>73</v>
      </c>
      <c r="Q182" s="4" t="str">
        <f>IF(P182&lt;26,"18-25",IF(P182&lt;36,"26-35",IF(P182&lt;46,"36-45",IF(P182&lt;56,"46-55",IF(P182&lt;66,"56-65","65+")))))</f>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C183*1000+G183</f>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IF((D183-R183)=0," ",D183-R183)</f>
        <v>76</v>
      </c>
      <c r="Q183" s="4" t="str">
        <f>IF(P183&lt;26,"18-25",IF(P183&lt;36,"26-35",IF(P183&lt;46,"36-45",IF(P183&lt;56,"46-55",IF(P183&lt;66,"56-65","65+")))))</f>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3" t="s">
        <v>1</v>
      </c>
      <c r="G184" s="5" t="str">
        <f>RIGHT(B184,2)</f>
        <v>52</v>
      </c>
      <c r="H184" s="7">
        <v>1769.4819999999997</v>
      </c>
      <c r="I184" s="16">
        <v>532877.38399999996</v>
      </c>
      <c r="J184" s="16"/>
      <c r="K184" s="16"/>
      <c r="L184" s="4"/>
      <c r="M184" s="4"/>
      <c r="P184" s="4" t="str">
        <f>IF((D184-R184)=0," ",D184-R184)</f>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C189*1000+G189</f>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C190*1000+G190</f>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C191*1000+G191</f>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C192*1000+G192</f>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C193*1000+G193</f>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C194*1000+G194</f>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C195*1000+G195</f>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C196*1000+G196</f>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C197*1000+G197</f>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C198*1000+G198</f>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C199*1000+G199</f>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C200*1000+G200</f>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C201*1000+G201</f>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1</v>
      </c>
      <c r="G205" s="5" t="str">
        <f>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1</v>
      </c>
      <c r="G206" s="5" t="str">
        <f>RIGHT(B206,2)</f>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1</v>
      </c>
      <c r="G207" s="5" t="str">
        <f>RIGHT(B207,2)</f>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1</v>
      </c>
      <c r="G208" s="5" t="str">
        <f>RIGHT(B208,2)</f>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1</v>
      </c>
      <c r="G209" s="5" t="str">
        <f>RIGHT(B209,2)</f>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1</v>
      </c>
      <c r="G210" s="5" t="str">
        <f>RIGHT(B210,2)</f>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1</v>
      </c>
      <c r="G212" s="5" t="str">
        <f>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1</v>
      </c>
      <c r="G213" s="5" t="str">
        <f>RIGHT(B213,2)</f>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1</v>
      </c>
      <c r="G214" s="5" t="str">
        <f>RIGHT(B214,2)</f>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1</v>
      </c>
      <c r="G215" s="5" t="str">
        <f>RIGHT(B215,2)</f>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1</v>
      </c>
      <c r="G216" s="5" t="str">
        <f>RIGHT(B216,2)</f>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1</v>
      </c>
      <c r="G217" s="5" t="str">
        <f>RIGHT(B217,2)</f>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1</v>
      </c>
      <c r="G218" s="5" t="str">
        <f>RIGHT(B218,2)</f>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1</v>
      </c>
      <c r="G219" s="5" t="str">
        <f>RIGHT(B219,2)</f>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1</v>
      </c>
      <c r="G220" s="5" t="str">
        <f>RIGHT(B220,2)</f>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1</v>
      </c>
      <c r="G222" s="5" t="str">
        <f>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1</v>
      </c>
      <c r="G223" s="5" t="str">
        <f>RIGHT(B223,2)</f>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1</v>
      </c>
      <c r="G224" s="5" t="str">
        <f>RIGHT(B224,2)</f>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1</v>
      </c>
      <c r="G225" s="5" t="str">
        <f>RIGHT(B225,2)</f>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1</v>
      </c>
      <c r="G226" s="5" t="str">
        <f>RIGHT(B226,2)</f>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1</v>
      </c>
      <c r="G227" s="5" t="str">
        <f>RIGHT(B227,2)</f>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1</v>
      </c>
      <c r="G228" s="5" t="str">
        <f>RIGHT(B228,2)</f>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1</v>
      </c>
      <c r="G229" s="5" t="str">
        <f>RIGHT(B229,2)</f>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1</v>
      </c>
      <c r="G230" s="5" t="str">
        <f>RIGHT(B230,2)</f>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1</v>
      </c>
      <c r="G231" s="5" t="str">
        <f>RIGHT(B231,2)</f>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1</v>
      </c>
      <c r="G232" s="5" t="str">
        <f>RIGHT(B232,2)</f>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1</v>
      </c>
      <c r="G233" s="5" t="str">
        <f>RIGHT(B233,2)</f>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1</v>
      </c>
      <c r="G234" s="5" t="str">
        <f>RIGHT(B234,2)</f>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1</v>
      </c>
      <c r="G235" s="5" t="str">
        <f>RIGHT(B235,2)</f>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1</v>
      </c>
      <c r="G236" s="5" t="str">
        <f>RIGHT(B236,2)</f>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1</v>
      </c>
      <c r="G237" s="5" t="str">
        <f>RIGHT(B237,2)</f>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1</v>
      </c>
      <c r="G238" s="5" t="str">
        <f>RIGHT(B238,2)</f>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1</v>
      </c>
      <c r="G239" s="5" t="str">
        <f>RIGHT(B239,2)</f>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1</v>
      </c>
      <c r="G240" s="5" t="str">
        <f>RIGHT(B240,2)</f>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1</v>
      </c>
      <c r="G249" s="5" t="str">
        <f>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1</v>
      </c>
      <c r="G250" s="5" t="str">
        <f>RIGHT(B250,2)</f>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1</v>
      </c>
      <c r="G251" s="5" t="str">
        <f>RIGHT(B251,2)</f>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1</v>
      </c>
      <c r="G252" s="5" t="str">
        <f>RIGHT(B252,2)</f>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1</v>
      </c>
      <c r="G253" s="5" t="str">
        <f>RIGHT(B253,2)</f>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1</v>
      </c>
      <c r="G254" s="5" t="str">
        <f>RIGHT(B254,2)</f>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1</v>
      </c>
      <c r="G255" s="5" t="str">
        <f>RIGHT(B255,2)</f>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1</v>
      </c>
      <c r="G256" s="5" t="str">
        <f>RIGHT(B256,2)</f>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1</v>
      </c>
      <c r="G257" s="5" t="str">
        <f>RIGHT(B257,2)</f>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1</v>
      </c>
      <c r="G258" s="5" t="str">
        <f>RIGHT(B258,2)</f>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1</v>
      </c>
      <c r="G259" s="5" t="str">
        <f>RIGHT(B259,2)</f>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1</v>
      </c>
      <c r="G260" s="5" t="str">
        <f>RIGHT(B260,2)</f>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1</v>
      </c>
      <c r="G261" s="5" t="str">
        <f>RIGHT(B261,2)</f>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1</v>
      </c>
      <c r="G262" s="5" t="str">
        <f>RIGHT(B262,2)</f>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1</v>
      </c>
      <c r="G263" s="5" t="str">
        <f>RIGHT(B263,2)</f>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1</v>
      </c>
      <c r="G264" s="5" t="str">
        <f>RIGHT(B264,2)</f>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1</v>
      </c>
      <c r="G265" s="5" t="str">
        <f>RIGHT(B265,2)</f>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1</v>
      </c>
      <c r="G266" s="5" t="str">
        <f>RIGHT(B266,2)</f>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1</v>
      </c>
      <c r="G267" s="5" t="str">
        <f>RIGHT(B267,2)</f>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1</v>
      </c>
      <c r="G268" s="5" t="str">
        <f>RIGHT(B268,2)</f>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1</v>
      </c>
      <c r="G269" s="5" t="str">
        <f>RIGHT(B269,2)</f>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1</v>
      </c>
      <c r="G270" s="5" t="str">
        <f>RIGHT(B270,2)</f>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1</v>
      </c>
      <c r="G271" s="5" t="str">
        <f>RIGHT(B271,2)</f>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1</v>
      </c>
      <c r="G272" s="5" t="str">
        <f>RIGHT(B272,2)</f>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C6:C920" xr:uid="{00000000-0002-0000-0000-000002000000}">
      <formula1>"Ф1,Ф2,Ф3,Ф4,Ф5,Ф6,Ф7"</formula1>
    </dataValidation>
    <dataValidation allowBlank="1" showErrorMessage="1" sqref="B1:B3 C5:C1048576" xr:uid="{00000000-0002-0000-0000-000001000000}"/>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I19"/>
  <sheetViews>
    <sheetView workbookViewId="0">
      <selection activeCell="H33" sqref="H33"/>
    </sheetView>
  </sheetViews>
  <sheetFormatPr baseColWidth="10" defaultColWidth="8.88671875" defaultRowHeight="11.4" x14ac:dyDescent="0.2"/>
  <cols>
    <col min="1" max="1" width="2" style="27" customWidth="1"/>
    <col min="2" max="2" width="11" style="27" customWidth="1"/>
    <col min="3" max="3" width="14.88671875" style="27" bestFit="1" customWidth="1"/>
    <col min="4" max="4" width="18.5546875" style="27" bestFit="1" customWidth="1"/>
    <col min="5" max="6" width="8.88671875" style="27"/>
    <col min="7" max="7" width="11.21875" style="27" customWidth="1"/>
    <col min="8" max="8" width="10.6640625" style="27" customWidth="1"/>
    <col min="9" max="9" width="12.109375" style="27" customWidth="1"/>
    <col min="10" max="16384" width="8.88671875" style="27"/>
  </cols>
  <sheetData>
    <row r="1" spans="2:9" ht="15.6" x14ac:dyDescent="0.2">
      <c r="B1" s="21" t="s">
        <v>527</v>
      </c>
    </row>
    <row r="2" spans="2:9" ht="12" x14ac:dyDescent="0.2">
      <c r="B2" s="22" t="s">
        <v>534</v>
      </c>
    </row>
    <row r="4" spans="2:9" ht="12" x14ac:dyDescent="0.25">
      <c r="B4" s="28" t="s">
        <v>544</v>
      </c>
    </row>
    <row r="5" spans="2:9" ht="12" x14ac:dyDescent="0.2">
      <c r="B5" s="25"/>
      <c r="C5" s="33"/>
      <c r="D5" s="33"/>
    </row>
    <row r="6" spans="2:9" ht="12" x14ac:dyDescent="0.2">
      <c r="B6" s="23"/>
      <c r="C6" s="25"/>
      <c r="D6" s="24"/>
    </row>
    <row r="7" spans="2:9" ht="12" x14ac:dyDescent="0.2">
      <c r="C7" s="25"/>
      <c r="D7" s="24"/>
      <c r="G7" s="41" t="s">
        <v>551</v>
      </c>
      <c r="H7" s="42" t="s">
        <v>37</v>
      </c>
      <c r="I7" s="43" t="s">
        <v>26</v>
      </c>
    </row>
    <row r="8" spans="2:9" ht="12" x14ac:dyDescent="0.2">
      <c r="G8" s="38" t="s">
        <v>552</v>
      </c>
      <c r="H8" s="39" t="s">
        <v>552</v>
      </c>
      <c r="I8" s="40" t="s">
        <v>553</v>
      </c>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zoomScale="85" zoomScaleNormal="85" workbookViewId="0">
      <selection activeCell="V38" sqref="V38"/>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535</v>
      </c>
    </row>
    <row r="4" spans="2:4" ht="12" x14ac:dyDescent="0.25">
      <c r="B4" s="28" t="s">
        <v>546</v>
      </c>
    </row>
    <row r="5" spans="2:4" ht="12" x14ac:dyDescent="0.25">
      <c r="B5" s="28" t="s">
        <v>542</v>
      </c>
      <c r="C5" s="33"/>
      <c r="D5" s="33"/>
    </row>
    <row r="6" spans="2:4" ht="12" x14ac:dyDescent="0.2">
      <c r="B6" s="36" t="s">
        <v>547</v>
      </c>
      <c r="C6" s="25"/>
      <c r="D6" s="24"/>
    </row>
    <row r="7" spans="2:4" ht="12" x14ac:dyDescent="0.25">
      <c r="B7" s="28" t="s">
        <v>543</v>
      </c>
      <c r="C7" s="25"/>
      <c r="D7" s="24"/>
    </row>
    <row r="8" spans="2:4" ht="12" x14ac:dyDescent="0.2">
      <c r="B8" s="23"/>
      <c r="C8" s="25"/>
      <c r="D8" s="24"/>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O276"/>
  <sheetViews>
    <sheetView topLeftCell="C1" zoomScale="85" zoomScaleNormal="85" workbookViewId="0">
      <selection activeCell="H39" sqref="H39"/>
    </sheetView>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15" ht="15.6" x14ac:dyDescent="0.2">
      <c r="B1" s="21" t="s">
        <v>527</v>
      </c>
    </row>
    <row r="2" spans="2:15" ht="12" x14ac:dyDescent="0.2">
      <c r="B2" s="22" t="s">
        <v>536</v>
      </c>
    </row>
    <row r="4" spans="2:15" ht="12" x14ac:dyDescent="0.25">
      <c r="B4" s="28" t="s">
        <v>548</v>
      </c>
    </row>
    <row r="5" spans="2:15" ht="12" x14ac:dyDescent="0.25">
      <c r="B5" s="28"/>
      <c r="C5" s="33"/>
      <c r="D5" s="33"/>
    </row>
    <row r="8" spans="2:15" x14ac:dyDescent="0.2">
      <c r="I8" s="44" t="s">
        <v>554</v>
      </c>
      <c r="J8" s="44"/>
      <c r="K8" s="44"/>
      <c r="L8" s="44"/>
      <c r="M8" s="44"/>
      <c r="N8" s="44"/>
      <c r="O8" s="44"/>
    </row>
    <row r="9" spans="2:15" ht="12.6" thickBot="1" x14ac:dyDescent="0.25">
      <c r="C9" s="30" t="s">
        <v>2</v>
      </c>
      <c r="D9" s="30" t="s">
        <v>519</v>
      </c>
      <c r="I9" s="44"/>
      <c r="J9" s="44"/>
      <c r="K9" s="44"/>
      <c r="L9" s="44"/>
      <c r="M9" s="44"/>
      <c r="N9" s="44"/>
      <c r="O9" s="44"/>
    </row>
    <row r="10" spans="2:15" x14ac:dyDescent="0.2">
      <c r="C10" s="7">
        <v>743.0856</v>
      </c>
      <c r="D10" s="20">
        <v>246172.67600000001</v>
      </c>
    </row>
    <row r="11" spans="2:15" x14ac:dyDescent="0.2">
      <c r="C11" s="7">
        <v>756.21280000000002</v>
      </c>
      <c r="D11" s="20">
        <v>246331.90400000001</v>
      </c>
    </row>
    <row r="12" spans="2:15" x14ac:dyDescent="0.2">
      <c r="C12" s="7">
        <v>587.2808</v>
      </c>
      <c r="D12" s="20">
        <v>209280.91039999999</v>
      </c>
    </row>
    <row r="13" spans="2:15" x14ac:dyDescent="0.2">
      <c r="C13" s="7">
        <v>1604.7463999999998</v>
      </c>
      <c r="D13" s="20">
        <v>452667.00639999995</v>
      </c>
    </row>
    <row r="14" spans="2:15" x14ac:dyDescent="0.2">
      <c r="C14" s="7">
        <v>1375.4507999999998</v>
      </c>
      <c r="D14" s="20">
        <v>467083.31319999998</v>
      </c>
    </row>
    <row r="15" spans="2:15" x14ac:dyDescent="0.2">
      <c r="C15" s="7">
        <v>675.18999999999994</v>
      </c>
      <c r="D15" s="20">
        <v>203491.84999999998</v>
      </c>
    </row>
    <row r="16" spans="2:15" x14ac:dyDescent="0.2">
      <c r="C16" s="7">
        <v>670.88599999999997</v>
      </c>
      <c r="D16" s="20">
        <v>212520.826</v>
      </c>
    </row>
    <row r="17" spans="3:4" x14ac:dyDescent="0.2">
      <c r="C17" s="7">
        <v>720.81239999999991</v>
      </c>
      <c r="D17" s="20">
        <v>198591.84879999998</v>
      </c>
    </row>
    <row r="18" spans="3:4" x14ac:dyDescent="0.2">
      <c r="C18" s="7">
        <v>782.25200000000007</v>
      </c>
      <c r="D18" s="20">
        <v>265467.68000000005</v>
      </c>
    </row>
    <row r="19" spans="3:4" x14ac:dyDescent="0.2">
      <c r="C19" s="7">
        <v>794.51840000000004</v>
      </c>
      <c r="D19" s="20">
        <v>235633.2592</v>
      </c>
    </row>
    <row r="20" spans="3:4" x14ac:dyDescent="0.2">
      <c r="C20" s="7">
        <v>1160.3584000000001</v>
      </c>
      <c r="D20" s="20">
        <v>317473.86080000002</v>
      </c>
    </row>
    <row r="21" spans="3:4" x14ac:dyDescent="0.2">
      <c r="C21" s="7">
        <v>1942.5028</v>
      </c>
      <c r="D21" s="20">
        <v>503790.23080000002</v>
      </c>
    </row>
    <row r="22" spans="3:4" x14ac:dyDescent="0.2">
      <c r="C22" s="7">
        <v>794.51840000000004</v>
      </c>
      <c r="D22" s="20">
        <v>217786.37600000002</v>
      </c>
    </row>
    <row r="23" spans="3:4" x14ac:dyDescent="0.2">
      <c r="C23" s="7">
        <v>1109.2483999999999</v>
      </c>
      <c r="D23" s="20">
        <v>460001.25599999994</v>
      </c>
    </row>
    <row r="24" spans="3:4" x14ac:dyDescent="0.2">
      <c r="C24" s="7">
        <v>1400.9519999999998</v>
      </c>
      <c r="D24" s="20">
        <v>460001.25599999994</v>
      </c>
    </row>
    <row r="25" spans="3:4" x14ac:dyDescent="0.2">
      <c r="C25" s="7">
        <v>1479.7152000000001</v>
      </c>
      <c r="D25" s="20">
        <v>448134.26880000002</v>
      </c>
    </row>
    <row r="26" spans="3:4" x14ac:dyDescent="0.2">
      <c r="C26" s="7">
        <v>790.53719999999998</v>
      </c>
      <c r="D26" s="20">
        <v>249591.99479999999</v>
      </c>
    </row>
    <row r="27" spans="3:4" x14ac:dyDescent="0.2">
      <c r="C27" s="7">
        <v>723.93280000000004</v>
      </c>
      <c r="D27" s="20">
        <v>196142.19200000001</v>
      </c>
    </row>
    <row r="28" spans="3:4" x14ac:dyDescent="0.2">
      <c r="C28" s="7">
        <v>781.0684</v>
      </c>
      <c r="D28" s="20">
        <v>258572.47760000001</v>
      </c>
    </row>
    <row r="29" spans="3:4" x14ac:dyDescent="0.2">
      <c r="C29" s="7">
        <v>1127.7556</v>
      </c>
      <c r="D29" s="20">
        <v>310831.21159999998</v>
      </c>
    </row>
    <row r="30" spans="3:4" x14ac:dyDescent="0.2">
      <c r="C30" s="7">
        <v>720.70479999999998</v>
      </c>
      <c r="D30" s="20">
        <v>207281.5912</v>
      </c>
    </row>
    <row r="31" spans="3:4" x14ac:dyDescent="0.2">
      <c r="C31" s="7">
        <v>649.68880000000001</v>
      </c>
      <c r="D31" s="20">
        <v>168834.04240000001</v>
      </c>
    </row>
    <row r="32" spans="3:4" x14ac:dyDescent="0.2">
      <c r="C32" s="7">
        <v>1307.4476</v>
      </c>
      <c r="D32" s="20">
        <v>396973.83240000001</v>
      </c>
    </row>
    <row r="33" spans="3:4" x14ac:dyDescent="0.2">
      <c r="C33" s="7">
        <v>618.37720000000002</v>
      </c>
      <c r="D33" s="20">
        <v>188743.1072</v>
      </c>
    </row>
    <row r="34" spans="3:4" x14ac:dyDescent="0.2">
      <c r="C34" s="7">
        <v>625.80160000000001</v>
      </c>
      <c r="D34" s="20">
        <v>179674.07519999999</v>
      </c>
    </row>
    <row r="35" spans="3:4" x14ac:dyDescent="0.2">
      <c r="C35" s="7">
        <v>1203.2908</v>
      </c>
      <c r="D35" s="20">
        <v>306363.64360000001</v>
      </c>
    </row>
    <row r="36" spans="3:4" x14ac:dyDescent="0.2">
      <c r="C36" s="7">
        <v>670.88599999999997</v>
      </c>
      <c r="D36" s="20">
        <v>200300.63399999999</v>
      </c>
    </row>
    <row r="37" spans="3:4" x14ac:dyDescent="0.2">
      <c r="C37" s="7">
        <v>1434.0927999999999</v>
      </c>
      <c r="D37" s="20">
        <v>382041.12799999997</v>
      </c>
    </row>
    <row r="38" spans="3:4" x14ac:dyDescent="0.2">
      <c r="C38" s="7">
        <v>781.0684</v>
      </c>
      <c r="D38" s="20">
        <v>245572.7936</v>
      </c>
    </row>
    <row r="39" spans="3:4" x14ac:dyDescent="0.2">
      <c r="C39" s="7">
        <v>1596.3536000000001</v>
      </c>
      <c r="D39" s="20">
        <v>407214.28960000002</v>
      </c>
    </row>
    <row r="40" spans="3:4" x14ac:dyDescent="0.2">
      <c r="C40" s="7">
        <v>1110.3244</v>
      </c>
      <c r="D40" s="20">
        <v>355073.4032</v>
      </c>
    </row>
    <row r="41" spans="3:4" x14ac:dyDescent="0.2">
      <c r="C41" s="7">
        <v>781.0684</v>
      </c>
      <c r="D41" s="20">
        <v>256821.6404</v>
      </c>
    </row>
    <row r="42" spans="3:4" x14ac:dyDescent="0.2">
      <c r="C42" s="7">
        <v>697.89359999999999</v>
      </c>
      <c r="D42" s="20">
        <v>226342.80319999999</v>
      </c>
    </row>
    <row r="43" spans="3:4" x14ac:dyDescent="0.2">
      <c r="C43" s="7">
        <v>625.80160000000001</v>
      </c>
      <c r="D43" s="20">
        <v>191389.8688</v>
      </c>
    </row>
    <row r="44" spans="3:4" x14ac:dyDescent="0.2">
      <c r="C44" s="7">
        <v>957.53239999999994</v>
      </c>
      <c r="D44" s="20">
        <v>297008.96519999998</v>
      </c>
    </row>
    <row r="45" spans="3:4" x14ac:dyDescent="0.2">
      <c r="C45" s="7">
        <v>722.96439999999996</v>
      </c>
      <c r="D45" s="20">
        <v>250773.1452</v>
      </c>
    </row>
    <row r="46" spans="3:4" x14ac:dyDescent="0.2">
      <c r="C46" s="7">
        <v>923.20799999999997</v>
      </c>
      <c r="D46" s="20">
        <v>312211.14399999997</v>
      </c>
    </row>
    <row r="47" spans="3:4" x14ac:dyDescent="0.2">
      <c r="C47" s="7">
        <v>670.24040000000002</v>
      </c>
      <c r="D47" s="20">
        <v>190119.50400000002</v>
      </c>
    </row>
    <row r="48" spans="3:4" x14ac:dyDescent="0.2">
      <c r="C48" s="7">
        <v>785.48</v>
      </c>
      <c r="D48" s="20">
        <v>225050.52000000002</v>
      </c>
    </row>
    <row r="49" spans="3:4" x14ac:dyDescent="0.2">
      <c r="C49" s="7">
        <v>798.28440000000001</v>
      </c>
      <c r="D49" s="20">
        <v>261742.742</v>
      </c>
    </row>
    <row r="50" spans="3:4" x14ac:dyDescent="0.2">
      <c r="C50" s="7">
        <v>1121.9451999999999</v>
      </c>
      <c r="D50" s="20">
        <v>344530.88879999996</v>
      </c>
    </row>
    <row r="51" spans="3:4" x14ac:dyDescent="0.2">
      <c r="C51" s="7">
        <v>782.25200000000007</v>
      </c>
      <c r="D51" s="20">
        <v>215410.27600000001</v>
      </c>
    </row>
    <row r="52" spans="3:4" x14ac:dyDescent="0.2">
      <c r="C52" s="7">
        <v>923.20799999999997</v>
      </c>
      <c r="D52" s="20">
        <v>252185.992</v>
      </c>
    </row>
    <row r="53" spans="3:4" x14ac:dyDescent="0.2">
      <c r="C53" s="7">
        <v>1434.0927999999999</v>
      </c>
      <c r="D53" s="20">
        <v>480545.80959999998</v>
      </c>
    </row>
    <row r="54" spans="3:4" x14ac:dyDescent="0.2">
      <c r="C54" s="7">
        <v>1160.3584000000001</v>
      </c>
      <c r="D54" s="20">
        <v>300385.6176</v>
      </c>
    </row>
    <row r="55" spans="3:4" x14ac:dyDescent="0.2">
      <c r="C55" s="7">
        <v>798.28440000000001</v>
      </c>
      <c r="D55" s="20">
        <v>240539.34760000001</v>
      </c>
    </row>
    <row r="56" spans="3:4" x14ac:dyDescent="0.2">
      <c r="C56" s="7">
        <v>733.18639999999994</v>
      </c>
      <c r="D56" s="20">
        <v>222138.71599999999</v>
      </c>
    </row>
    <row r="57" spans="3:4" x14ac:dyDescent="0.2">
      <c r="C57" s="7">
        <v>798.28440000000001</v>
      </c>
      <c r="D57" s="20">
        <v>228410.054</v>
      </c>
    </row>
    <row r="58" spans="3:4" x14ac:dyDescent="0.2">
      <c r="C58" s="7">
        <v>733.18639999999994</v>
      </c>
      <c r="D58" s="20">
        <v>197053.51439999999</v>
      </c>
    </row>
    <row r="59" spans="3:4" x14ac:dyDescent="0.2">
      <c r="C59" s="7">
        <v>717.04639999999995</v>
      </c>
      <c r="D59" s="20">
        <v>193660.62079999998</v>
      </c>
    </row>
    <row r="60" spans="3:4" x14ac:dyDescent="0.2">
      <c r="C60" s="7">
        <v>747.49720000000002</v>
      </c>
      <c r="D60" s="20">
        <v>237060.1488</v>
      </c>
    </row>
    <row r="61" spans="3:4" x14ac:dyDescent="0.2">
      <c r="C61" s="7">
        <v>1121.9451999999999</v>
      </c>
      <c r="D61" s="20">
        <v>372001.69679999998</v>
      </c>
    </row>
    <row r="62" spans="3:4" x14ac:dyDescent="0.2">
      <c r="C62" s="7">
        <v>1121.9451999999999</v>
      </c>
      <c r="D62" s="20">
        <v>290031.25879999995</v>
      </c>
    </row>
    <row r="63" spans="3:4" x14ac:dyDescent="0.2">
      <c r="C63" s="7">
        <v>827.87439999999992</v>
      </c>
      <c r="D63" s="20">
        <v>238811.06399999998</v>
      </c>
    </row>
    <row r="64" spans="3:4" x14ac:dyDescent="0.2">
      <c r="C64" s="7">
        <v>747.49720000000002</v>
      </c>
      <c r="D64" s="20">
        <v>199054.1992</v>
      </c>
    </row>
    <row r="65" spans="3:4" x14ac:dyDescent="0.2">
      <c r="C65" s="7">
        <v>1608.8352</v>
      </c>
      <c r="D65" s="20">
        <v>496266.40639999998</v>
      </c>
    </row>
    <row r="66" spans="3:4" x14ac:dyDescent="0.2">
      <c r="C66" s="7">
        <v>1132.0595999999998</v>
      </c>
      <c r="D66" s="20">
        <v>346906.89319999993</v>
      </c>
    </row>
    <row r="67" spans="3:4" x14ac:dyDescent="0.2">
      <c r="C67" s="7">
        <v>1383.8436000000002</v>
      </c>
      <c r="D67" s="20">
        <v>376964.61560000002</v>
      </c>
    </row>
    <row r="68" spans="3:4" x14ac:dyDescent="0.2">
      <c r="C68" s="7">
        <v>927.83479999999997</v>
      </c>
      <c r="D68" s="20">
        <v>315733.15360000002</v>
      </c>
    </row>
    <row r="69" spans="3:4" x14ac:dyDescent="0.2">
      <c r="C69" s="7">
        <v>669.1644</v>
      </c>
      <c r="D69" s="20">
        <v>188273.7304</v>
      </c>
    </row>
    <row r="70" spans="3:4" x14ac:dyDescent="0.2">
      <c r="C70" s="7">
        <v>928.1576</v>
      </c>
      <c r="D70" s="20">
        <v>253831.02480000001</v>
      </c>
    </row>
    <row r="71" spans="3:4" x14ac:dyDescent="0.2">
      <c r="C71" s="7">
        <v>798.49959999999987</v>
      </c>
      <c r="D71" s="20">
        <v>278575.86879999994</v>
      </c>
    </row>
    <row r="72" spans="3:4" x14ac:dyDescent="0.2">
      <c r="C72" s="7">
        <v>1305.6184000000001</v>
      </c>
      <c r="D72" s="20">
        <v>402081.79600000003</v>
      </c>
    </row>
    <row r="73" spans="3:4" x14ac:dyDescent="0.2">
      <c r="C73" s="7">
        <v>1121.9451999999999</v>
      </c>
      <c r="D73" s="20">
        <v>310832.58759999997</v>
      </c>
    </row>
    <row r="74" spans="3:4" x14ac:dyDescent="0.2">
      <c r="C74" s="7">
        <v>785.48</v>
      </c>
      <c r="D74" s="20">
        <v>257183.48</v>
      </c>
    </row>
    <row r="75" spans="3:4" x14ac:dyDescent="0.2">
      <c r="C75" s="7">
        <v>927.08159999999998</v>
      </c>
      <c r="D75" s="20">
        <v>326885.33600000001</v>
      </c>
    </row>
    <row r="76" spans="3:4" x14ac:dyDescent="0.2">
      <c r="C76" s="7">
        <v>1109.2483999999999</v>
      </c>
      <c r="D76" s="20">
        <v>344568.74280000001</v>
      </c>
    </row>
    <row r="77" spans="3:4" x14ac:dyDescent="0.2">
      <c r="C77" s="7">
        <v>649.79639999999995</v>
      </c>
      <c r="D77" s="20">
        <v>214631.68039999998</v>
      </c>
    </row>
    <row r="78" spans="3:4" x14ac:dyDescent="0.2">
      <c r="C78" s="7">
        <v>785.48</v>
      </c>
      <c r="D78" s="20">
        <v>237207.67999999999</v>
      </c>
    </row>
    <row r="79" spans="3:4" x14ac:dyDescent="0.2">
      <c r="C79" s="7">
        <v>1596.3536000000001</v>
      </c>
      <c r="D79" s="20">
        <v>464549.19040000002</v>
      </c>
    </row>
    <row r="80" spans="3:4" x14ac:dyDescent="0.2">
      <c r="C80" s="7">
        <v>1121.9451999999999</v>
      </c>
      <c r="D80" s="20">
        <v>310577.03959999996</v>
      </c>
    </row>
    <row r="81" spans="3:4" x14ac:dyDescent="0.2">
      <c r="C81" s="7">
        <v>743.40840000000003</v>
      </c>
      <c r="D81" s="20">
        <v>205098.2108</v>
      </c>
    </row>
    <row r="82" spans="3:4" x14ac:dyDescent="0.2">
      <c r="C82" s="7">
        <v>756.21280000000002</v>
      </c>
      <c r="D82" s="20">
        <v>248525.11680000002</v>
      </c>
    </row>
    <row r="83" spans="3:4" x14ac:dyDescent="0.2">
      <c r="C83" s="7">
        <v>649.79639999999995</v>
      </c>
      <c r="D83" s="20">
        <v>224463.86599999998</v>
      </c>
    </row>
    <row r="84" spans="3:4" x14ac:dyDescent="0.2">
      <c r="C84" s="7">
        <v>785.48</v>
      </c>
      <c r="D84" s="20">
        <v>220606.28</v>
      </c>
    </row>
    <row r="85" spans="3:4" x14ac:dyDescent="0.2">
      <c r="C85" s="7">
        <v>785.48</v>
      </c>
      <c r="D85" s="20">
        <v>220865</v>
      </c>
    </row>
    <row r="86" spans="3:4" x14ac:dyDescent="0.2">
      <c r="C86" s="7">
        <v>1283.4528</v>
      </c>
      <c r="D86" s="20">
        <v>338181.18080000003</v>
      </c>
    </row>
    <row r="87" spans="3:4" x14ac:dyDescent="0.2">
      <c r="C87" s="7">
        <v>1434.0927999999999</v>
      </c>
      <c r="D87" s="20">
        <v>432679.91199999995</v>
      </c>
    </row>
    <row r="88" spans="3:4" x14ac:dyDescent="0.2">
      <c r="C88" s="7">
        <v>782.25200000000007</v>
      </c>
      <c r="D88" s="20">
        <v>196220.04800000001</v>
      </c>
    </row>
    <row r="89" spans="3:4" x14ac:dyDescent="0.2">
      <c r="C89" s="7">
        <v>1288.6176</v>
      </c>
      <c r="D89" s="20">
        <v>323915.8112</v>
      </c>
    </row>
    <row r="90" spans="3:4" x14ac:dyDescent="0.2">
      <c r="C90" s="7">
        <v>781.0684</v>
      </c>
      <c r="D90" s="20">
        <v>200719.01519999999</v>
      </c>
    </row>
    <row r="91" spans="3:4" x14ac:dyDescent="0.2">
      <c r="C91" s="7">
        <v>1222.336</v>
      </c>
      <c r="D91" s="20">
        <v>380809.52</v>
      </c>
    </row>
    <row r="92" spans="3:4" x14ac:dyDescent="0.2">
      <c r="C92" s="7">
        <v>781.0684</v>
      </c>
      <c r="D92" s="20">
        <v>213942.5624</v>
      </c>
    </row>
    <row r="93" spans="3:4" x14ac:dyDescent="0.2">
      <c r="C93" s="7">
        <v>743.0856</v>
      </c>
      <c r="D93" s="20">
        <v>207581.42720000001</v>
      </c>
    </row>
    <row r="94" spans="3:4" x14ac:dyDescent="0.2">
      <c r="C94" s="7">
        <v>785.48</v>
      </c>
      <c r="D94" s="20">
        <v>241671.52000000002</v>
      </c>
    </row>
    <row r="95" spans="3:4" x14ac:dyDescent="0.2">
      <c r="C95" s="7">
        <v>1109.2483999999999</v>
      </c>
      <c r="D95" s="20">
        <v>336695.2524</v>
      </c>
    </row>
    <row r="96" spans="3:4" x14ac:dyDescent="0.2">
      <c r="C96" s="7">
        <v>579.74879999999996</v>
      </c>
      <c r="D96" s="20">
        <v>171262.6544</v>
      </c>
    </row>
    <row r="97" spans="3:4" x14ac:dyDescent="0.2">
      <c r="C97" s="7">
        <v>1128.4012</v>
      </c>
      <c r="D97" s="20">
        <v>299159.1384</v>
      </c>
    </row>
    <row r="98" spans="3:4" x14ac:dyDescent="0.2">
      <c r="C98" s="7">
        <v>701.65959999999995</v>
      </c>
      <c r="D98" s="20">
        <v>212265.66799999998</v>
      </c>
    </row>
    <row r="99" spans="3:4" x14ac:dyDescent="0.2">
      <c r="C99" s="7">
        <v>1336.93</v>
      </c>
      <c r="D99" s="20">
        <v>388515.14</v>
      </c>
    </row>
    <row r="100" spans="3:4" x14ac:dyDescent="0.2">
      <c r="C100" s="7">
        <v>794.51840000000004</v>
      </c>
      <c r="D100" s="20">
        <v>263790.81440000003</v>
      </c>
    </row>
    <row r="101" spans="3:4" x14ac:dyDescent="0.2">
      <c r="C101" s="7">
        <v>1171.5488</v>
      </c>
      <c r="D101" s="20">
        <v>367976.45760000002</v>
      </c>
    </row>
    <row r="102" spans="3:4" x14ac:dyDescent="0.2">
      <c r="C102" s="7">
        <v>794.51840000000004</v>
      </c>
      <c r="D102" s="20">
        <v>243052.59039999999</v>
      </c>
    </row>
    <row r="103" spans="3:4" x14ac:dyDescent="0.2">
      <c r="C103" s="7">
        <v>798.28440000000001</v>
      </c>
      <c r="D103" s="20">
        <v>269075.30160000001</v>
      </c>
    </row>
    <row r="104" spans="3:4" x14ac:dyDescent="0.2">
      <c r="C104" s="7">
        <v>798.28440000000001</v>
      </c>
      <c r="D104" s="20">
        <v>223577.32</v>
      </c>
    </row>
    <row r="105" spans="3:4" x14ac:dyDescent="0.2">
      <c r="C105" s="7">
        <v>649.79639999999995</v>
      </c>
      <c r="D105" s="20">
        <v>198075.992</v>
      </c>
    </row>
    <row r="106" spans="3:4" x14ac:dyDescent="0.2">
      <c r="C106" s="7">
        <v>1137.4395999999999</v>
      </c>
      <c r="D106" s="20">
        <v>354553.23239999998</v>
      </c>
    </row>
    <row r="107" spans="3:4" x14ac:dyDescent="0.2">
      <c r="C107" s="7">
        <v>1604.7463999999998</v>
      </c>
      <c r="D107" s="20">
        <v>456919.45599999995</v>
      </c>
    </row>
    <row r="108" spans="3:4" x14ac:dyDescent="0.2">
      <c r="C108" s="7">
        <v>675.18999999999994</v>
      </c>
      <c r="D108" s="20">
        <v>233142.8</v>
      </c>
    </row>
    <row r="109" spans="3:4" x14ac:dyDescent="0.2">
      <c r="C109" s="7">
        <v>649.68880000000001</v>
      </c>
      <c r="D109" s="20">
        <v>225401.6152</v>
      </c>
    </row>
    <row r="110" spans="3:4" x14ac:dyDescent="0.2">
      <c r="C110" s="7">
        <v>785.48</v>
      </c>
      <c r="D110" s="20">
        <v>195153.16</v>
      </c>
    </row>
    <row r="111" spans="3:4" x14ac:dyDescent="0.2">
      <c r="C111" s="7">
        <v>781.0684</v>
      </c>
      <c r="D111" s="20">
        <v>206631.81</v>
      </c>
    </row>
    <row r="112" spans="3:4" x14ac:dyDescent="0.2">
      <c r="C112" s="7">
        <v>1127.7556</v>
      </c>
      <c r="D112" s="20">
        <v>358525.59239999996</v>
      </c>
    </row>
    <row r="113" spans="3:4" x14ac:dyDescent="0.2">
      <c r="C113" s="7">
        <v>794.51840000000004</v>
      </c>
      <c r="D113" s="20">
        <v>223917.33600000001</v>
      </c>
    </row>
    <row r="114" spans="3:4" x14ac:dyDescent="0.2">
      <c r="C114" s="7">
        <v>794.51840000000004</v>
      </c>
      <c r="D114" s="20">
        <v>201518.89440000002</v>
      </c>
    </row>
    <row r="115" spans="3:4" x14ac:dyDescent="0.2">
      <c r="C115" s="7">
        <v>781.0684</v>
      </c>
      <c r="D115" s="20">
        <v>269278.57199999999</v>
      </c>
    </row>
    <row r="116" spans="3:4" x14ac:dyDescent="0.2">
      <c r="C116" s="7">
        <v>720.81239999999991</v>
      </c>
      <c r="D116" s="20">
        <v>204808.16039999996</v>
      </c>
    </row>
    <row r="117" spans="3:4" x14ac:dyDescent="0.2">
      <c r="C117" s="7">
        <v>927.83479999999997</v>
      </c>
      <c r="D117" s="20">
        <v>306878.45759999997</v>
      </c>
    </row>
    <row r="118" spans="3:4" x14ac:dyDescent="0.2">
      <c r="C118" s="7">
        <v>927.83479999999997</v>
      </c>
      <c r="D118" s="20">
        <v>275394.24839999998</v>
      </c>
    </row>
    <row r="119" spans="3:4" x14ac:dyDescent="0.2">
      <c r="C119" s="7">
        <v>785.48</v>
      </c>
      <c r="D119" s="20">
        <v>192092.24</v>
      </c>
    </row>
    <row r="120" spans="3:4" x14ac:dyDescent="0.2">
      <c r="C120" s="7">
        <v>618.16200000000003</v>
      </c>
      <c r="D120" s="20">
        <v>165430.28200000001</v>
      </c>
    </row>
    <row r="121" spans="3:4" x14ac:dyDescent="0.2">
      <c r="C121" s="7">
        <v>1109.2483999999999</v>
      </c>
      <c r="D121" s="20">
        <v>310223.29079999996</v>
      </c>
    </row>
    <row r="122" spans="3:4" x14ac:dyDescent="0.2">
      <c r="C122" s="7">
        <v>720.70479999999998</v>
      </c>
      <c r="D122" s="20">
        <v>231552.32559999998</v>
      </c>
    </row>
    <row r="123" spans="3:4" x14ac:dyDescent="0.2">
      <c r="C123" s="7">
        <v>720.81239999999991</v>
      </c>
      <c r="D123" s="20">
        <v>215774.28439999997</v>
      </c>
    </row>
    <row r="124" spans="3:4" x14ac:dyDescent="0.2">
      <c r="C124" s="7">
        <v>927.08159999999998</v>
      </c>
      <c r="D124" s="20">
        <v>289727.99040000001</v>
      </c>
    </row>
    <row r="125" spans="3:4" x14ac:dyDescent="0.2">
      <c r="C125" s="7">
        <v>798.28440000000001</v>
      </c>
      <c r="D125" s="20">
        <v>195874.94399999999</v>
      </c>
    </row>
    <row r="126" spans="3:4" x14ac:dyDescent="0.2">
      <c r="C126" s="7">
        <v>1057.9232</v>
      </c>
      <c r="D126" s="20">
        <v>357538.19519999996</v>
      </c>
    </row>
    <row r="127" spans="3:4" x14ac:dyDescent="0.2">
      <c r="C127" s="7">
        <v>781.0684</v>
      </c>
      <c r="D127" s="20">
        <v>239248.7512</v>
      </c>
    </row>
    <row r="128" spans="3:4" x14ac:dyDescent="0.2">
      <c r="C128" s="7">
        <v>1396.8632</v>
      </c>
      <c r="D128" s="20">
        <v>382277.14880000002</v>
      </c>
    </row>
    <row r="129" spans="3:4" x14ac:dyDescent="0.2">
      <c r="C129" s="7">
        <v>794.51840000000004</v>
      </c>
      <c r="D129" s="20">
        <v>248422.66399999999</v>
      </c>
    </row>
    <row r="130" spans="3:4" x14ac:dyDescent="0.2">
      <c r="C130" s="7">
        <v>923.20799999999997</v>
      </c>
      <c r="D130" s="20">
        <v>242740.65599999999</v>
      </c>
    </row>
    <row r="131" spans="3:4" x14ac:dyDescent="0.2">
      <c r="C131" s="7">
        <v>781.0684</v>
      </c>
      <c r="D131" s="20">
        <v>253025.77720000001</v>
      </c>
    </row>
    <row r="132" spans="3:4" x14ac:dyDescent="0.2">
      <c r="C132" s="7">
        <v>782.25200000000007</v>
      </c>
      <c r="D132" s="20">
        <v>234172.38800000004</v>
      </c>
    </row>
    <row r="133" spans="3:4" x14ac:dyDescent="0.2">
      <c r="C133" s="7">
        <v>733.18639999999994</v>
      </c>
      <c r="D133" s="20">
        <v>200678.75119999997</v>
      </c>
    </row>
    <row r="134" spans="3:4" x14ac:dyDescent="0.2">
      <c r="C134" s="7">
        <v>733.18639999999994</v>
      </c>
      <c r="D134" s="20">
        <v>226578.51199999999</v>
      </c>
    </row>
    <row r="135" spans="3:4" x14ac:dyDescent="0.2">
      <c r="C135" s="7">
        <v>794.51840000000004</v>
      </c>
      <c r="D135" s="20">
        <v>200148.89440000002</v>
      </c>
    </row>
    <row r="136" spans="3:4" x14ac:dyDescent="0.2">
      <c r="C136" s="7">
        <v>756.21280000000002</v>
      </c>
      <c r="D136" s="20">
        <v>218585.92480000001</v>
      </c>
    </row>
    <row r="137" spans="3:4" x14ac:dyDescent="0.2">
      <c r="C137" s="7">
        <v>736.62959999999987</v>
      </c>
      <c r="D137" s="20">
        <v>198841.69519999996</v>
      </c>
    </row>
    <row r="138" spans="3:4" x14ac:dyDescent="0.2">
      <c r="C138" s="7">
        <v>785.48</v>
      </c>
      <c r="D138" s="20">
        <v>252927.84</v>
      </c>
    </row>
    <row r="139" spans="3:4" x14ac:dyDescent="0.2">
      <c r="C139" s="7">
        <v>781.0684</v>
      </c>
      <c r="D139" s="20">
        <v>225290.22039999999</v>
      </c>
    </row>
    <row r="140" spans="3:4" x14ac:dyDescent="0.2">
      <c r="C140" s="7">
        <v>798.28440000000001</v>
      </c>
      <c r="D140" s="20">
        <v>234750.58600000001</v>
      </c>
    </row>
    <row r="141" spans="3:4" x14ac:dyDescent="0.2">
      <c r="C141" s="7">
        <v>798.28440000000001</v>
      </c>
      <c r="D141" s="20">
        <v>287466.41159999999</v>
      </c>
    </row>
    <row r="142" spans="3:4" x14ac:dyDescent="0.2">
      <c r="C142" s="7">
        <v>827.87439999999992</v>
      </c>
      <c r="D142" s="20">
        <v>229464.71119999999</v>
      </c>
    </row>
    <row r="143" spans="3:4" x14ac:dyDescent="0.2">
      <c r="C143" s="7">
        <v>1160.3584000000001</v>
      </c>
      <c r="D143" s="20">
        <v>377313.5552</v>
      </c>
    </row>
    <row r="144" spans="3:4" x14ac:dyDescent="0.2">
      <c r="C144" s="7">
        <v>827.87439999999992</v>
      </c>
      <c r="D144" s="20">
        <v>276759.18</v>
      </c>
    </row>
    <row r="145" spans="3:4" x14ac:dyDescent="0.2">
      <c r="C145" s="7">
        <v>723.8252</v>
      </c>
      <c r="D145" s="20">
        <v>219373.4056</v>
      </c>
    </row>
    <row r="146" spans="3:4" x14ac:dyDescent="0.2">
      <c r="C146" s="7">
        <v>798.28440000000001</v>
      </c>
      <c r="D146" s="20">
        <v>230216.21919999999</v>
      </c>
    </row>
    <row r="147" spans="3:4" x14ac:dyDescent="0.2">
      <c r="C147" s="7">
        <v>1238.5835999999999</v>
      </c>
      <c r="D147" s="20">
        <v>410932.67319999996</v>
      </c>
    </row>
    <row r="148" spans="3:4" x14ac:dyDescent="0.2">
      <c r="C148" s="7">
        <v>723.8252</v>
      </c>
      <c r="D148" s="20">
        <v>214341.3364</v>
      </c>
    </row>
    <row r="149" spans="3:4" x14ac:dyDescent="0.2">
      <c r="C149" s="7">
        <v>977.86879999999996</v>
      </c>
      <c r="D149" s="20">
        <v>248274.31359999999</v>
      </c>
    </row>
    <row r="150" spans="3:4" x14ac:dyDescent="0.2">
      <c r="C150" s="7">
        <v>1093.0008</v>
      </c>
      <c r="D150" s="20">
        <v>390494.27120000002</v>
      </c>
    </row>
    <row r="151" spans="3:4" x14ac:dyDescent="0.2">
      <c r="C151" s="7">
        <v>927.83479999999997</v>
      </c>
      <c r="D151" s="20">
        <v>293876.27480000001</v>
      </c>
    </row>
    <row r="152" spans="3:4" x14ac:dyDescent="0.2">
      <c r="C152" s="7">
        <v>701.65959999999995</v>
      </c>
      <c r="D152" s="20">
        <v>204286.66679999998</v>
      </c>
    </row>
    <row r="153" spans="3:4" x14ac:dyDescent="0.2">
      <c r="C153" s="7">
        <v>680.56999999999994</v>
      </c>
      <c r="D153" s="20">
        <v>230154.52999999997</v>
      </c>
    </row>
    <row r="154" spans="3:4" x14ac:dyDescent="0.2">
      <c r="C154" s="7">
        <v>723.93280000000004</v>
      </c>
      <c r="D154" s="20">
        <v>228170.02560000002</v>
      </c>
    </row>
    <row r="155" spans="3:4" x14ac:dyDescent="0.2">
      <c r="C155" s="7">
        <v>649.79639999999995</v>
      </c>
      <c r="D155" s="20">
        <v>205085.40479999999</v>
      </c>
    </row>
    <row r="156" spans="3:4" x14ac:dyDescent="0.2">
      <c r="C156" s="7">
        <v>649.79639999999995</v>
      </c>
      <c r="D156" s="20">
        <v>177555.06399999998</v>
      </c>
    </row>
    <row r="157" spans="3:4" x14ac:dyDescent="0.2">
      <c r="C157" s="7">
        <v>785.48</v>
      </c>
      <c r="D157" s="20">
        <v>217748.48000000001</v>
      </c>
    </row>
    <row r="158" spans="3:4" x14ac:dyDescent="0.2">
      <c r="C158" s="7">
        <v>785.48</v>
      </c>
      <c r="D158" s="20">
        <v>247739.44</v>
      </c>
    </row>
    <row r="159" spans="3:4" x14ac:dyDescent="0.2">
      <c r="C159" s="7">
        <v>1615.2912000000001</v>
      </c>
      <c r="D159" s="20">
        <v>484458.03040000005</v>
      </c>
    </row>
    <row r="160" spans="3:4" x14ac:dyDescent="0.2">
      <c r="C160" s="7">
        <v>1132.0595999999998</v>
      </c>
      <c r="D160" s="20">
        <v>356506.36999999994</v>
      </c>
    </row>
    <row r="161" spans="3:4" x14ac:dyDescent="0.2">
      <c r="C161" s="7">
        <v>720.38200000000006</v>
      </c>
      <c r="D161" s="20">
        <v>197869.36400000003</v>
      </c>
    </row>
    <row r="162" spans="3:4" x14ac:dyDescent="0.2">
      <c r="C162" s="7">
        <v>733.18639999999994</v>
      </c>
      <c r="D162" s="20">
        <v>236608.95279999997</v>
      </c>
    </row>
    <row r="163" spans="3:4" x14ac:dyDescent="0.2">
      <c r="C163" s="7">
        <v>782.25200000000007</v>
      </c>
      <c r="D163" s="20">
        <v>208930.81200000001</v>
      </c>
    </row>
    <row r="164" spans="3:4" x14ac:dyDescent="0.2">
      <c r="C164" s="7">
        <v>798.28440000000001</v>
      </c>
      <c r="D164" s="20">
        <v>263123.42080000002</v>
      </c>
    </row>
    <row r="165" spans="3:4" x14ac:dyDescent="0.2">
      <c r="C165" s="7">
        <v>1057.9232</v>
      </c>
      <c r="D165" s="20">
        <v>286433.57279999997</v>
      </c>
    </row>
    <row r="166" spans="3:4" x14ac:dyDescent="0.2">
      <c r="C166" s="7">
        <v>723.8252</v>
      </c>
      <c r="D166" s="20">
        <v>229581.7836</v>
      </c>
    </row>
    <row r="167" spans="3:4" x14ac:dyDescent="0.2">
      <c r="C167" s="7">
        <v>798.28440000000001</v>
      </c>
      <c r="D167" s="20">
        <v>252053.0264</v>
      </c>
    </row>
    <row r="168" spans="3:4" x14ac:dyDescent="0.2">
      <c r="C168" s="7">
        <v>794.51840000000004</v>
      </c>
      <c r="D168" s="20">
        <v>244820.66720000003</v>
      </c>
    </row>
    <row r="169" spans="3:4" x14ac:dyDescent="0.2">
      <c r="C169" s="7">
        <v>794.51840000000004</v>
      </c>
      <c r="D169" s="20">
        <v>241620.48320000002</v>
      </c>
    </row>
    <row r="170" spans="3:4" x14ac:dyDescent="0.2">
      <c r="C170" s="7">
        <v>782.25200000000007</v>
      </c>
      <c r="D170" s="20">
        <v>235762.34000000003</v>
      </c>
    </row>
    <row r="171" spans="3:4" x14ac:dyDescent="0.2">
      <c r="C171" s="7">
        <v>785.48</v>
      </c>
      <c r="D171" s="20">
        <v>236639.56</v>
      </c>
    </row>
    <row r="172" spans="3:4" x14ac:dyDescent="0.2">
      <c r="C172" s="7">
        <v>923.20799999999997</v>
      </c>
      <c r="D172" s="20">
        <v>294807.64799999999</v>
      </c>
    </row>
    <row r="173" spans="3:4" x14ac:dyDescent="0.2">
      <c r="C173" s="7">
        <v>923.20799999999997</v>
      </c>
      <c r="D173" s="20">
        <v>293828.68799999997</v>
      </c>
    </row>
    <row r="174" spans="3:4" x14ac:dyDescent="0.2">
      <c r="C174" s="7">
        <v>1434.0927999999999</v>
      </c>
      <c r="D174" s="20">
        <v>412856.56159999996</v>
      </c>
    </row>
    <row r="175" spans="3:4" x14ac:dyDescent="0.2">
      <c r="C175" s="7">
        <v>782.25200000000007</v>
      </c>
      <c r="D175" s="20">
        <v>224076.83600000001</v>
      </c>
    </row>
    <row r="176" spans="3:4" x14ac:dyDescent="0.2">
      <c r="C176" s="7">
        <v>781.0684</v>
      </c>
      <c r="D176" s="20">
        <v>258015.61439999999</v>
      </c>
    </row>
    <row r="177" spans="3:4" x14ac:dyDescent="0.2">
      <c r="C177" s="7">
        <v>618.37720000000002</v>
      </c>
      <c r="D177" s="20">
        <v>153466.71240000002</v>
      </c>
    </row>
    <row r="178" spans="3:4" x14ac:dyDescent="0.2">
      <c r="C178" s="7">
        <v>923.20799999999997</v>
      </c>
      <c r="D178" s="20">
        <v>261871.696</v>
      </c>
    </row>
    <row r="179" spans="3:4" x14ac:dyDescent="0.2">
      <c r="C179" s="7">
        <v>781.0684</v>
      </c>
      <c r="D179" s="20">
        <v>210038.6992</v>
      </c>
    </row>
    <row r="180" spans="3:4" x14ac:dyDescent="0.2">
      <c r="C180" s="7">
        <v>781.0684</v>
      </c>
      <c r="D180" s="20">
        <v>210824.0576</v>
      </c>
    </row>
    <row r="181" spans="3:4" x14ac:dyDescent="0.2">
      <c r="C181" s="7">
        <v>781.0684</v>
      </c>
      <c r="D181" s="20">
        <v>249075.6568</v>
      </c>
    </row>
    <row r="182" spans="3:4" x14ac:dyDescent="0.2">
      <c r="C182" s="7">
        <v>697.89359999999999</v>
      </c>
      <c r="D182" s="20">
        <v>219865.76079999999</v>
      </c>
    </row>
    <row r="183" spans="3:4" x14ac:dyDescent="0.2">
      <c r="C183" s="7">
        <v>670.88599999999997</v>
      </c>
      <c r="D183" s="20">
        <v>204292.49399999998</v>
      </c>
    </row>
    <row r="184" spans="3:4" x14ac:dyDescent="0.2">
      <c r="C184" s="7">
        <v>782.25200000000007</v>
      </c>
      <c r="D184" s="20">
        <v>261579.89200000002</v>
      </c>
    </row>
    <row r="185" spans="3:4" x14ac:dyDescent="0.2">
      <c r="C185" s="7">
        <v>743.40840000000003</v>
      </c>
      <c r="D185" s="20">
        <v>222867.42080000002</v>
      </c>
    </row>
    <row r="186" spans="3:4" x14ac:dyDescent="0.2">
      <c r="C186" s="7">
        <v>923.20799999999997</v>
      </c>
      <c r="D186" s="20">
        <v>291494.36</v>
      </c>
    </row>
    <row r="187" spans="3:4" x14ac:dyDescent="0.2">
      <c r="C187" s="7">
        <v>923.20799999999997</v>
      </c>
      <c r="D187" s="20">
        <v>296483.14399999997</v>
      </c>
    </row>
    <row r="188" spans="3:4" x14ac:dyDescent="0.2">
      <c r="C188" s="7">
        <v>1769.4819999999997</v>
      </c>
      <c r="D188" s="16">
        <v>532877.38399999996</v>
      </c>
    </row>
    <row r="189" spans="3:4" x14ac:dyDescent="0.2">
      <c r="C189" s="7">
        <v>410.70920000000001</v>
      </c>
      <c r="D189" s="20">
        <v>117564.0716</v>
      </c>
    </row>
    <row r="190" spans="3:4" x14ac:dyDescent="0.2">
      <c r="C190" s="7">
        <v>1200.82</v>
      </c>
      <c r="D190" s="20">
        <v>317196.39999999997</v>
      </c>
    </row>
    <row r="191" spans="3:4" x14ac:dyDescent="0.2">
      <c r="C191" s="7">
        <v>800.96</v>
      </c>
      <c r="D191" s="20">
        <v>264142.16000000003</v>
      </c>
    </row>
    <row r="192" spans="3:4" x14ac:dyDescent="0.2">
      <c r="C192" s="7">
        <v>827.87439999999992</v>
      </c>
      <c r="D192" s="20">
        <v>222947.20879999999</v>
      </c>
    </row>
    <row r="193" spans="3:4" x14ac:dyDescent="0.2">
      <c r="C193" s="7">
        <v>775.6884</v>
      </c>
      <c r="D193" s="20">
        <v>250312.5344</v>
      </c>
    </row>
    <row r="194" spans="3:4" x14ac:dyDescent="0.2">
      <c r="C194" s="7">
        <v>775.6884</v>
      </c>
      <c r="D194" s="20">
        <v>246050.40400000001</v>
      </c>
    </row>
    <row r="195" spans="3:4" x14ac:dyDescent="0.2">
      <c r="C195" s="7">
        <v>1604.7463999999998</v>
      </c>
      <c r="D195" s="20">
        <v>529317.28319999995</v>
      </c>
    </row>
    <row r="196" spans="3:4" x14ac:dyDescent="0.2">
      <c r="C196" s="7">
        <v>587.2808</v>
      </c>
      <c r="D196" s="20">
        <v>169158.29440000001</v>
      </c>
    </row>
    <row r="197" spans="3:4" x14ac:dyDescent="0.2">
      <c r="C197" s="7">
        <v>756.21280000000002</v>
      </c>
      <c r="D197" s="20">
        <v>206958.712</v>
      </c>
    </row>
    <row r="198" spans="3:4" x14ac:dyDescent="0.2">
      <c r="C198" s="7">
        <v>743.0856</v>
      </c>
      <c r="D198" s="20">
        <v>206445.42319999999</v>
      </c>
    </row>
    <row r="199" spans="3:4" x14ac:dyDescent="0.2">
      <c r="C199" s="7">
        <v>827.87439999999992</v>
      </c>
      <c r="D199" s="20">
        <v>239341.58079999997</v>
      </c>
    </row>
    <row r="200" spans="3:4" x14ac:dyDescent="0.2">
      <c r="C200" s="7">
        <v>1160.3584000000001</v>
      </c>
      <c r="D200" s="20">
        <v>398903.42240000004</v>
      </c>
    </row>
    <row r="201" spans="3:4" x14ac:dyDescent="0.2">
      <c r="C201" s="7">
        <v>743.0856</v>
      </c>
      <c r="D201" s="20">
        <v>210745.16639999999</v>
      </c>
    </row>
    <row r="202" spans="3:4" x14ac:dyDescent="0.2">
      <c r="C202" s="7">
        <v>1160.3584000000001</v>
      </c>
      <c r="D202" s="20">
        <v>331154.87840000005</v>
      </c>
    </row>
    <row r="203" spans="3:4" x14ac:dyDescent="0.2">
      <c r="C203" s="7">
        <v>625.80160000000001</v>
      </c>
      <c r="D203" s="20">
        <v>204434.6784</v>
      </c>
    </row>
    <row r="204" spans="3:4" x14ac:dyDescent="0.2">
      <c r="C204" s="7">
        <v>756.21280000000002</v>
      </c>
      <c r="D204" s="20">
        <v>189194.30720000001</v>
      </c>
    </row>
    <row r="205" spans="3:4" x14ac:dyDescent="0.2">
      <c r="C205" s="7">
        <v>625.80160000000001</v>
      </c>
      <c r="D205" s="20">
        <v>204027.0912</v>
      </c>
    </row>
    <row r="206" spans="3:4" x14ac:dyDescent="0.2">
      <c r="C206" s="7">
        <v>1238.5835999999999</v>
      </c>
      <c r="D206" s="16">
        <v>400865.91599999997</v>
      </c>
    </row>
    <row r="207" spans="3:4" x14ac:dyDescent="0.2">
      <c r="C207" s="7">
        <v>713.71079999999995</v>
      </c>
      <c r="D207" s="16">
        <v>217787.71039999998</v>
      </c>
    </row>
    <row r="208" spans="3:4" x14ac:dyDescent="0.2">
      <c r="C208" s="7">
        <v>763.20680000000004</v>
      </c>
      <c r="D208" s="16">
        <v>219630.90120000002</v>
      </c>
    </row>
    <row r="209" spans="3:4" x14ac:dyDescent="0.2">
      <c r="C209" s="7">
        <v>798.49959999999987</v>
      </c>
      <c r="D209" s="16">
        <v>244624.87199999997</v>
      </c>
    </row>
    <row r="210" spans="3:4" x14ac:dyDescent="0.2">
      <c r="C210" s="7">
        <v>618.37720000000002</v>
      </c>
      <c r="D210" s="16">
        <v>163162.8792</v>
      </c>
    </row>
    <row r="211" spans="3:4" x14ac:dyDescent="0.2">
      <c r="C211" s="7">
        <v>1479.7152000000001</v>
      </c>
      <c r="D211" s="16">
        <v>401302.81920000003</v>
      </c>
    </row>
    <row r="212" spans="3:4" x14ac:dyDescent="0.2">
      <c r="C212" s="7">
        <v>1603.9931999999999</v>
      </c>
      <c r="D212" s="16">
        <v>538271.73560000001</v>
      </c>
    </row>
    <row r="213" spans="3:4" x14ac:dyDescent="0.2">
      <c r="C213" s="7">
        <v>1615.2912000000001</v>
      </c>
      <c r="D213" s="16">
        <v>461464.99200000003</v>
      </c>
    </row>
    <row r="214" spans="3:4" x14ac:dyDescent="0.2">
      <c r="C214" s="7">
        <v>784.1887999999999</v>
      </c>
      <c r="D214" s="16">
        <v>275812.49280000001</v>
      </c>
    </row>
    <row r="215" spans="3:4" x14ac:dyDescent="0.2">
      <c r="C215" s="7">
        <v>720.38200000000006</v>
      </c>
      <c r="D215" s="16">
        <v>216552.71200000003</v>
      </c>
    </row>
    <row r="216" spans="3:4" x14ac:dyDescent="0.2">
      <c r="C216" s="7">
        <v>1596.3536000000001</v>
      </c>
      <c r="D216" s="16">
        <v>495570.44480000006</v>
      </c>
    </row>
    <row r="217" spans="3:4" x14ac:dyDescent="0.2">
      <c r="C217" s="7">
        <v>1121.9451999999999</v>
      </c>
      <c r="D217" s="16">
        <v>388656.80639999994</v>
      </c>
    </row>
    <row r="218" spans="3:4" x14ac:dyDescent="0.2">
      <c r="C218" s="7">
        <v>1596.3536000000001</v>
      </c>
      <c r="D218" s="16">
        <v>495024.09120000002</v>
      </c>
    </row>
    <row r="219" spans="3:4" x14ac:dyDescent="0.2">
      <c r="C219" s="7">
        <v>1596.3536000000001</v>
      </c>
      <c r="D219" s="16">
        <v>526947.16320000007</v>
      </c>
    </row>
    <row r="220" spans="3:4" x14ac:dyDescent="0.2">
      <c r="C220" s="7">
        <v>1273.8763999999999</v>
      </c>
      <c r="D220" s="16">
        <v>427236.09959999996</v>
      </c>
    </row>
    <row r="221" spans="3:4" x14ac:dyDescent="0.2">
      <c r="C221" s="7">
        <v>966.57079999999996</v>
      </c>
      <c r="D221" s="16">
        <v>327044.36839999998</v>
      </c>
    </row>
    <row r="222" spans="3:4" x14ac:dyDescent="0.2">
      <c r="C222" s="7">
        <v>1357.1587999999999</v>
      </c>
      <c r="D222" s="16">
        <v>385447.68719999999</v>
      </c>
    </row>
    <row r="223" spans="3:4" x14ac:dyDescent="0.2">
      <c r="C223" s="7">
        <v>1343.386</v>
      </c>
      <c r="D223" s="16">
        <v>401894.81799999997</v>
      </c>
    </row>
    <row r="224" spans="3:4" x14ac:dyDescent="0.2">
      <c r="C224" s="7">
        <v>758.68760000000009</v>
      </c>
      <c r="D224" s="16">
        <v>264275.78240000003</v>
      </c>
    </row>
    <row r="225" spans="3:4" x14ac:dyDescent="0.2">
      <c r="C225" s="7">
        <v>789.24599999999987</v>
      </c>
      <c r="D225" s="16">
        <v>231348.92799999996</v>
      </c>
    </row>
    <row r="226" spans="3:4" x14ac:dyDescent="0.2">
      <c r="C226" s="7">
        <v>789.24599999999987</v>
      </c>
      <c r="D226" s="16">
        <v>264238.94999999995</v>
      </c>
    </row>
    <row r="227" spans="3:4" x14ac:dyDescent="0.2">
      <c r="C227" s="7">
        <v>733.18639999999994</v>
      </c>
      <c r="D227" s="16">
        <v>217357.63279999999</v>
      </c>
    </row>
    <row r="228" spans="3:4" x14ac:dyDescent="0.2">
      <c r="C228" s="7">
        <v>1611.8480000000002</v>
      </c>
      <c r="D228" s="16">
        <v>482404.31200000003</v>
      </c>
    </row>
    <row r="229" spans="3:4" x14ac:dyDescent="0.2">
      <c r="C229" s="7">
        <v>789.24599999999987</v>
      </c>
      <c r="D229" s="16">
        <v>228937.89599999995</v>
      </c>
    </row>
    <row r="230" spans="3:4" x14ac:dyDescent="0.2">
      <c r="C230" s="7">
        <v>1611.8480000000002</v>
      </c>
      <c r="D230" s="16">
        <v>498994.03200000006</v>
      </c>
    </row>
    <row r="231" spans="3:4" x14ac:dyDescent="0.2">
      <c r="C231" s="7">
        <v>789.24599999999987</v>
      </c>
      <c r="D231" s="16">
        <v>256376.27599999995</v>
      </c>
    </row>
    <row r="232" spans="3:4" x14ac:dyDescent="0.2">
      <c r="C232" s="7">
        <v>794.51840000000004</v>
      </c>
      <c r="D232" s="16">
        <v>255243.10879999999</v>
      </c>
    </row>
    <row r="233" spans="3:4" x14ac:dyDescent="0.2">
      <c r="C233" s="7">
        <v>1611.8480000000002</v>
      </c>
      <c r="D233" s="16">
        <v>506786.66400000005</v>
      </c>
    </row>
    <row r="234" spans="3:4" x14ac:dyDescent="0.2">
      <c r="C234" s="7">
        <v>789.24599999999987</v>
      </c>
      <c r="D234" s="16">
        <v>233172.48999999996</v>
      </c>
    </row>
    <row r="235" spans="3:4" x14ac:dyDescent="0.2">
      <c r="C235" s="7">
        <v>794.51840000000004</v>
      </c>
      <c r="D235" s="16">
        <v>233834.00480000002</v>
      </c>
    </row>
    <row r="236" spans="3:4" x14ac:dyDescent="0.2">
      <c r="C236" s="7">
        <v>1611.8480000000002</v>
      </c>
      <c r="D236" s="16">
        <v>523373.44800000009</v>
      </c>
    </row>
    <row r="237" spans="3:4" x14ac:dyDescent="0.2">
      <c r="C237" s="7">
        <v>789.24599999999987</v>
      </c>
      <c r="D237" s="16">
        <v>228872.91199999995</v>
      </c>
    </row>
    <row r="238" spans="3:4" x14ac:dyDescent="0.2">
      <c r="C238" s="7">
        <v>794.51840000000004</v>
      </c>
      <c r="D238" s="16">
        <v>208655.6704</v>
      </c>
    </row>
    <row r="239" spans="3:4" x14ac:dyDescent="0.2">
      <c r="C239" s="7">
        <v>1111.7231999999999</v>
      </c>
      <c r="D239" s="16">
        <v>322952.55839999998</v>
      </c>
    </row>
    <row r="240" spans="3:4" x14ac:dyDescent="0.2">
      <c r="C240" s="7">
        <v>785.48</v>
      </c>
      <c r="D240" s="16">
        <v>216826</v>
      </c>
    </row>
    <row r="241" spans="3:4" x14ac:dyDescent="0.2">
      <c r="C241" s="7">
        <v>1058.2459999999999</v>
      </c>
      <c r="D241" s="16">
        <v>298730.40399999998</v>
      </c>
    </row>
    <row r="242" spans="3:4" x14ac:dyDescent="0.2">
      <c r="C242" s="7">
        <v>791.72079999999994</v>
      </c>
      <c r="D242" s="16">
        <v>230495.00639999998</v>
      </c>
    </row>
    <row r="243" spans="3:4" x14ac:dyDescent="0.2">
      <c r="C243" s="7">
        <v>1068.5755999999999</v>
      </c>
      <c r="D243" s="16">
        <v>346048.04079999996</v>
      </c>
    </row>
    <row r="244" spans="3:4" x14ac:dyDescent="0.2">
      <c r="C244" s="7">
        <v>1325.3091999999999</v>
      </c>
      <c r="D244" s="16">
        <v>377043.5956</v>
      </c>
    </row>
    <row r="245" spans="3:4" x14ac:dyDescent="0.2">
      <c r="C245" s="7">
        <v>1273.8763999999999</v>
      </c>
      <c r="D245" s="16">
        <v>413761.70639999997</v>
      </c>
    </row>
    <row r="246" spans="3:4" x14ac:dyDescent="0.2">
      <c r="C246" s="7">
        <v>798.49959999999987</v>
      </c>
      <c r="D246" s="16">
        <v>212644.39479999998</v>
      </c>
    </row>
    <row r="247" spans="3:4" x14ac:dyDescent="0.2">
      <c r="C247" s="7">
        <v>798.49959999999987</v>
      </c>
      <c r="D247" s="16">
        <v>250415.38199999995</v>
      </c>
    </row>
    <row r="248" spans="3:4" x14ac:dyDescent="0.2">
      <c r="C248" s="7">
        <v>798.49959999999987</v>
      </c>
      <c r="D248" s="16">
        <v>219252.89199999996</v>
      </c>
    </row>
    <row r="249" spans="3:4" x14ac:dyDescent="0.2">
      <c r="C249" s="7">
        <v>1058.2459999999999</v>
      </c>
      <c r="D249" s="16">
        <v>264011.69799999997</v>
      </c>
    </row>
    <row r="250" spans="3:4" x14ac:dyDescent="0.2">
      <c r="C250" s="7">
        <v>618.16200000000003</v>
      </c>
      <c r="D250" s="16">
        <v>211406.86800000002</v>
      </c>
    </row>
    <row r="251" spans="3:4" x14ac:dyDescent="0.2">
      <c r="C251" s="7">
        <v>1273.8763999999999</v>
      </c>
      <c r="D251" s="16">
        <v>396330.29079999996</v>
      </c>
    </row>
    <row r="252" spans="3:4" x14ac:dyDescent="0.2">
      <c r="C252" s="7">
        <v>798.49959999999987</v>
      </c>
      <c r="D252" s="16">
        <v>227072.87839999996</v>
      </c>
    </row>
    <row r="253" spans="3:4" x14ac:dyDescent="0.2">
      <c r="C253" s="7">
        <v>798.49959999999987</v>
      </c>
      <c r="D253" s="16">
        <v>276323.86559999996</v>
      </c>
    </row>
    <row r="254" spans="3:4" x14ac:dyDescent="0.2">
      <c r="C254" s="7">
        <v>798.49959999999987</v>
      </c>
      <c r="D254" s="16">
        <v>230943.37959999996</v>
      </c>
    </row>
    <row r="255" spans="3:4" x14ac:dyDescent="0.2">
      <c r="C255" s="7">
        <v>1058.2459999999999</v>
      </c>
      <c r="D255" s="16">
        <v>315382.11</v>
      </c>
    </row>
    <row r="256" spans="3:4" x14ac:dyDescent="0.2">
      <c r="C256" s="7">
        <v>1273.5536</v>
      </c>
      <c r="D256" s="16">
        <v>372016.56160000002</v>
      </c>
    </row>
    <row r="257" spans="3:4" x14ac:dyDescent="0.2">
      <c r="C257" s="7">
        <v>798.49959999999987</v>
      </c>
      <c r="D257" s="16">
        <v>237680.87519999995</v>
      </c>
    </row>
    <row r="258" spans="3:4" x14ac:dyDescent="0.2">
      <c r="C258" s="7">
        <v>798.49959999999987</v>
      </c>
      <c r="D258" s="16">
        <v>234032.88399999996</v>
      </c>
    </row>
    <row r="259" spans="3:4" x14ac:dyDescent="0.2">
      <c r="C259" s="7">
        <v>798.28440000000001</v>
      </c>
      <c r="D259" s="16">
        <v>273165.57680000004</v>
      </c>
    </row>
    <row r="260" spans="3:4" x14ac:dyDescent="0.2">
      <c r="C260" s="7">
        <v>1057.9232</v>
      </c>
      <c r="D260" s="16">
        <v>271227.49439999997</v>
      </c>
    </row>
    <row r="261" spans="3:4" x14ac:dyDescent="0.2">
      <c r="C261" s="7">
        <v>1273.5536</v>
      </c>
      <c r="D261" s="16">
        <v>349865.22239999997</v>
      </c>
    </row>
    <row r="262" spans="3:4" x14ac:dyDescent="0.2">
      <c r="C262" s="7">
        <v>618.16200000000003</v>
      </c>
      <c r="D262" s="16">
        <v>199730.734</v>
      </c>
    </row>
    <row r="263" spans="3:4" x14ac:dyDescent="0.2">
      <c r="C263" s="7">
        <v>1273.5536</v>
      </c>
      <c r="D263" s="16">
        <v>338482.45439999999</v>
      </c>
    </row>
    <row r="264" spans="3:4" x14ac:dyDescent="0.2">
      <c r="C264" s="7">
        <v>1057.9232</v>
      </c>
      <c r="D264" s="16">
        <v>351304.57759999996</v>
      </c>
    </row>
    <row r="265" spans="3:4" x14ac:dyDescent="0.2">
      <c r="C265" s="7">
        <v>1273.5536</v>
      </c>
      <c r="D265" s="16">
        <v>338472.13279999996</v>
      </c>
    </row>
    <row r="266" spans="3:4" x14ac:dyDescent="0.2">
      <c r="C266" s="7">
        <v>798.28440000000001</v>
      </c>
      <c r="D266" s="16">
        <v>212916.35680000001</v>
      </c>
    </row>
    <row r="267" spans="3:4" x14ac:dyDescent="0.2">
      <c r="C267" s="7">
        <v>1057.9232</v>
      </c>
      <c r="D267" s="16">
        <v>308660.80319999997</v>
      </c>
    </row>
    <row r="268" spans="3:4" x14ac:dyDescent="0.2">
      <c r="C268" s="7">
        <v>606.32600000000002</v>
      </c>
      <c r="D268" s="16">
        <v>147343.69400000002</v>
      </c>
    </row>
    <row r="269" spans="3:4" x14ac:dyDescent="0.2">
      <c r="C269" s="7">
        <v>1273.5536</v>
      </c>
      <c r="D269" s="16">
        <v>448574.6704</v>
      </c>
    </row>
    <row r="270" spans="3:4" x14ac:dyDescent="0.2">
      <c r="C270" s="7">
        <v>798.28440000000001</v>
      </c>
      <c r="D270" s="16">
        <v>255337.89800000002</v>
      </c>
    </row>
    <row r="271" spans="3:4" x14ac:dyDescent="0.2">
      <c r="C271" s="7">
        <v>598.5788</v>
      </c>
      <c r="D271" s="16">
        <v>175773.58559999999</v>
      </c>
    </row>
    <row r="272" spans="3:4" x14ac:dyDescent="0.2">
      <c r="C272" s="7">
        <v>1238.5835999999999</v>
      </c>
      <c r="D272" s="16">
        <v>322610.73919999995</v>
      </c>
    </row>
    <row r="273" spans="3:4" x14ac:dyDescent="0.2">
      <c r="C273" s="7">
        <v>794.51840000000004</v>
      </c>
      <c r="D273" s="16">
        <v>279191.25599999999</v>
      </c>
    </row>
    <row r="274" spans="3:4" x14ac:dyDescent="0.2">
      <c r="C274" s="7">
        <v>1013.2692</v>
      </c>
      <c r="D274" s="16">
        <v>287996.52960000001</v>
      </c>
    </row>
    <row r="275" spans="3:4" x14ac:dyDescent="0.2">
      <c r="C275" s="7">
        <v>1074.7087999999999</v>
      </c>
      <c r="D275" s="16">
        <v>365868.77759999997</v>
      </c>
    </row>
    <row r="276" spans="3:4" x14ac:dyDescent="0.2">
      <c r="C276" s="7">
        <v>789.24599999999987</v>
      </c>
      <c r="D276" s="16">
        <v>199216.40399999995</v>
      </c>
    </row>
  </sheetData>
  <mergeCells count="1">
    <mergeCell ref="I8:O9"/>
  </mergeCells>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baseColWidth="10" defaultColWidth="8.88671875" defaultRowHeight="11.4" x14ac:dyDescent="0.2"/>
  <cols>
    <col min="1" max="1" width="2" style="27" customWidth="1"/>
    <col min="2" max="2" width="7.33203125" style="27" customWidth="1"/>
    <col min="3" max="3" width="14.88671875" style="27" bestFit="1" customWidth="1"/>
    <col min="4" max="4" width="15.77734375" style="27" bestFit="1" customWidth="1"/>
    <col min="5" max="5" width="18.21875" style="27" bestFit="1" customWidth="1"/>
    <col min="6" max="16384" width="8.88671875" style="27"/>
  </cols>
  <sheetData>
    <row r="1" spans="2:10" ht="15.6" x14ac:dyDescent="0.2">
      <c r="B1" s="21" t="s">
        <v>527</v>
      </c>
    </row>
    <row r="2" spans="2:10" ht="12" x14ac:dyDescent="0.2">
      <c r="B2" s="22" t="s">
        <v>537</v>
      </c>
    </row>
    <row r="4" spans="2:10" ht="12" x14ac:dyDescent="0.25">
      <c r="B4" s="28" t="s">
        <v>545</v>
      </c>
    </row>
    <row r="5" spans="2:10" ht="12" x14ac:dyDescent="0.25">
      <c r="B5" s="28" t="s">
        <v>538</v>
      </c>
      <c r="C5" s="33"/>
      <c r="D5" s="33"/>
    </row>
    <row r="6" spans="2:10" ht="12" x14ac:dyDescent="0.25">
      <c r="B6" s="28"/>
      <c r="C6" s="33"/>
      <c r="D6" s="33"/>
    </row>
    <row r="7" spans="2:10" ht="12" x14ac:dyDescent="0.25">
      <c r="B7" s="28"/>
      <c r="C7" s="33"/>
      <c r="D7" s="33"/>
    </row>
    <row r="8" spans="2:10" ht="14.4" x14ac:dyDescent="0.3">
      <c r="J8" s="26"/>
    </row>
    <row r="9" spans="2:10" ht="14.4" x14ac:dyDescent="0.3">
      <c r="J9" s="26"/>
    </row>
    <row r="10" spans="2:10" ht="14.4" x14ac:dyDescent="0.3">
      <c r="J10" s="26"/>
    </row>
    <row r="11" spans="2:10" ht="14.4" x14ac:dyDescent="0.3">
      <c r="J11" s="26"/>
    </row>
    <row r="12" spans="2:10" ht="14.4" x14ac:dyDescent="0.3">
      <c r="B12" s="28"/>
      <c r="J12" s="26"/>
    </row>
    <row r="13" spans="2:10" ht="14.4" x14ac:dyDescent="0.3">
      <c r="J13" s="26"/>
    </row>
    <row r="14" spans="2:10" ht="14.4" x14ac:dyDescent="0.3">
      <c r="J14" s="26"/>
    </row>
    <row r="15" spans="2:10" ht="14.4" x14ac:dyDescent="0.3">
      <c r="J15" s="26"/>
    </row>
    <row r="16" spans="2:10" ht="14.4" x14ac:dyDescent="0.3">
      <c r="J16" s="26"/>
    </row>
    <row r="17" spans="10:10" ht="14.4" x14ac:dyDescent="0.3">
      <c r="J17" s="26"/>
    </row>
    <row r="18" spans="10:10" ht="14.4" x14ac:dyDescent="0.3">
      <c r="J18" s="26"/>
    </row>
    <row r="19" spans="10:10" ht="14.4" x14ac:dyDescent="0.3">
      <c r="J19" s="26"/>
    </row>
    <row r="20" spans="10:10" ht="14.4" x14ac:dyDescent="0.3">
      <c r="J20" s="26"/>
    </row>
    <row r="21" spans="10:10" ht="14.4" x14ac:dyDescent="0.3">
      <c r="J21" s="26"/>
    </row>
    <row r="22" spans="10:10" ht="14.4" x14ac:dyDescent="0.3">
      <c r="J22" s="26"/>
    </row>
    <row r="23" spans="10:10" ht="14.4" x14ac:dyDescent="0.3">
      <c r="J23" s="26"/>
    </row>
    <row r="24" spans="10:10" ht="14.4" x14ac:dyDescent="0.3">
      <c r="J24" s="26"/>
    </row>
    <row r="25" spans="10:10" ht="14.4" x14ac:dyDescent="0.3">
      <c r="J25" s="26"/>
    </row>
    <row r="26" spans="10:10" ht="14.4" x14ac:dyDescent="0.3">
      <c r="J26" s="26"/>
    </row>
    <row r="27" spans="10:10" ht="14.4" x14ac:dyDescent="0.3">
      <c r="J27" s="26"/>
    </row>
    <row r="28" spans="10:10" ht="14.4" x14ac:dyDescent="0.3">
      <c r="J28" s="26"/>
    </row>
    <row r="29" spans="10:10" ht="14.4" x14ac:dyDescent="0.3">
      <c r="J29" s="26"/>
    </row>
    <row r="30" spans="10:10" ht="14.4" x14ac:dyDescent="0.3">
      <c r="J30" s="26"/>
    </row>
    <row r="31" spans="10:10" ht="14.4" x14ac:dyDescent="0.3">
      <c r="J31" s="26"/>
    </row>
    <row r="32" spans="10:10" ht="14.4" x14ac:dyDescent="0.3">
      <c r="J32" s="26"/>
    </row>
    <row r="33" spans="10:10" ht="14.4" x14ac:dyDescent="0.3">
      <c r="J33" s="26"/>
    </row>
    <row r="34" spans="10:10" ht="14.4" x14ac:dyDescent="0.3">
      <c r="J34" s="26"/>
    </row>
    <row r="35" spans="10:10" ht="14.4" x14ac:dyDescent="0.3">
      <c r="J35" s="26"/>
    </row>
    <row r="36" spans="10:10" ht="14.4" x14ac:dyDescent="0.3">
      <c r="J36" s="26"/>
    </row>
    <row r="37" spans="10:10" ht="14.4" x14ac:dyDescent="0.3">
      <c r="J37" s="26"/>
    </row>
    <row r="38" spans="10:10" ht="14.4" x14ac:dyDescent="0.3">
      <c r="J38" s="26"/>
    </row>
    <row r="39" spans="10:10" ht="14.4" x14ac:dyDescent="0.3">
      <c r="J39" s="26"/>
    </row>
    <row r="40" spans="10:10" ht="14.4" x14ac:dyDescent="0.3">
      <c r="J40" s="26"/>
    </row>
    <row r="41" spans="10:10" ht="14.4" x14ac:dyDescent="0.3">
      <c r="J41" s="26"/>
    </row>
    <row r="42" spans="10:10" ht="14.4" x14ac:dyDescent="0.3">
      <c r="J42" s="26"/>
    </row>
    <row r="43" spans="10:10" ht="14.4" x14ac:dyDescent="0.3">
      <c r="J43" s="26"/>
    </row>
    <row r="44" spans="10:10" ht="14.4" x14ac:dyDescent="0.3">
      <c r="J44" s="26"/>
    </row>
    <row r="45" spans="10:10" ht="14.4" x14ac:dyDescent="0.3">
      <c r="J45" s="26"/>
    </row>
    <row r="46" spans="10:10" ht="14.4" x14ac:dyDescent="0.3">
      <c r="J46" s="26"/>
    </row>
    <row r="47" spans="10:10" ht="14.4" x14ac:dyDescent="0.3">
      <c r="J47" s="26"/>
    </row>
    <row r="48" spans="10:10" ht="14.4" x14ac:dyDescent="0.3">
      <c r="J48" s="26"/>
    </row>
    <row r="49" spans="10:10" ht="14.4" x14ac:dyDescent="0.3">
      <c r="J49" s="26"/>
    </row>
    <row r="50" spans="10:10" ht="14.4" x14ac:dyDescent="0.3">
      <c r="J50" s="26"/>
    </row>
    <row r="51" spans="10:10" ht="14.4" x14ac:dyDescent="0.3">
      <c r="J51" s="26"/>
    </row>
    <row r="52" spans="10:10" ht="14.4" x14ac:dyDescent="0.3">
      <c r="J52" s="26"/>
    </row>
    <row r="53" spans="10:10" ht="14.4" x14ac:dyDescent="0.3">
      <c r="J53" s="26"/>
    </row>
    <row r="54" spans="10:10" ht="14.4" x14ac:dyDescent="0.3">
      <c r="J54" s="26"/>
    </row>
    <row r="55" spans="10:10" ht="14.4" x14ac:dyDescent="0.3">
      <c r="J55" s="26"/>
    </row>
    <row r="56" spans="10:10" ht="14.4" x14ac:dyDescent="0.3">
      <c r="J56" s="26"/>
    </row>
    <row r="57" spans="10:10" ht="14.4" x14ac:dyDescent="0.3">
      <c r="J57" s="26"/>
    </row>
    <row r="58" spans="10:10" ht="14.4" x14ac:dyDescent="0.3">
      <c r="J58" s="26"/>
    </row>
    <row r="59" spans="10:10" ht="14.4" x14ac:dyDescent="0.3">
      <c r="J59" s="26"/>
    </row>
    <row r="60" spans="10:10" ht="14.4" x14ac:dyDescent="0.3">
      <c r="J60" s="26"/>
    </row>
    <row r="61" spans="10:10" ht="14.4" x14ac:dyDescent="0.3">
      <c r="J61" s="26"/>
    </row>
    <row r="62" spans="10:10" ht="14.4" x14ac:dyDescent="0.3">
      <c r="J62" s="26"/>
    </row>
    <row r="63" spans="10:10" ht="14.4" x14ac:dyDescent="0.3">
      <c r="J63" s="26"/>
    </row>
    <row r="64" spans="10:10" ht="14.4" x14ac:dyDescent="0.3">
      <c r="J64" s="26"/>
    </row>
    <row r="65" spans="10:10" ht="14.4" x14ac:dyDescent="0.3">
      <c r="J65" s="26"/>
    </row>
    <row r="66" spans="10:10" ht="14.4" x14ac:dyDescent="0.3">
      <c r="J66" s="26"/>
    </row>
    <row r="67" spans="10:10" ht="14.4" x14ac:dyDescent="0.3">
      <c r="J67" s="26"/>
    </row>
    <row r="68" spans="10:10" ht="14.4" x14ac:dyDescent="0.3">
      <c r="J68" s="26"/>
    </row>
    <row r="69" spans="10:10" ht="14.4" x14ac:dyDescent="0.3">
      <c r="J69" s="26"/>
    </row>
    <row r="70" spans="10:10" ht="14.4" x14ac:dyDescent="0.3">
      <c r="J70" s="26"/>
    </row>
    <row r="71" spans="10:10" ht="14.4" x14ac:dyDescent="0.3">
      <c r="J71" s="26"/>
    </row>
    <row r="72" spans="10:10" ht="14.4" x14ac:dyDescent="0.3">
      <c r="J72" s="26"/>
    </row>
    <row r="73" spans="10:10" ht="14.4" x14ac:dyDescent="0.3">
      <c r="J73" s="26"/>
    </row>
    <row r="74" spans="10:10" ht="14.4" x14ac:dyDescent="0.3">
      <c r="J74" s="26"/>
    </row>
    <row r="75" spans="10:10" ht="14.4" x14ac:dyDescent="0.3">
      <c r="J75" s="26"/>
    </row>
    <row r="76" spans="10:10" ht="14.4" x14ac:dyDescent="0.3">
      <c r="J76" s="26"/>
    </row>
    <row r="77" spans="10:10" ht="14.4" x14ac:dyDescent="0.3">
      <c r="J77" s="26"/>
    </row>
    <row r="78" spans="10:10" ht="14.4" x14ac:dyDescent="0.3">
      <c r="J78" s="26"/>
    </row>
    <row r="79" spans="10:10" ht="14.4" x14ac:dyDescent="0.3">
      <c r="J79" s="26"/>
    </row>
    <row r="80" spans="10:10" ht="14.4" x14ac:dyDescent="0.3">
      <c r="J80" s="26"/>
    </row>
    <row r="81" spans="10:10" ht="14.4" x14ac:dyDescent="0.3">
      <c r="J81" s="26"/>
    </row>
    <row r="82" spans="10:10" ht="14.4" x14ac:dyDescent="0.3">
      <c r="J82" s="26"/>
    </row>
    <row r="83" spans="10:10" ht="14.4" x14ac:dyDescent="0.3">
      <c r="J83" s="26"/>
    </row>
    <row r="84" spans="10:10" ht="14.4" x14ac:dyDescent="0.3">
      <c r="J84" s="26"/>
    </row>
    <row r="85" spans="10:10" ht="14.4" x14ac:dyDescent="0.3">
      <c r="J85" s="26"/>
    </row>
    <row r="86" spans="10:10" ht="14.4" x14ac:dyDescent="0.3">
      <c r="J86" s="26"/>
    </row>
    <row r="87" spans="10:10" ht="14.4" x14ac:dyDescent="0.3">
      <c r="J87" s="26"/>
    </row>
    <row r="88" spans="10:10" ht="14.4" x14ac:dyDescent="0.3">
      <c r="J88" s="26"/>
    </row>
    <row r="89" spans="10:10" ht="14.4" x14ac:dyDescent="0.3">
      <c r="J89" s="26"/>
    </row>
    <row r="90" spans="10:10" ht="14.4" x14ac:dyDescent="0.3">
      <c r="J90" s="26"/>
    </row>
    <row r="91" spans="10:10" ht="14.4" x14ac:dyDescent="0.3">
      <c r="J91" s="26"/>
    </row>
    <row r="92" spans="10:10" ht="14.4" x14ac:dyDescent="0.3">
      <c r="J92" s="26"/>
    </row>
    <row r="93" spans="10:10" ht="14.4" x14ac:dyDescent="0.3">
      <c r="J93" s="26"/>
    </row>
    <row r="94" spans="10:10" ht="14.4" x14ac:dyDescent="0.3">
      <c r="J94" s="26"/>
    </row>
    <row r="95" spans="10:10" ht="14.4" x14ac:dyDescent="0.3">
      <c r="J95" s="26"/>
    </row>
    <row r="96" spans="10:10" ht="14.4" x14ac:dyDescent="0.3">
      <c r="J96" s="26"/>
    </row>
    <row r="97" spans="10:10" ht="14.4" x14ac:dyDescent="0.3">
      <c r="J97" s="26"/>
    </row>
    <row r="98" spans="10:10" ht="14.4" x14ac:dyDescent="0.3">
      <c r="J98" s="26"/>
    </row>
    <row r="99" spans="10:10" ht="14.4" x14ac:dyDescent="0.3">
      <c r="J99" s="26"/>
    </row>
    <row r="100" spans="10:10" ht="14.4" x14ac:dyDescent="0.3">
      <c r="J100" s="26"/>
    </row>
    <row r="101" spans="10:10" ht="14.4" x14ac:dyDescent="0.3">
      <c r="J101" s="26"/>
    </row>
    <row r="102" spans="10:10" ht="14.4" x14ac:dyDescent="0.3">
      <c r="J102" s="26"/>
    </row>
    <row r="103" spans="10:10" ht="14.4" x14ac:dyDescent="0.3">
      <c r="J103" s="26"/>
    </row>
    <row r="104" spans="10:10" ht="14.4" x14ac:dyDescent="0.3">
      <c r="J104" s="26"/>
    </row>
    <row r="105" spans="10:10" ht="14.4" x14ac:dyDescent="0.3">
      <c r="J105" s="26"/>
    </row>
    <row r="106" spans="10:10" ht="14.4" x14ac:dyDescent="0.3">
      <c r="J106" s="26"/>
    </row>
    <row r="107" spans="10:10" ht="14.4" x14ac:dyDescent="0.3">
      <c r="J107" s="26"/>
    </row>
    <row r="108" spans="10:10" ht="14.4" x14ac:dyDescent="0.3">
      <c r="J108" s="26"/>
    </row>
    <row r="109" spans="10:10" ht="14.4" x14ac:dyDescent="0.3">
      <c r="J109" s="26"/>
    </row>
    <row r="110" spans="10:10" ht="14.4" x14ac:dyDescent="0.3">
      <c r="J110" s="26"/>
    </row>
    <row r="111" spans="10:10" ht="14.4" x14ac:dyDescent="0.3">
      <c r="J111" s="26"/>
    </row>
    <row r="112" spans="10:10" ht="14.4" x14ac:dyDescent="0.3">
      <c r="J112" s="26"/>
    </row>
    <row r="113" spans="10:10" ht="14.4" x14ac:dyDescent="0.3">
      <c r="J113" s="26"/>
    </row>
    <row r="114" spans="10:10" ht="14.4" x14ac:dyDescent="0.3">
      <c r="J114" s="26"/>
    </row>
    <row r="115" spans="10:10" ht="14.4" x14ac:dyDescent="0.3">
      <c r="J115" s="26"/>
    </row>
    <row r="116" spans="10:10" ht="14.4" x14ac:dyDescent="0.3">
      <c r="J116" s="26"/>
    </row>
    <row r="117" spans="10:10" ht="14.4" x14ac:dyDescent="0.3">
      <c r="J117" s="26"/>
    </row>
    <row r="118" spans="10:10" ht="14.4" x14ac:dyDescent="0.3">
      <c r="J118" s="26"/>
    </row>
    <row r="119" spans="10:10" ht="14.4" x14ac:dyDescent="0.3">
      <c r="J119" s="26"/>
    </row>
    <row r="120" spans="10:10" ht="14.4" x14ac:dyDescent="0.3">
      <c r="J120" s="26"/>
    </row>
    <row r="121" spans="10:10" ht="14.4" x14ac:dyDescent="0.3">
      <c r="J121" s="26"/>
    </row>
    <row r="122" spans="10:10" ht="14.4" x14ac:dyDescent="0.3">
      <c r="J122" s="26"/>
    </row>
    <row r="123" spans="10:10" ht="14.4" x14ac:dyDescent="0.3">
      <c r="J123" s="26"/>
    </row>
    <row r="124" spans="10:10" ht="14.4" x14ac:dyDescent="0.3">
      <c r="J124" s="26"/>
    </row>
    <row r="125" spans="10:10" ht="14.4" x14ac:dyDescent="0.3">
      <c r="J125" s="26"/>
    </row>
    <row r="126" spans="10:10" ht="14.4" x14ac:dyDescent="0.3">
      <c r="J126" s="26"/>
    </row>
    <row r="127" spans="10:10" ht="14.4" x14ac:dyDescent="0.3">
      <c r="J127" s="26"/>
    </row>
    <row r="128" spans="10:10" ht="14.4" x14ac:dyDescent="0.3">
      <c r="J128" s="26"/>
    </row>
    <row r="129" spans="10:10" ht="14.4" x14ac:dyDescent="0.3">
      <c r="J129" s="26"/>
    </row>
    <row r="130" spans="10:10" ht="14.4" x14ac:dyDescent="0.3">
      <c r="J130" s="26"/>
    </row>
    <row r="131" spans="10:10" ht="14.4" x14ac:dyDescent="0.3">
      <c r="J131" s="26"/>
    </row>
    <row r="132" spans="10:10" ht="14.4" x14ac:dyDescent="0.3">
      <c r="J132" s="26"/>
    </row>
    <row r="133" spans="10:10" ht="14.4" x14ac:dyDescent="0.3">
      <c r="J133" s="26"/>
    </row>
    <row r="134" spans="10:10" ht="14.4" x14ac:dyDescent="0.3">
      <c r="J134" s="26"/>
    </row>
    <row r="135" spans="10:10" ht="14.4" x14ac:dyDescent="0.3">
      <c r="J135" s="26"/>
    </row>
    <row r="136" spans="10:10" ht="14.4" x14ac:dyDescent="0.3">
      <c r="J136" s="26"/>
    </row>
    <row r="137" spans="10:10" ht="14.4" x14ac:dyDescent="0.3">
      <c r="J137" s="26"/>
    </row>
    <row r="138" spans="10:10" ht="14.4" x14ac:dyDescent="0.3">
      <c r="J138" s="26"/>
    </row>
    <row r="139" spans="10:10" ht="14.4" x14ac:dyDescent="0.3">
      <c r="J139" s="26"/>
    </row>
    <row r="140" spans="10:10" ht="14.4" x14ac:dyDescent="0.3">
      <c r="J140" s="26"/>
    </row>
    <row r="141" spans="10:10" ht="14.4" x14ac:dyDescent="0.3">
      <c r="J141" s="26"/>
    </row>
    <row r="142" spans="10:10" ht="14.4" x14ac:dyDescent="0.3">
      <c r="J142" s="26"/>
    </row>
    <row r="143" spans="10:10" ht="14.4" x14ac:dyDescent="0.3">
      <c r="J143" s="26"/>
    </row>
    <row r="144" spans="10:10" ht="14.4" x14ac:dyDescent="0.3">
      <c r="J144" s="26"/>
    </row>
    <row r="145" spans="10:10" ht="14.4" x14ac:dyDescent="0.3">
      <c r="J145" s="26"/>
    </row>
    <row r="146" spans="10:10" ht="14.4" x14ac:dyDescent="0.3">
      <c r="J146" s="26"/>
    </row>
    <row r="147" spans="10:10" ht="14.4" x14ac:dyDescent="0.3">
      <c r="J147" s="26"/>
    </row>
    <row r="148" spans="10:10" ht="14.4" x14ac:dyDescent="0.3">
      <c r="J148" s="26"/>
    </row>
    <row r="149" spans="10:10" ht="14.4" x14ac:dyDescent="0.3">
      <c r="J149" s="26"/>
    </row>
    <row r="150" spans="10:10" ht="14.4" x14ac:dyDescent="0.3">
      <c r="J150" s="26"/>
    </row>
    <row r="151" spans="10:10" ht="14.4" x14ac:dyDescent="0.3">
      <c r="J151" s="26"/>
    </row>
    <row r="152" spans="10:10" ht="14.4" x14ac:dyDescent="0.3">
      <c r="J152" s="26"/>
    </row>
    <row r="153" spans="10:10" ht="14.4" x14ac:dyDescent="0.3">
      <c r="J153" s="26"/>
    </row>
    <row r="154" spans="10:10" ht="14.4" x14ac:dyDescent="0.3">
      <c r="J154" s="26"/>
    </row>
    <row r="155" spans="10:10" ht="14.4" x14ac:dyDescent="0.3">
      <c r="J155" s="26"/>
    </row>
    <row r="156" spans="10:10" ht="14.4" x14ac:dyDescent="0.3">
      <c r="J156" s="26"/>
    </row>
    <row r="157" spans="10:10" ht="14.4" x14ac:dyDescent="0.3">
      <c r="J157" s="26"/>
    </row>
    <row r="158" spans="10:10" ht="14.4" x14ac:dyDescent="0.3">
      <c r="J158" s="26"/>
    </row>
    <row r="159" spans="10:10" ht="14.4" x14ac:dyDescent="0.3">
      <c r="J159" s="26"/>
    </row>
    <row r="160" spans="10:10" ht="14.4" x14ac:dyDescent="0.3">
      <c r="J160" s="26"/>
    </row>
    <row r="161" spans="10:10" ht="14.4" x14ac:dyDescent="0.3">
      <c r="J161" s="26"/>
    </row>
    <row r="162" spans="10:10" ht="14.4" x14ac:dyDescent="0.3">
      <c r="J162" s="26"/>
    </row>
    <row r="163" spans="10:10" ht="14.4" x14ac:dyDescent="0.3">
      <c r="J163" s="26"/>
    </row>
    <row r="164" spans="10:10" ht="14.4" x14ac:dyDescent="0.3">
      <c r="J164" s="26"/>
    </row>
    <row r="165" spans="10:10" ht="14.4" x14ac:dyDescent="0.3">
      <c r="J165" s="26"/>
    </row>
    <row r="166" spans="10:10" ht="14.4" x14ac:dyDescent="0.3">
      <c r="J166" s="26"/>
    </row>
    <row r="167" spans="10:10" ht="14.4" x14ac:dyDescent="0.3">
      <c r="J167" s="26"/>
    </row>
    <row r="168" spans="10:10" ht="14.4" x14ac:dyDescent="0.3">
      <c r="J168" s="26"/>
    </row>
    <row r="169" spans="10:10" ht="14.4" x14ac:dyDescent="0.3">
      <c r="J169" s="26"/>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89"/>
  <sheetViews>
    <sheetView workbookViewId="0">
      <selection activeCell="H9" sqref="H9"/>
    </sheetView>
  </sheetViews>
  <sheetFormatPr baseColWidth="10" defaultColWidth="8.88671875" defaultRowHeight="11.4" x14ac:dyDescent="0.2"/>
  <cols>
    <col min="1" max="1" width="2" style="27" customWidth="1"/>
    <col min="2" max="2" width="7" style="27" customWidth="1"/>
    <col min="3" max="3" width="10.5546875" style="27" customWidth="1"/>
    <col min="4" max="4" width="10.6640625" style="27" customWidth="1"/>
    <col min="5" max="5" width="8.88671875" style="27"/>
    <col min="6" max="6" width="14.109375" style="27" customWidth="1"/>
    <col min="7" max="7" width="11.77734375" style="27" customWidth="1"/>
    <col min="8" max="16384" width="8.88671875" style="27"/>
  </cols>
  <sheetData>
    <row r="1" spans="2:12" ht="15.6" x14ac:dyDescent="0.2">
      <c r="B1" s="21" t="s">
        <v>527</v>
      </c>
    </row>
    <row r="2" spans="2:12" ht="12" x14ac:dyDescent="0.2">
      <c r="B2" s="22" t="s">
        <v>539</v>
      </c>
    </row>
    <row r="4" spans="2:12" ht="12" x14ac:dyDescent="0.2">
      <c r="B4" s="22" t="s">
        <v>549</v>
      </c>
    </row>
    <row r="5" spans="2:12" ht="12" x14ac:dyDescent="0.25">
      <c r="B5" s="27" t="s">
        <v>540</v>
      </c>
    </row>
    <row r="6" spans="2:12" ht="12" x14ac:dyDescent="0.2">
      <c r="B6" s="25"/>
      <c r="C6" s="33"/>
      <c r="D6" s="33"/>
    </row>
    <row r="7" spans="2:12" ht="14.4" customHeight="1" x14ac:dyDescent="0.25">
      <c r="C7" s="46" t="s">
        <v>555</v>
      </c>
      <c r="D7" s="46" t="s">
        <v>556</v>
      </c>
      <c r="E7" s="46" t="s">
        <v>557</v>
      </c>
      <c r="F7" s="53" t="s">
        <v>562</v>
      </c>
      <c r="G7" s="53"/>
      <c r="H7" s="53"/>
      <c r="I7" s="53" t="s">
        <v>561</v>
      </c>
      <c r="J7" s="53"/>
      <c r="K7" s="53"/>
      <c r="L7" s="53"/>
    </row>
    <row r="8" spans="2:12" x14ac:dyDescent="0.2">
      <c r="C8" s="50">
        <f>GEOMEAN('365RE'!I6:I272)</f>
        <v>268919.22559212032</v>
      </c>
      <c r="D8" s="50">
        <f>MEDIAN('365RE'!I6:I6272)</f>
        <v>249075.6568</v>
      </c>
      <c r="E8" s="49">
        <f>MODE('365RE'!I6:I6272)</f>
        <v>460001.25599999994</v>
      </c>
    </row>
    <row r="9" spans="2:12" ht="14.4" x14ac:dyDescent="0.3">
      <c r="H9" s="26"/>
    </row>
    <row r="10" spans="2:12" ht="14.4" x14ac:dyDescent="0.3">
      <c r="C10" s="46" t="s">
        <v>558</v>
      </c>
      <c r="D10" s="46" t="s">
        <v>559</v>
      </c>
      <c r="E10" s="47" t="s">
        <v>560</v>
      </c>
      <c r="F10" s="48"/>
      <c r="H10" s="26"/>
    </row>
    <row r="11" spans="2:12" ht="14.4" x14ac:dyDescent="0.3">
      <c r="C11" s="49">
        <f>SKEW('365RE'!I6:I6272)</f>
        <v>1.0960149435317852</v>
      </c>
      <c r="D11" s="49">
        <f>_xlfn.VAR.P('365RE'!I6:I6272)</f>
        <v>7912471567.2096815</v>
      </c>
      <c r="E11" s="51">
        <f>_xlfn.STDEV.P('365RE'!I6:I6272)</f>
        <v>88952.074552590857</v>
      </c>
      <c r="F11" s="52"/>
      <c r="H11" s="26"/>
    </row>
    <row r="12" spans="2:12" ht="14.4" x14ac:dyDescent="0.3">
      <c r="H12" s="26"/>
    </row>
    <row r="13" spans="2:12" ht="14.4" x14ac:dyDescent="0.3">
      <c r="H13" s="26"/>
    </row>
    <row r="14" spans="2:12" ht="14.4" x14ac:dyDescent="0.3">
      <c r="H14" s="26"/>
    </row>
    <row r="15" spans="2:12" ht="14.4" x14ac:dyDescent="0.3">
      <c r="H15" s="26"/>
    </row>
    <row r="16" spans="2:12" ht="14.4" x14ac:dyDescent="0.3">
      <c r="H16" s="26"/>
    </row>
    <row r="17" spans="8:8" ht="14.4" x14ac:dyDescent="0.3">
      <c r="H17" s="26"/>
    </row>
    <row r="18" spans="8:8" ht="14.4" x14ac:dyDescent="0.3">
      <c r="H18" s="26"/>
    </row>
    <row r="19" spans="8:8" ht="14.4" x14ac:dyDescent="0.3">
      <c r="H19" s="26"/>
    </row>
    <row r="20" spans="8:8" ht="14.4" x14ac:dyDescent="0.3">
      <c r="H20" s="26"/>
    </row>
    <row r="21" spans="8:8" ht="14.4" x14ac:dyDescent="0.3">
      <c r="H21" s="26"/>
    </row>
    <row r="22" spans="8:8" ht="14.4" x14ac:dyDescent="0.3">
      <c r="H22" s="26"/>
    </row>
    <row r="23" spans="8:8" ht="14.4" x14ac:dyDescent="0.3">
      <c r="H23" s="26"/>
    </row>
    <row r="24" spans="8:8" ht="14.4" x14ac:dyDescent="0.3">
      <c r="H24" s="26"/>
    </row>
    <row r="25" spans="8:8" ht="14.4" x14ac:dyDescent="0.3">
      <c r="H25" s="26"/>
    </row>
    <row r="26" spans="8:8" ht="14.4" x14ac:dyDescent="0.3">
      <c r="H26" s="26"/>
    </row>
    <row r="27" spans="8:8" ht="14.4" x14ac:dyDescent="0.3">
      <c r="H27" s="26"/>
    </row>
    <row r="28" spans="8:8" ht="14.4" x14ac:dyDescent="0.3">
      <c r="H28" s="26"/>
    </row>
    <row r="29" spans="8:8" ht="14.4" x14ac:dyDescent="0.3">
      <c r="H29" s="26"/>
    </row>
    <row r="30" spans="8:8" ht="14.4" x14ac:dyDescent="0.3">
      <c r="H30" s="26"/>
    </row>
    <row r="31" spans="8:8" ht="14.4" x14ac:dyDescent="0.3">
      <c r="H31" s="26"/>
    </row>
    <row r="32" spans="8: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mergeCells count="4">
    <mergeCell ref="E10:F10"/>
    <mergeCell ref="E11:F11"/>
    <mergeCell ref="F7:H7"/>
    <mergeCell ref="I7:L7"/>
  </mergeCells>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25"/>
  <sheetViews>
    <sheetView tabSelected="1" workbookViewId="0">
      <selection activeCell="L16" sqref="L16"/>
    </sheetView>
  </sheetViews>
  <sheetFormatPr baseColWidth="10" defaultColWidth="8.88671875" defaultRowHeight="11.4" x14ac:dyDescent="0.2"/>
  <cols>
    <col min="1" max="1" width="2" style="27" customWidth="1"/>
    <col min="2" max="2" width="19" style="27" customWidth="1"/>
    <col min="3" max="3" width="8.88671875" style="27" bestFit="1" customWidth="1"/>
    <col min="4" max="16384" width="8.88671875" style="27"/>
  </cols>
  <sheetData>
    <row r="1" spans="2:4" ht="15.6" x14ac:dyDescent="0.2">
      <c r="B1" s="21" t="s">
        <v>527</v>
      </c>
    </row>
    <row r="2" spans="2:4" ht="12" x14ac:dyDescent="0.2">
      <c r="B2" s="22" t="s">
        <v>541</v>
      </c>
    </row>
    <row r="4" spans="2:4" ht="12" x14ac:dyDescent="0.25">
      <c r="B4" s="28" t="s">
        <v>550</v>
      </c>
    </row>
    <row r="5" spans="2:4" x14ac:dyDescent="0.2">
      <c r="B5" s="34"/>
    </row>
    <row r="6" spans="2:4" ht="12" x14ac:dyDescent="0.25">
      <c r="B6" s="28"/>
      <c r="C6" s="35"/>
    </row>
    <row r="7" spans="2:4" ht="12" x14ac:dyDescent="0.25">
      <c r="B7" s="45" t="s">
        <v>563</v>
      </c>
      <c r="C7" s="54">
        <f>_xlfn.COVARIANCE.P('365RE'!H6:H6272,'365RE'!I6:I6272)</f>
        <v>24057280.820478722</v>
      </c>
      <c r="D7" s="55"/>
    </row>
    <row r="8" spans="2:4" ht="12" x14ac:dyDescent="0.25">
      <c r="B8" s="45" t="s">
        <v>564</v>
      </c>
      <c r="C8" s="56">
        <f>CORREL('365RE'!H6:H6272,'365RE'!I6:I6272)</f>
        <v>0.95108737743161964</v>
      </c>
      <c r="D8" s="57"/>
    </row>
    <row r="25" spans="2:2" x14ac:dyDescent="0.2">
      <c r="B25" s="23"/>
    </row>
  </sheetData>
  <mergeCells count="2">
    <mergeCell ref="C7:D7"/>
    <mergeCell ref="C8:D8"/>
  </mergeCells>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Oscar Andrés García Muñoz</cp:lastModifiedBy>
  <dcterms:created xsi:type="dcterms:W3CDTF">2017-06-08T15:05:34Z</dcterms:created>
  <dcterms:modified xsi:type="dcterms:W3CDTF">2022-09-11T00:55:20Z</dcterms:modified>
</cp:coreProperties>
</file>