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poo\m1\Ejercicios\20191107\"/>
    </mc:Choice>
  </mc:AlternateContent>
  <bookViews>
    <workbookView xWindow="0" yWindow="0" windowWidth="28800" windowHeight="12330"/>
  </bookViews>
  <sheets>
    <sheet name="empleados" sheetId="4" r:id="rId1"/>
  </sheets>
  <calcPr calcId="162913"/>
</workbook>
</file>

<file path=xl/calcChain.xml><?xml version="1.0" encoding="utf-8"?>
<calcChain xmlns="http://schemas.openxmlformats.org/spreadsheetml/2006/main">
  <c r="P5" i="4" l="1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4" i="4"/>
</calcChain>
</file>

<file path=xl/sharedStrings.xml><?xml version="1.0" encoding="utf-8"?>
<sst xmlns="http://schemas.openxmlformats.org/spreadsheetml/2006/main" count="138" uniqueCount="63">
  <si>
    <t>Fecha-nac</t>
  </si>
  <si>
    <t>Barrio</t>
  </si>
  <si>
    <t>Pereira Ana</t>
  </si>
  <si>
    <t>López Sofía</t>
  </si>
  <si>
    <t>Suárez Luis</t>
  </si>
  <si>
    <t>Alfonso Rodrigo</t>
  </si>
  <si>
    <t>Peña Beatriz</t>
  </si>
  <si>
    <t>Acosta Pedro</t>
  </si>
  <si>
    <t>Costela Martha</t>
  </si>
  <si>
    <t>Perera Leoncio</t>
  </si>
  <si>
    <t>Baccio Daniel</t>
  </si>
  <si>
    <t>Hernández Julio</t>
  </si>
  <si>
    <t>García Pedro</t>
  </si>
  <si>
    <t>Costa Julian</t>
  </si>
  <si>
    <t>García Pablo</t>
  </si>
  <si>
    <t>Ferreira Federico</t>
  </si>
  <si>
    <t>Galo Rodolfo</t>
  </si>
  <si>
    <t>Herrera Santiago</t>
  </si>
  <si>
    <t>Giménez Elbio</t>
  </si>
  <si>
    <t>Palacios Estela</t>
  </si>
  <si>
    <t>Rodas Leonardo</t>
  </si>
  <si>
    <t>Angelucci Fabricio</t>
  </si>
  <si>
    <t>De Los Santos Jacinto</t>
  </si>
  <si>
    <t>Apellido-Nombre</t>
  </si>
  <si>
    <t>Efectivo</t>
  </si>
  <si>
    <t>Administración</t>
  </si>
  <si>
    <t>Ventas</t>
  </si>
  <si>
    <t>Salario Básico</t>
  </si>
  <si>
    <t>IRP</t>
  </si>
  <si>
    <t>BPS</t>
  </si>
  <si>
    <t>Subtotal Descuentos</t>
  </si>
  <si>
    <t>Premios</t>
  </si>
  <si>
    <t>Jornalero</t>
  </si>
  <si>
    <t>Importe $ * Hora</t>
  </si>
  <si>
    <t>Importe $ * Día</t>
  </si>
  <si>
    <t>Sueldo Nominal</t>
  </si>
  <si>
    <t>Sueldo Líquido</t>
  </si>
  <si>
    <t>Unión</t>
  </si>
  <si>
    <t>Aguada</t>
  </si>
  <si>
    <t>Blanqueada</t>
  </si>
  <si>
    <t>Dias trabajdos</t>
  </si>
  <si>
    <t>Horas trabajadas</t>
  </si>
  <si>
    <t>Tipo trabajo</t>
  </si>
  <si>
    <t>Lista de empleados de "CaminoTur"</t>
  </si>
  <si>
    <t>Nro</t>
  </si>
  <si>
    <t>Chofer</t>
  </si>
  <si>
    <t>Azafata</t>
  </si>
  <si>
    <t>Taller</t>
  </si>
  <si>
    <t>Rubro</t>
  </si>
  <si>
    <t>Pérez Ema</t>
  </si>
  <si>
    <t>Gutiérrez Adolfo</t>
  </si>
  <si>
    <t>López Lorena</t>
  </si>
  <si>
    <t>Martínez Soña</t>
  </si>
  <si>
    <t>Vicente Maria</t>
  </si>
  <si>
    <t>Peña Irma</t>
  </si>
  <si>
    <t>Barcia Jouaquin</t>
  </si>
  <si>
    <t>Bresia Julia</t>
  </si>
  <si>
    <t>Cordon</t>
  </si>
  <si>
    <t>Centro</t>
  </si>
  <si>
    <t>smn</t>
  </si>
  <si>
    <t>V-TRANSPORTE</t>
  </si>
  <si>
    <t>EDAD</t>
  </si>
  <si>
    <t>VALIMENTACIÓN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</si>
</sst>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7" formatCode="[$$-3C09]#,##0.00;\-[$$-3C09]#,##0.00"/>
  </numFmts>
  <fonts count="3" x14ac:knownFonts="1">
    <font>
      <sz val="10"/>
      <name val="Arial"/>
    </font>
    <font>
      <b/>
      <sz val="12"/>
      <color indexed="10"/>
      <name val="Tahoma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/>
    <xf numFmtId="0" fontId="0" fillId="2" borderId="1" xfId="0" applyFill="1" applyBorder="1"/>
    <xf numFmtId="0" fontId="1" fillId="0" borderId="0" xfId="0" applyFont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 wrapText="1"/>
    </xf>
    <xf numFmtId="9" fontId="0" fillId="0" borderId="0" xfId="0" applyNumberFormat="1"/>
    <xf numFmtId="9" fontId="0" fillId="0" borderId="0" xfId="0" applyNumberFormat="1" applyAlignment="1">
      <alignment horizont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167" fontId="0" fillId="0" borderId="0" xfId="1" applyNumberFormat="1" applyFont="1"/>
    <xf numFmtId="167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tabSelected="1" workbookViewId="0">
      <selection activeCell="A33" sqref="A33"/>
    </sheetView>
  </sheetViews>
  <sheetFormatPr baseColWidth="10" defaultRowHeight="12.75" x14ac:dyDescent="0.2"/>
  <cols>
    <col min="1" max="1" width="5" style="2" customWidth="1"/>
    <col min="2" max="2" width="16" customWidth="1"/>
    <col min="3" max="3" width="11" customWidth="1"/>
    <col min="4" max="4" width="12.7109375" customWidth="1"/>
    <col min="5" max="5" width="13.140625" customWidth="1"/>
    <col min="6" max="6" width="10.140625" customWidth="1"/>
    <col min="7" max="7" width="10" customWidth="1"/>
    <col min="8" max="8" width="14.5703125" customWidth="1"/>
    <col min="9" max="9" width="15.7109375" customWidth="1"/>
    <col min="10" max="10" width="13.42578125" customWidth="1"/>
    <col min="11" max="11" width="12.140625" customWidth="1"/>
    <col min="12" max="12" width="11.85546875" bestFit="1" customWidth="1"/>
    <col min="13" max="13" width="12.28515625" bestFit="1" customWidth="1"/>
    <col min="14" max="14" width="11.85546875" customWidth="1"/>
    <col min="15" max="18" width="12.140625" customWidth="1"/>
    <col min="19" max="19" width="14.42578125" customWidth="1"/>
  </cols>
  <sheetData>
    <row r="1" spans="1:33" ht="15" x14ac:dyDescent="0.2">
      <c r="A1" s="5" t="s">
        <v>43</v>
      </c>
      <c r="S1" s="4" t="s">
        <v>33</v>
      </c>
      <c r="T1" s="3">
        <v>25</v>
      </c>
      <c r="V1" s="7"/>
      <c r="W1" s="8"/>
    </row>
    <row r="2" spans="1:33" x14ac:dyDescent="0.2">
      <c r="S2" s="4" t="s">
        <v>34</v>
      </c>
      <c r="T2" s="3">
        <v>250</v>
      </c>
      <c r="V2" s="7"/>
      <c r="W2" s="8"/>
    </row>
    <row r="3" spans="1:33" s="7" customFormat="1" ht="38.25" x14ac:dyDescent="0.2">
      <c r="A3" s="6" t="s">
        <v>44</v>
      </c>
      <c r="B3" s="6" t="s">
        <v>23</v>
      </c>
      <c r="C3" s="6" t="s">
        <v>0</v>
      </c>
      <c r="D3" s="6" t="s">
        <v>1</v>
      </c>
      <c r="E3" s="6" t="s">
        <v>42</v>
      </c>
      <c r="F3" s="6" t="s">
        <v>41</v>
      </c>
      <c r="G3" s="6" t="s">
        <v>40</v>
      </c>
      <c r="H3" s="6" t="s">
        <v>48</v>
      </c>
      <c r="I3" s="6" t="s">
        <v>27</v>
      </c>
      <c r="J3" s="6" t="s">
        <v>31</v>
      </c>
      <c r="K3" s="6" t="s">
        <v>35</v>
      </c>
      <c r="L3" s="6" t="s">
        <v>29</v>
      </c>
      <c r="M3" s="6" t="s">
        <v>28</v>
      </c>
      <c r="N3" s="6" t="s">
        <v>30</v>
      </c>
      <c r="O3" s="6" t="s">
        <v>36</v>
      </c>
      <c r="P3" s="11" t="s">
        <v>60</v>
      </c>
      <c r="Q3" s="6" t="s">
        <v>61</v>
      </c>
      <c r="R3" s="6" t="s">
        <v>62</v>
      </c>
      <c r="S3" s="4" t="s">
        <v>59</v>
      </c>
      <c r="T3" s="3">
        <v>1160</v>
      </c>
      <c r="W3" s="9"/>
      <c r="AG3"/>
    </row>
    <row r="4" spans="1:33" x14ac:dyDescent="0.2">
      <c r="A4" s="2">
        <v>4</v>
      </c>
      <c r="B4" t="s">
        <v>4</v>
      </c>
      <c r="C4" s="1">
        <v>20677</v>
      </c>
      <c r="D4" t="s">
        <v>57</v>
      </c>
      <c r="E4" t="s">
        <v>32</v>
      </c>
      <c r="F4">
        <v>276</v>
      </c>
      <c r="H4" t="s">
        <v>45</v>
      </c>
      <c r="I4" s="13">
        <f>F4*$T$1+G4*$T$2</f>
        <v>6900</v>
      </c>
      <c r="J4" s="14">
        <f>IF(OR(H4="Chofer",H4="Azafata"),IF(OR(F4&gt;=200,G4&gt;=20),I4*0.15,0),IF(OR(F4&gt;=200,G4&gt;=20),I4*0.05,0))</f>
        <v>1035</v>
      </c>
      <c r="K4" s="14">
        <f>I4+J4</f>
        <v>7935</v>
      </c>
      <c r="L4" s="13">
        <f>K4*0.13</f>
        <v>1031.55</v>
      </c>
      <c r="M4" s="13">
        <f>IF(K4&lt;$T$3*4,K4*0.03,IF(AND(K4&gt;=$T$3*4,K4&lt;=$T$3*10),K4*0.06,K4*0.09))</f>
        <v>476.09999999999997</v>
      </c>
      <c r="N4" s="14">
        <f>L4+M4</f>
        <v>1507.6499999999999</v>
      </c>
      <c r="O4" s="14">
        <f>K4-N4</f>
        <v>6427.35</v>
      </c>
      <c r="P4" s="14">
        <f ca="1">IF(YEARFRAC(C4,TODAY())&gt;40,IF(OR(D4="Cordon",D4="Centro"),150,200),100)</f>
        <v>150</v>
      </c>
      <c r="Q4" s="10"/>
    </row>
    <row r="5" spans="1:33" x14ac:dyDescent="0.2">
      <c r="A5" s="2">
        <v>7</v>
      </c>
      <c r="B5" t="s">
        <v>49</v>
      </c>
      <c r="C5" s="1">
        <v>22380</v>
      </c>
      <c r="D5" t="s">
        <v>38</v>
      </c>
      <c r="E5" t="s">
        <v>24</v>
      </c>
      <c r="G5">
        <v>22</v>
      </c>
      <c r="H5" t="s">
        <v>46</v>
      </c>
      <c r="I5" s="13">
        <f t="shared" ref="I5:I32" si="0">F5*$T$1+G5*$T$2</f>
        <v>5500</v>
      </c>
      <c r="J5" s="14">
        <f t="shared" ref="J5:J32" si="1">IF(OR(H5="Chofer",H5="Azafata"),IF(OR(F5&gt;=200,G5&gt;=20),I5*0.15,0),IF(OR(F5&gt;=200,G5&gt;=20),I5*0.05,0))</f>
        <v>825</v>
      </c>
      <c r="K5" s="14">
        <f t="shared" ref="K5:K32" si="2">I5+J5</f>
        <v>6325</v>
      </c>
      <c r="L5" s="13">
        <f t="shared" ref="L5:L32" si="3">K5*0.13</f>
        <v>822.25</v>
      </c>
      <c r="M5" s="13">
        <f t="shared" ref="M5:M32" si="4">IF(K5&lt;$T$3*4,K5*0.03,IF(AND(K5&gt;=$T$3*4,K5&lt;=$T$3*10),K5*0.06,K5*0.09))</f>
        <v>379.5</v>
      </c>
      <c r="N5" s="14">
        <f t="shared" ref="N5:N32" si="5">L5+M5</f>
        <v>1201.75</v>
      </c>
      <c r="O5" s="14">
        <f t="shared" ref="O5:O32" si="6">K5-N5</f>
        <v>5123.25</v>
      </c>
      <c r="P5" s="14">
        <f t="shared" ref="P5:P32" ca="1" si="7">IF(YEARFRAC(C5,TODAY())&gt;40,IF(OR(D5="Cordon",D5="Centro"),150,200),100)</f>
        <v>200</v>
      </c>
      <c r="Q5" s="10"/>
    </row>
    <row r="6" spans="1:33" x14ac:dyDescent="0.2">
      <c r="A6" s="2">
        <v>14</v>
      </c>
      <c r="B6" t="s">
        <v>2</v>
      </c>
      <c r="C6" s="1">
        <v>29010</v>
      </c>
      <c r="D6" t="s">
        <v>38</v>
      </c>
      <c r="E6" t="s">
        <v>24</v>
      </c>
      <c r="G6">
        <v>21</v>
      </c>
      <c r="H6" t="s">
        <v>25</v>
      </c>
      <c r="I6" s="13">
        <f t="shared" si="0"/>
        <v>5250</v>
      </c>
      <c r="J6" s="14">
        <f t="shared" si="1"/>
        <v>262.5</v>
      </c>
      <c r="K6" s="14">
        <f t="shared" si="2"/>
        <v>5512.5</v>
      </c>
      <c r="L6" s="13">
        <f t="shared" si="3"/>
        <v>716.625</v>
      </c>
      <c r="M6" s="13">
        <f t="shared" si="4"/>
        <v>330.75</v>
      </c>
      <c r="N6" s="14">
        <f t="shared" si="5"/>
        <v>1047.375</v>
      </c>
      <c r="O6" s="14">
        <f t="shared" si="6"/>
        <v>4465.125</v>
      </c>
      <c r="P6" s="14">
        <f t="shared" ca="1" si="7"/>
        <v>200</v>
      </c>
      <c r="Q6" s="10"/>
    </row>
    <row r="7" spans="1:33" x14ac:dyDescent="0.2">
      <c r="A7" s="2">
        <v>20</v>
      </c>
      <c r="B7" t="s">
        <v>50</v>
      </c>
      <c r="C7" s="1">
        <v>23937</v>
      </c>
      <c r="D7" t="s">
        <v>38</v>
      </c>
      <c r="E7" t="s">
        <v>32</v>
      </c>
      <c r="F7">
        <v>128</v>
      </c>
      <c r="H7" t="s">
        <v>45</v>
      </c>
      <c r="I7" s="13">
        <f t="shared" si="0"/>
        <v>3200</v>
      </c>
      <c r="J7" s="14">
        <f t="shared" si="1"/>
        <v>0</v>
      </c>
      <c r="K7" s="14">
        <f t="shared" si="2"/>
        <v>3200</v>
      </c>
      <c r="L7" s="13">
        <f t="shared" si="3"/>
        <v>416</v>
      </c>
      <c r="M7" s="13">
        <f t="shared" si="4"/>
        <v>96</v>
      </c>
      <c r="N7" s="14">
        <f t="shared" si="5"/>
        <v>512</v>
      </c>
      <c r="O7" s="14">
        <f t="shared" si="6"/>
        <v>2688</v>
      </c>
      <c r="P7" s="14">
        <f t="shared" ca="1" si="7"/>
        <v>200</v>
      </c>
      <c r="Q7" s="10"/>
    </row>
    <row r="8" spans="1:33" x14ac:dyDescent="0.2">
      <c r="A8" s="2">
        <v>26</v>
      </c>
      <c r="B8" t="s">
        <v>3</v>
      </c>
      <c r="C8" s="1">
        <v>24462</v>
      </c>
      <c r="D8" t="s">
        <v>37</v>
      </c>
      <c r="E8" t="s">
        <v>32</v>
      </c>
      <c r="F8">
        <v>490</v>
      </c>
      <c r="H8" t="s">
        <v>46</v>
      </c>
      <c r="I8" s="13">
        <f t="shared" si="0"/>
        <v>12250</v>
      </c>
      <c r="J8" s="14">
        <f t="shared" si="1"/>
        <v>1837.5</v>
      </c>
      <c r="K8" s="14">
        <f t="shared" si="2"/>
        <v>14087.5</v>
      </c>
      <c r="L8" s="13">
        <f t="shared" si="3"/>
        <v>1831.375</v>
      </c>
      <c r="M8" s="13">
        <f t="shared" si="4"/>
        <v>1267.875</v>
      </c>
      <c r="N8" s="14">
        <f t="shared" si="5"/>
        <v>3099.25</v>
      </c>
      <c r="O8" s="14">
        <f t="shared" si="6"/>
        <v>10988.25</v>
      </c>
      <c r="P8" s="14">
        <f t="shared" ca="1" si="7"/>
        <v>200</v>
      </c>
      <c r="Q8" s="10"/>
    </row>
    <row r="9" spans="1:33" x14ac:dyDescent="0.2">
      <c r="A9" s="2">
        <v>31</v>
      </c>
      <c r="B9" t="s">
        <v>5</v>
      </c>
      <c r="C9" s="1">
        <v>30174</v>
      </c>
      <c r="D9" t="s">
        <v>57</v>
      </c>
      <c r="E9" t="s">
        <v>24</v>
      </c>
      <c r="G9">
        <v>22</v>
      </c>
      <c r="H9" t="s">
        <v>45</v>
      </c>
      <c r="I9" s="13">
        <f t="shared" si="0"/>
        <v>5500</v>
      </c>
      <c r="J9" s="14">
        <f t="shared" si="1"/>
        <v>825</v>
      </c>
      <c r="K9" s="14">
        <f t="shared" si="2"/>
        <v>6325</v>
      </c>
      <c r="L9" s="13">
        <f t="shared" si="3"/>
        <v>822.25</v>
      </c>
      <c r="M9" s="13">
        <f t="shared" si="4"/>
        <v>379.5</v>
      </c>
      <c r="N9" s="14">
        <f t="shared" si="5"/>
        <v>1201.75</v>
      </c>
      <c r="O9" s="14">
        <f t="shared" si="6"/>
        <v>5123.25</v>
      </c>
      <c r="P9" s="14">
        <f t="shared" ca="1" si="7"/>
        <v>100</v>
      </c>
      <c r="Q9" s="10"/>
    </row>
    <row r="10" spans="1:33" x14ac:dyDescent="0.2">
      <c r="A10" s="2">
        <v>32</v>
      </c>
      <c r="B10" t="s">
        <v>6</v>
      </c>
      <c r="C10" s="1">
        <v>27309</v>
      </c>
      <c r="D10" t="s">
        <v>37</v>
      </c>
      <c r="E10" t="s">
        <v>24</v>
      </c>
      <c r="G10">
        <v>22</v>
      </c>
      <c r="H10" t="s">
        <v>26</v>
      </c>
      <c r="I10" s="13">
        <f t="shared" si="0"/>
        <v>5500</v>
      </c>
      <c r="J10" s="14">
        <f t="shared" si="1"/>
        <v>275</v>
      </c>
      <c r="K10" s="14">
        <f t="shared" si="2"/>
        <v>5775</v>
      </c>
      <c r="L10" s="13">
        <f t="shared" si="3"/>
        <v>750.75</v>
      </c>
      <c r="M10" s="13">
        <f t="shared" si="4"/>
        <v>346.5</v>
      </c>
      <c r="N10" s="14">
        <f t="shared" si="5"/>
        <v>1097.25</v>
      </c>
      <c r="O10" s="14">
        <f t="shared" si="6"/>
        <v>4677.75</v>
      </c>
      <c r="P10" s="14">
        <f t="shared" ca="1" si="7"/>
        <v>200</v>
      </c>
      <c r="Q10" s="10"/>
    </row>
    <row r="11" spans="1:33" x14ac:dyDescent="0.2">
      <c r="A11" s="2">
        <v>33</v>
      </c>
      <c r="B11" t="s">
        <v>7</v>
      </c>
      <c r="C11" s="1">
        <v>28701</v>
      </c>
      <c r="D11" t="s">
        <v>37</v>
      </c>
      <c r="E11" t="s">
        <v>24</v>
      </c>
      <c r="G11">
        <v>18</v>
      </c>
      <c r="H11" t="s">
        <v>45</v>
      </c>
      <c r="I11" s="13">
        <f t="shared" si="0"/>
        <v>4500</v>
      </c>
      <c r="J11" s="14">
        <f t="shared" si="1"/>
        <v>0</v>
      </c>
      <c r="K11" s="14">
        <f t="shared" si="2"/>
        <v>4500</v>
      </c>
      <c r="L11" s="13">
        <f t="shared" si="3"/>
        <v>585</v>
      </c>
      <c r="M11" s="13">
        <f t="shared" si="4"/>
        <v>135</v>
      </c>
      <c r="N11" s="14">
        <f t="shared" si="5"/>
        <v>720</v>
      </c>
      <c r="O11" s="14">
        <f t="shared" si="6"/>
        <v>3780</v>
      </c>
      <c r="P11" s="14">
        <f t="shared" ca="1" si="7"/>
        <v>200</v>
      </c>
      <c r="Q11" s="10"/>
    </row>
    <row r="12" spans="1:33" x14ac:dyDescent="0.2">
      <c r="A12" s="2">
        <v>38</v>
      </c>
      <c r="B12" t="s">
        <v>8</v>
      </c>
      <c r="C12" s="1">
        <v>21675</v>
      </c>
      <c r="D12" t="s">
        <v>57</v>
      </c>
      <c r="E12" t="s">
        <v>32</v>
      </c>
      <c r="F12">
        <v>260</v>
      </c>
      <c r="H12" t="s">
        <v>46</v>
      </c>
      <c r="I12" s="13">
        <f t="shared" si="0"/>
        <v>6500</v>
      </c>
      <c r="J12" s="14">
        <f t="shared" si="1"/>
        <v>975</v>
      </c>
      <c r="K12" s="14">
        <f t="shared" si="2"/>
        <v>7475</v>
      </c>
      <c r="L12" s="13">
        <f t="shared" si="3"/>
        <v>971.75</v>
      </c>
      <c r="M12" s="13">
        <f t="shared" si="4"/>
        <v>448.5</v>
      </c>
      <c r="N12" s="14">
        <f t="shared" si="5"/>
        <v>1420.25</v>
      </c>
      <c r="O12" s="14">
        <f t="shared" si="6"/>
        <v>6054.75</v>
      </c>
      <c r="P12" s="14">
        <f t="shared" ca="1" si="7"/>
        <v>150</v>
      </c>
      <c r="Q12" s="10"/>
    </row>
    <row r="13" spans="1:33" x14ac:dyDescent="0.2">
      <c r="A13" s="2">
        <v>40</v>
      </c>
      <c r="B13" t="s">
        <v>9</v>
      </c>
      <c r="C13" s="1">
        <v>25829</v>
      </c>
      <c r="D13" t="s">
        <v>37</v>
      </c>
      <c r="E13" t="s">
        <v>24</v>
      </c>
      <c r="G13">
        <v>22</v>
      </c>
      <c r="H13" t="s">
        <v>25</v>
      </c>
      <c r="I13" s="13">
        <f t="shared" si="0"/>
        <v>5500</v>
      </c>
      <c r="J13" s="14">
        <f t="shared" si="1"/>
        <v>275</v>
      </c>
      <c r="K13" s="14">
        <f t="shared" si="2"/>
        <v>5775</v>
      </c>
      <c r="L13" s="13">
        <f t="shared" si="3"/>
        <v>750.75</v>
      </c>
      <c r="M13" s="13">
        <f t="shared" si="4"/>
        <v>346.5</v>
      </c>
      <c r="N13" s="14">
        <f t="shared" si="5"/>
        <v>1097.25</v>
      </c>
      <c r="O13" s="14">
        <f t="shared" si="6"/>
        <v>4677.75</v>
      </c>
      <c r="P13" s="14">
        <f t="shared" ca="1" si="7"/>
        <v>200</v>
      </c>
      <c r="Q13" s="10"/>
    </row>
    <row r="14" spans="1:33" x14ac:dyDescent="0.2">
      <c r="A14" s="2">
        <v>43</v>
      </c>
      <c r="B14" t="s">
        <v>10</v>
      </c>
      <c r="C14" s="1">
        <v>27985</v>
      </c>
      <c r="D14" t="s">
        <v>39</v>
      </c>
      <c r="E14" t="s">
        <v>32</v>
      </c>
      <c r="F14">
        <v>168</v>
      </c>
      <c r="H14" t="s">
        <v>45</v>
      </c>
      <c r="I14" s="13">
        <f t="shared" si="0"/>
        <v>4200</v>
      </c>
      <c r="J14" s="14">
        <f t="shared" si="1"/>
        <v>0</v>
      </c>
      <c r="K14" s="14">
        <f t="shared" si="2"/>
        <v>4200</v>
      </c>
      <c r="L14" s="13">
        <f t="shared" si="3"/>
        <v>546</v>
      </c>
      <c r="M14" s="13">
        <f t="shared" si="4"/>
        <v>126</v>
      </c>
      <c r="N14" s="14">
        <f t="shared" si="5"/>
        <v>672</v>
      </c>
      <c r="O14" s="14">
        <f t="shared" si="6"/>
        <v>3528</v>
      </c>
      <c r="P14" s="14">
        <f t="shared" ca="1" si="7"/>
        <v>200</v>
      </c>
      <c r="Q14" s="10"/>
    </row>
    <row r="15" spans="1:33" x14ac:dyDescent="0.2">
      <c r="A15" s="2">
        <v>46</v>
      </c>
      <c r="B15" t="s">
        <v>51</v>
      </c>
      <c r="C15" s="1">
        <v>22988</v>
      </c>
      <c r="D15" t="s">
        <v>37</v>
      </c>
      <c r="E15" t="s">
        <v>24</v>
      </c>
      <c r="G15">
        <v>22</v>
      </c>
      <c r="H15" t="s">
        <v>45</v>
      </c>
      <c r="I15" s="13">
        <f t="shared" si="0"/>
        <v>5500</v>
      </c>
      <c r="J15" s="14">
        <f t="shared" si="1"/>
        <v>825</v>
      </c>
      <c r="K15" s="14">
        <f t="shared" si="2"/>
        <v>6325</v>
      </c>
      <c r="L15" s="13">
        <f t="shared" si="3"/>
        <v>822.25</v>
      </c>
      <c r="M15" s="13">
        <f t="shared" si="4"/>
        <v>379.5</v>
      </c>
      <c r="N15" s="14">
        <f t="shared" si="5"/>
        <v>1201.75</v>
      </c>
      <c r="O15" s="14">
        <f t="shared" si="6"/>
        <v>5123.25</v>
      </c>
      <c r="P15" s="14">
        <f t="shared" ca="1" si="7"/>
        <v>200</v>
      </c>
      <c r="Q15" s="10"/>
    </row>
    <row r="16" spans="1:33" x14ac:dyDescent="0.2">
      <c r="A16" s="2">
        <v>47</v>
      </c>
      <c r="B16" t="s">
        <v>11</v>
      </c>
      <c r="C16" s="1">
        <v>25403</v>
      </c>
      <c r="D16" t="s">
        <v>39</v>
      </c>
      <c r="E16" t="s">
        <v>24</v>
      </c>
      <c r="G16">
        <v>16</v>
      </c>
      <c r="H16" t="s">
        <v>26</v>
      </c>
      <c r="I16" s="13">
        <f t="shared" si="0"/>
        <v>4000</v>
      </c>
      <c r="J16" s="14">
        <f t="shared" si="1"/>
        <v>0</v>
      </c>
      <c r="K16" s="14">
        <f t="shared" si="2"/>
        <v>4000</v>
      </c>
      <c r="L16" s="13">
        <f t="shared" si="3"/>
        <v>520</v>
      </c>
      <c r="M16" s="13">
        <f t="shared" si="4"/>
        <v>120</v>
      </c>
      <c r="N16" s="14">
        <f t="shared" si="5"/>
        <v>640</v>
      </c>
      <c r="O16" s="14">
        <f t="shared" si="6"/>
        <v>3360</v>
      </c>
      <c r="P16" s="14">
        <f t="shared" ca="1" si="7"/>
        <v>200</v>
      </c>
      <c r="Q16" s="10"/>
    </row>
    <row r="17" spans="1:17" x14ac:dyDescent="0.2">
      <c r="A17" s="2">
        <v>52</v>
      </c>
      <c r="B17" t="s">
        <v>12</v>
      </c>
      <c r="C17" s="1">
        <v>18115</v>
      </c>
      <c r="D17" t="s">
        <v>39</v>
      </c>
      <c r="E17" t="s">
        <v>24</v>
      </c>
      <c r="F17">
        <v>185</v>
      </c>
      <c r="H17" t="s">
        <v>47</v>
      </c>
      <c r="I17" s="13">
        <f t="shared" si="0"/>
        <v>4625</v>
      </c>
      <c r="J17" s="14">
        <f t="shared" si="1"/>
        <v>0</v>
      </c>
      <c r="K17" s="14">
        <f t="shared" si="2"/>
        <v>4625</v>
      </c>
      <c r="L17" s="13">
        <f t="shared" si="3"/>
        <v>601.25</v>
      </c>
      <c r="M17" s="13">
        <f t="shared" si="4"/>
        <v>138.75</v>
      </c>
      <c r="N17" s="14">
        <f t="shared" si="5"/>
        <v>740</v>
      </c>
      <c r="O17" s="14">
        <f t="shared" si="6"/>
        <v>3885</v>
      </c>
      <c r="P17" s="14">
        <f t="shared" ca="1" si="7"/>
        <v>200</v>
      </c>
      <c r="Q17" s="10"/>
    </row>
    <row r="18" spans="1:17" x14ac:dyDescent="0.2">
      <c r="A18" s="2">
        <v>57</v>
      </c>
      <c r="B18" t="s">
        <v>13</v>
      </c>
      <c r="C18" s="1">
        <v>21576</v>
      </c>
      <c r="D18" t="s">
        <v>39</v>
      </c>
      <c r="E18" t="s">
        <v>32</v>
      </c>
      <c r="F18">
        <v>450</v>
      </c>
      <c r="H18" t="s">
        <v>45</v>
      </c>
      <c r="I18" s="13">
        <f t="shared" si="0"/>
        <v>11250</v>
      </c>
      <c r="J18" s="14">
        <f t="shared" si="1"/>
        <v>1687.5</v>
      </c>
      <c r="K18" s="14">
        <f t="shared" si="2"/>
        <v>12937.5</v>
      </c>
      <c r="L18" s="13">
        <f t="shared" si="3"/>
        <v>1681.875</v>
      </c>
      <c r="M18" s="13">
        <f t="shared" si="4"/>
        <v>1164.375</v>
      </c>
      <c r="N18" s="14">
        <f t="shared" si="5"/>
        <v>2846.25</v>
      </c>
      <c r="O18" s="14">
        <f t="shared" si="6"/>
        <v>10091.25</v>
      </c>
      <c r="P18" s="14">
        <f t="shared" ca="1" si="7"/>
        <v>200</v>
      </c>
      <c r="Q18" s="10"/>
    </row>
    <row r="19" spans="1:17" x14ac:dyDescent="0.2">
      <c r="A19" s="2">
        <v>59</v>
      </c>
      <c r="B19" t="s">
        <v>52</v>
      </c>
      <c r="C19" s="1">
        <v>25262</v>
      </c>
      <c r="D19" t="s">
        <v>38</v>
      </c>
      <c r="E19" t="s">
        <v>24</v>
      </c>
      <c r="G19">
        <v>26</v>
      </c>
      <c r="H19" t="s">
        <v>25</v>
      </c>
      <c r="I19" s="13">
        <f t="shared" si="0"/>
        <v>6500</v>
      </c>
      <c r="J19" s="14">
        <f t="shared" si="1"/>
        <v>325</v>
      </c>
      <c r="K19" s="14">
        <f t="shared" si="2"/>
        <v>6825</v>
      </c>
      <c r="L19" s="13">
        <f t="shared" si="3"/>
        <v>887.25</v>
      </c>
      <c r="M19" s="13">
        <f t="shared" si="4"/>
        <v>409.5</v>
      </c>
      <c r="N19" s="14">
        <f t="shared" si="5"/>
        <v>1296.75</v>
      </c>
      <c r="O19" s="14">
        <f t="shared" si="6"/>
        <v>5528.25</v>
      </c>
      <c r="P19" s="14">
        <f t="shared" ca="1" si="7"/>
        <v>200</v>
      </c>
      <c r="Q19" s="10"/>
    </row>
    <row r="20" spans="1:17" x14ac:dyDescent="0.2">
      <c r="A20" s="2">
        <v>61</v>
      </c>
      <c r="B20" t="s">
        <v>14</v>
      </c>
      <c r="C20" s="1">
        <v>28145</v>
      </c>
      <c r="D20" t="s">
        <v>37</v>
      </c>
      <c r="E20" t="s">
        <v>24</v>
      </c>
      <c r="G20">
        <v>15</v>
      </c>
      <c r="H20" t="s">
        <v>47</v>
      </c>
      <c r="I20" s="13">
        <f t="shared" si="0"/>
        <v>3750</v>
      </c>
      <c r="J20" s="14">
        <f t="shared" si="1"/>
        <v>0</v>
      </c>
      <c r="K20" s="14">
        <f t="shared" si="2"/>
        <v>3750</v>
      </c>
      <c r="L20" s="13">
        <f t="shared" si="3"/>
        <v>487.5</v>
      </c>
      <c r="M20" s="13">
        <f t="shared" si="4"/>
        <v>112.5</v>
      </c>
      <c r="N20" s="14">
        <f t="shared" si="5"/>
        <v>600</v>
      </c>
      <c r="O20" s="14">
        <f t="shared" si="6"/>
        <v>3150</v>
      </c>
      <c r="P20" s="14">
        <f t="shared" ca="1" si="7"/>
        <v>200</v>
      </c>
      <c r="Q20" s="10"/>
    </row>
    <row r="21" spans="1:17" x14ac:dyDescent="0.2">
      <c r="A21" s="2">
        <v>69</v>
      </c>
      <c r="B21" t="s">
        <v>15</v>
      </c>
      <c r="C21" s="1">
        <v>25086</v>
      </c>
      <c r="D21" t="s">
        <v>38</v>
      </c>
      <c r="E21" t="s">
        <v>24</v>
      </c>
      <c r="G21">
        <v>20</v>
      </c>
      <c r="H21" t="s">
        <v>45</v>
      </c>
      <c r="I21" s="13">
        <f t="shared" si="0"/>
        <v>5000</v>
      </c>
      <c r="J21" s="14">
        <f t="shared" si="1"/>
        <v>750</v>
      </c>
      <c r="K21" s="14">
        <f t="shared" si="2"/>
        <v>5750</v>
      </c>
      <c r="L21" s="13">
        <f t="shared" si="3"/>
        <v>747.5</v>
      </c>
      <c r="M21" s="13">
        <f t="shared" si="4"/>
        <v>345</v>
      </c>
      <c r="N21" s="14">
        <f t="shared" si="5"/>
        <v>1092.5</v>
      </c>
      <c r="O21" s="14">
        <f t="shared" si="6"/>
        <v>4657.5</v>
      </c>
      <c r="P21" s="14">
        <f t="shared" ca="1" si="7"/>
        <v>200</v>
      </c>
      <c r="Q21" s="10"/>
    </row>
    <row r="22" spans="1:17" x14ac:dyDescent="0.2">
      <c r="A22" s="2">
        <v>72</v>
      </c>
      <c r="B22" t="s">
        <v>53</v>
      </c>
      <c r="C22" s="1">
        <v>26793</v>
      </c>
      <c r="D22" t="s">
        <v>39</v>
      </c>
      <c r="E22" t="s">
        <v>32</v>
      </c>
      <c r="F22">
        <v>120</v>
      </c>
      <c r="H22" t="s">
        <v>46</v>
      </c>
      <c r="I22" s="13">
        <f t="shared" si="0"/>
        <v>3000</v>
      </c>
      <c r="J22" s="14">
        <f t="shared" si="1"/>
        <v>0</v>
      </c>
      <c r="K22" s="14">
        <f t="shared" si="2"/>
        <v>3000</v>
      </c>
      <c r="L22" s="13">
        <f t="shared" si="3"/>
        <v>390</v>
      </c>
      <c r="M22" s="13">
        <f t="shared" si="4"/>
        <v>90</v>
      </c>
      <c r="N22" s="14">
        <f t="shared" si="5"/>
        <v>480</v>
      </c>
      <c r="O22" s="14">
        <f t="shared" si="6"/>
        <v>2520</v>
      </c>
      <c r="P22" s="14">
        <f t="shared" ca="1" si="7"/>
        <v>200</v>
      </c>
      <c r="Q22" s="10"/>
    </row>
    <row r="23" spans="1:17" x14ac:dyDescent="0.2">
      <c r="A23" s="2">
        <v>78</v>
      </c>
      <c r="B23" t="s">
        <v>54</v>
      </c>
      <c r="C23" s="1">
        <v>29467</v>
      </c>
      <c r="D23" t="s">
        <v>37</v>
      </c>
      <c r="E23" t="s">
        <v>24</v>
      </c>
      <c r="G23">
        <v>22</v>
      </c>
      <c r="H23" t="s">
        <v>26</v>
      </c>
      <c r="I23" s="13">
        <f t="shared" si="0"/>
        <v>5500</v>
      </c>
      <c r="J23" s="14">
        <f t="shared" si="1"/>
        <v>275</v>
      </c>
      <c r="K23" s="14">
        <f t="shared" si="2"/>
        <v>5775</v>
      </c>
      <c r="L23" s="13">
        <f t="shared" si="3"/>
        <v>750.75</v>
      </c>
      <c r="M23" s="13">
        <f t="shared" si="4"/>
        <v>346.5</v>
      </c>
      <c r="N23" s="14">
        <f t="shared" si="5"/>
        <v>1097.25</v>
      </c>
      <c r="O23" s="14">
        <f t="shared" si="6"/>
        <v>4677.75</v>
      </c>
      <c r="P23" s="14">
        <f t="shared" ca="1" si="7"/>
        <v>100</v>
      </c>
      <c r="Q23" s="10"/>
    </row>
    <row r="24" spans="1:17" x14ac:dyDescent="0.2">
      <c r="A24" s="2">
        <v>81</v>
      </c>
      <c r="B24" t="s">
        <v>16</v>
      </c>
      <c r="C24" s="1">
        <v>25152</v>
      </c>
      <c r="D24" t="s">
        <v>37</v>
      </c>
      <c r="E24" t="s">
        <v>24</v>
      </c>
      <c r="G24">
        <v>22</v>
      </c>
      <c r="H24" t="s">
        <v>45</v>
      </c>
      <c r="I24" s="13">
        <f t="shared" si="0"/>
        <v>5500</v>
      </c>
      <c r="J24" s="14">
        <f t="shared" si="1"/>
        <v>825</v>
      </c>
      <c r="K24" s="14">
        <f t="shared" si="2"/>
        <v>6325</v>
      </c>
      <c r="L24" s="13">
        <f t="shared" si="3"/>
        <v>822.25</v>
      </c>
      <c r="M24" s="13">
        <f t="shared" si="4"/>
        <v>379.5</v>
      </c>
      <c r="N24" s="14">
        <f t="shared" si="5"/>
        <v>1201.75</v>
      </c>
      <c r="O24" s="14">
        <f t="shared" si="6"/>
        <v>5123.25</v>
      </c>
      <c r="P24" s="14">
        <f t="shared" ca="1" si="7"/>
        <v>200</v>
      </c>
      <c r="Q24" s="10"/>
    </row>
    <row r="25" spans="1:17" x14ac:dyDescent="0.2">
      <c r="A25" s="2">
        <v>84</v>
      </c>
      <c r="B25" t="s">
        <v>17</v>
      </c>
      <c r="C25" s="1">
        <v>22134</v>
      </c>
      <c r="D25" t="s">
        <v>58</v>
      </c>
      <c r="E25" t="s">
        <v>32</v>
      </c>
      <c r="F25">
        <v>176</v>
      </c>
      <c r="H25" t="s">
        <v>45</v>
      </c>
      <c r="I25" s="13">
        <f t="shared" si="0"/>
        <v>4400</v>
      </c>
      <c r="J25" s="14">
        <f t="shared" si="1"/>
        <v>0</v>
      </c>
      <c r="K25" s="14">
        <f t="shared" si="2"/>
        <v>4400</v>
      </c>
      <c r="L25" s="13">
        <f t="shared" si="3"/>
        <v>572</v>
      </c>
      <c r="M25" s="13">
        <f t="shared" si="4"/>
        <v>132</v>
      </c>
      <c r="N25" s="14">
        <f t="shared" si="5"/>
        <v>704</v>
      </c>
      <c r="O25" s="14">
        <f t="shared" si="6"/>
        <v>3696</v>
      </c>
      <c r="P25" s="14">
        <f t="shared" ca="1" si="7"/>
        <v>150</v>
      </c>
      <c r="Q25" s="10"/>
    </row>
    <row r="26" spans="1:17" x14ac:dyDescent="0.2">
      <c r="A26" s="2">
        <v>85</v>
      </c>
      <c r="B26" t="s">
        <v>18</v>
      </c>
      <c r="C26" s="1">
        <v>28851</v>
      </c>
      <c r="D26" t="s">
        <v>37</v>
      </c>
      <c r="E26" t="s">
        <v>32</v>
      </c>
      <c r="F26">
        <v>168</v>
      </c>
      <c r="H26" t="s">
        <v>45</v>
      </c>
      <c r="I26" s="13">
        <f t="shared" si="0"/>
        <v>4200</v>
      </c>
      <c r="J26" s="14">
        <f t="shared" si="1"/>
        <v>0</v>
      </c>
      <c r="K26" s="14">
        <f t="shared" si="2"/>
        <v>4200</v>
      </c>
      <c r="L26" s="13">
        <f t="shared" si="3"/>
        <v>546</v>
      </c>
      <c r="M26" s="13">
        <f t="shared" si="4"/>
        <v>126</v>
      </c>
      <c r="N26" s="14">
        <f t="shared" si="5"/>
        <v>672</v>
      </c>
      <c r="O26" s="14">
        <f t="shared" si="6"/>
        <v>3528</v>
      </c>
      <c r="P26" s="14">
        <f t="shared" ca="1" si="7"/>
        <v>200</v>
      </c>
      <c r="Q26" s="10"/>
    </row>
    <row r="27" spans="1:17" x14ac:dyDescent="0.2">
      <c r="A27" s="2">
        <v>86</v>
      </c>
      <c r="B27" t="s">
        <v>56</v>
      </c>
      <c r="C27" s="1">
        <v>29957</v>
      </c>
      <c r="D27" t="s">
        <v>39</v>
      </c>
      <c r="E27" t="s">
        <v>24</v>
      </c>
      <c r="G27">
        <v>19</v>
      </c>
      <c r="H27" t="s">
        <v>25</v>
      </c>
      <c r="I27" s="13">
        <f t="shared" si="0"/>
        <v>4750</v>
      </c>
      <c r="J27" s="14">
        <f t="shared" si="1"/>
        <v>0</v>
      </c>
      <c r="K27" s="14">
        <f t="shared" si="2"/>
        <v>4750</v>
      </c>
      <c r="L27" s="13">
        <f t="shared" si="3"/>
        <v>617.5</v>
      </c>
      <c r="M27" s="13">
        <f t="shared" si="4"/>
        <v>285</v>
      </c>
      <c r="N27" s="14">
        <f t="shared" si="5"/>
        <v>902.5</v>
      </c>
      <c r="O27" s="14">
        <f t="shared" si="6"/>
        <v>3847.5</v>
      </c>
      <c r="P27" s="14">
        <f t="shared" ca="1" si="7"/>
        <v>100</v>
      </c>
      <c r="Q27" s="10"/>
    </row>
    <row r="28" spans="1:17" x14ac:dyDescent="0.2">
      <c r="A28" s="2">
        <v>95</v>
      </c>
      <c r="B28" t="s">
        <v>55</v>
      </c>
      <c r="C28" s="1">
        <v>27915</v>
      </c>
      <c r="D28" t="s">
        <v>39</v>
      </c>
      <c r="E28" t="s">
        <v>24</v>
      </c>
      <c r="G28">
        <v>10</v>
      </c>
      <c r="H28" t="s">
        <v>45</v>
      </c>
      <c r="I28" s="13">
        <f t="shared" si="0"/>
        <v>2500</v>
      </c>
      <c r="J28" s="14">
        <f t="shared" si="1"/>
        <v>0</v>
      </c>
      <c r="K28" s="14">
        <f t="shared" si="2"/>
        <v>2500</v>
      </c>
      <c r="L28" s="13">
        <f t="shared" si="3"/>
        <v>325</v>
      </c>
      <c r="M28" s="13">
        <f t="shared" si="4"/>
        <v>75</v>
      </c>
      <c r="N28" s="14">
        <f t="shared" si="5"/>
        <v>400</v>
      </c>
      <c r="O28" s="14">
        <f t="shared" si="6"/>
        <v>2100</v>
      </c>
      <c r="P28" s="14">
        <f t="shared" ca="1" si="7"/>
        <v>200</v>
      </c>
      <c r="Q28" s="10"/>
    </row>
    <row r="29" spans="1:17" x14ac:dyDescent="0.2">
      <c r="A29" s="2">
        <v>98</v>
      </c>
      <c r="B29" t="s">
        <v>19</v>
      </c>
      <c r="C29" s="1">
        <v>25348</v>
      </c>
      <c r="D29" t="s">
        <v>37</v>
      </c>
      <c r="E29" t="s">
        <v>24</v>
      </c>
      <c r="G29">
        <v>21</v>
      </c>
      <c r="H29" t="s">
        <v>46</v>
      </c>
      <c r="I29" s="13">
        <f t="shared" si="0"/>
        <v>5250</v>
      </c>
      <c r="J29" s="14">
        <f t="shared" si="1"/>
        <v>787.5</v>
      </c>
      <c r="K29" s="14">
        <f t="shared" si="2"/>
        <v>6037.5</v>
      </c>
      <c r="L29" s="13">
        <f t="shared" si="3"/>
        <v>784.875</v>
      </c>
      <c r="M29" s="13">
        <f t="shared" si="4"/>
        <v>362.25</v>
      </c>
      <c r="N29" s="14">
        <f t="shared" si="5"/>
        <v>1147.125</v>
      </c>
      <c r="O29" s="14">
        <f t="shared" si="6"/>
        <v>4890.375</v>
      </c>
      <c r="P29" s="14">
        <f t="shared" ca="1" si="7"/>
        <v>200</v>
      </c>
      <c r="Q29" s="10"/>
    </row>
    <row r="30" spans="1:17" x14ac:dyDescent="0.2">
      <c r="A30" s="2">
        <v>105</v>
      </c>
      <c r="B30" t="s">
        <v>20</v>
      </c>
      <c r="C30" s="1">
        <v>27502</v>
      </c>
      <c r="D30" t="s">
        <v>58</v>
      </c>
      <c r="E30" t="s">
        <v>32</v>
      </c>
      <c r="F30">
        <v>265</v>
      </c>
      <c r="H30" t="s">
        <v>45</v>
      </c>
      <c r="I30" s="13">
        <f t="shared" si="0"/>
        <v>6625</v>
      </c>
      <c r="J30" s="14">
        <f t="shared" si="1"/>
        <v>993.75</v>
      </c>
      <c r="K30" s="14">
        <f t="shared" si="2"/>
        <v>7618.75</v>
      </c>
      <c r="L30" s="13">
        <f t="shared" si="3"/>
        <v>990.4375</v>
      </c>
      <c r="M30" s="13">
        <f t="shared" si="4"/>
        <v>457.125</v>
      </c>
      <c r="N30" s="14">
        <f t="shared" si="5"/>
        <v>1447.5625</v>
      </c>
      <c r="O30" s="14">
        <f t="shared" si="6"/>
        <v>6171.1875</v>
      </c>
      <c r="P30" s="14">
        <f t="shared" ca="1" si="7"/>
        <v>150</v>
      </c>
      <c r="Q30" s="10"/>
    </row>
    <row r="31" spans="1:17" x14ac:dyDescent="0.2">
      <c r="A31" s="2">
        <v>113</v>
      </c>
      <c r="B31" t="s">
        <v>21</v>
      </c>
      <c r="C31" s="1">
        <v>29950</v>
      </c>
      <c r="D31" t="s">
        <v>39</v>
      </c>
      <c r="E31" t="s">
        <v>24</v>
      </c>
      <c r="G31">
        <v>22</v>
      </c>
      <c r="H31" t="s">
        <v>25</v>
      </c>
      <c r="I31" s="13">
        <f t="shared" si="0"/>
        <v>5500</v>
      </c>
      <c r="J31" s="14">
        <f t="shared" si="1"/>
        <v>275</v>
      </c>
      <c r="K31" s="14">
        <f t="shared" si="2"/>
        <v>5775</v>
      </c>
      <c r="L31" s="13">
        <f t="shared" si="3"/>
        <v>750.75</v>
      </c>
      <c r="M31" s="13">
        <f t="shared" si="4"/>
        <v>346.5</v>
      </c>
      <c r="N31" s="14">
        <f t="shared" si="5"/>
        <v>1097.25</v>
      </c>
      <c r="O31" s="14">
        <f t="shared" si="6"/>
        <v>4677.75</v>
      </c>
      <c r="P31" s="14">
        <f t="shared" ca="1" si="7"/>
        <v>100</v>
      </c>
      <c r="Q31" s="10"/>
    </row>
    <row r="32" spans="1:17" x14ac:dyDescent="0.2">
      <c r="A32" s="2">
        <v>123</v>
      </c>
      <c r="B32" t="s">
        <v>22</v>
      </c>
      <c r="C32" s="1">
        <v>16543</v>
      </c>
      <c r="D32" t="s">
        <v>38</v>
      </c>
      <c r="E32" t="s">
        <v>24</v>
      </c>
      <c r="G32">
        <v>22</v>
      </c>
      <c r="H32" t="s">
        <v>45</v>
      </c>
      <c r="I32" s="13">
        <f t="shared" si="0"/>
        <v>5500</v>
      </c>
      <c r="J32" s="14">
        <f t="shared" si="1"/>
        <v>825</v>
      </c>
      <c r="K32" s="14">
        <f t="shared" si="2"/>
        <v>6325</v>
      </c>
      <c r="L32" s="13">
        <f t="shared" si="3"/>
        <v>822.25</v>
      </c>
      <c r="M32" s="13">
        <f t="shared" si="4"/>
        <v>379.5</v>
      </c>
      <c r="N32" s="14">
        <f t="shared" si="5"/>
        <v>1201.75</v>
      </c>
      <c r="O32" s="14">
        <f t="shared" si="6"/>
        <v>5123.25</v>
      </c>
      <c r="P32" s="14">
        <f t="shared" ca="1" si="7"/>
        <v>200</v>
      </c>
      <c r="Q32" s="10"/>
    </row>
    <row r="34" spans="3:16" x14ac:dyDescent="0.2">
      <c r="C34" s="1"/>
    </row>
    <row r="38" spans="3:16" x14ac:dyDescent="0.2">
      <c r="P38" s="12"/>
    </row>
  </sheetData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empleados</vt:lpstr>
    </vt:vector>
  </TitlesOfParts>
  <Company>CODICEN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Capacitacion en Informatica</dc:creator>
  <cp:lastModifiedBy>Oscar</cp:lastModifiedBy>
  <dcterms:created xsi:type="dcterms:W3CDTF">2001-06-11T13:42:02Z</dcterms:created>
  <dcterms:modified xsi:type="dcterms:W3CDTF">2019-11-07T10:06:49Z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8d2678db-fa91-4eea-8b1f-0ff3fcdc7326</vt:lpwstr>
  </property>
</Properties>
</file>