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2" i="1"/>
  <c r="C11" i="1" l="1"/>
  <c r="C9" i="1"/>
  <c r="C10" i="1"/>
  <c r="C12" i="1"/>
  <c r="B12" i="1"/>
  <c r="B11" i="1"/>
  <c r="A30" i="1"/>
  <c r="A22" i="1"/>
  <c r="A23" i="1"/>
  <c r="A24" i="1"/>
  <c r="A25" i="1"/>
  <c r="A26" i="1"/>
  <c r="A27" i="1"/>
  <c r="A21" i="1"/>
  <c r="B10" i="1"/>
  <c r="B9" i="1"/>
  <c r="E3" i="1"/>
  <c r="E4" i="1"/>
  <c r="E5" i="1"/>
  <c r="E6" i="1"/>
  <c r="E7" i="1"/>
  <c r="E8" i="1"/>
  <c r="E2" i="1"/>
  <c r="D2" i="1"/>
  <c r="D8" i="1"/>
  <c r="D7" i="1"/>
  <c r="A33" i="1"/>
  <c r="D5" i="1"/>
  <c r="D4" i="1"/>
  <c r="D3" i="1"/>
  <c r="D6" i="1" l="1"/>
  <c r="D11" i="1" s="1"/>
  <c r="D12" i="1" l="1"/>
  <c r="D10" i="1"/>
  <c r="D9" i="1"/>
</calcChain>
</file>

<file path=xl/sharedStrings.xml><?xml version="1.0" encoding="utf-8"?>
<sst xmlns="http://schemas.openxmlformats.org/spreadsheetml/2006/main" count="26" uniqueCount="26">
  <si>
    <t>Inmueble</t>
  </si>
  <si>
    <t>Piso 1</t>
  </si>
  <si>
    <t>Ático 1</t>
  </si>
  <si>
    <t>Piso 2</t>
  </si>
  <si>
    <t>Ático 2</t>
  </si>
  <si>
    <t>Piso 3</t>
  </si>
  <si>
    <t>Bajo 1</t>
  </si>
  <si>
    <t>Bajo 2</t>
  </si>
  <si>
    <t>Total</t>
  </si>
  <si>
    <t>Promedio</t>
  </si>
  <si>
    <t>Máximo</t>
  </si>
  <si>
    <t>Mínimo</t>
  </si>
  <si>
    <t>Atico</t>
  </si>
  <si>
    <t>Bajo</t>
  </si>
  <si>
    <t>Piso</t>
  </si>
  <si>
    <t>IVA</t>
  </si>
  <si>
    <t>Número de inmuebles de 90 a más metros</t>
  </si>
  <si>
    <t>Suma del precio de los inmuebles con más de 90 metros</t>
  </si>
  <si>
    <t>m²</t>
  </si>
  <si>
    <t>Precio de compra</t>
  </si>
  <si>
    <t>Precio de compra
I.V.A. incluido</t>
  </si>
  <si>
    <t>Fecha finalización</t>
  </si>
  <si>
    <t>Descuento</t>
  </si>
  <si>
    <t>Más de 85 metros</t>
  </si>
  <si>
    <t>Hasta 85 metros</t>
  </si>
  <si>
    <r>
      <t>Precio m</t>
    </r>
    <r>
      <rPr>
        <b/>
        <sz val="11"/>
        <color theme="1"/>
        <rFont val="Calibri"/>
        <family val="2"/>
      </rPr>
      <t>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</si>
</sst>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€&quot;_-;\-* #,##0.00\ &quot;€&quot;_-;_-* &quot;-&quot;??\ &quot;€&quot;_-;_-@_-"/>
    <numFmt numFmtId="164" formatCode="#,##0.00\ &quot;€&quot;"/>
    <numFmt numFmtId="165" formatCode="0\ &quot;inmuebles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9" fontId="0" fillId="0" borderId="0" xfId="2" applyFont="1"/>
    <xf numFmtId="0" fontId="0" fillId="0" borderId="0" xfId="0" applyAlignment="1">
      <alignment horizontal="center"/>
    </xf>
    <xf numFmtId="164" fontId="0" fillId="0" borderId="0" xfId="0" applyNumberFormat="1"/>
    <xf numFmtId="14" fontId="0" fillId="0" borderId="0" xfId="0" applyNumberFormat="1"/>
    <xf numFmtId="44" fontId="0" fillId="0" borderId="0" xfId="1" applyFont="1"/>
    <xf numFmtId="1" fontId="0" fillId="0" borderId="0" xfId="0" applyNumberFormat="1"/>
    <xf numFmtId="165" fontId="0" fillId="0" borderId="0" xfId="0" applyNumberForma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164" fontId="0" fillId="0" borderId="0" xfId="1" applyNumberFormat="1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5"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A35" sqref="A35"/>
    </sheetView>
  </sheetViews>
  <sheetFormatPr baseColWidth="10" defaultColWidth="9.140625" defaultRowHeight="15" x14ac:dyDescent="0.25"/>
  <cols>
    <col min="1" max="1" width="13" bestFit="1" customWidth="1"/>
    <col min="2" max="2" width="9.5703125" bestFit="1" customWidth="1"/>
    <col min="3" max="3" width="16.42578125" bestFit="1" customWidth="1"/>
    <col min="4" max="4" width="16.5703125" bestFit="1" customWidth="1"/>
    <col min="5" max="5" width="19.5703125" customWidth="1"/>
    <col min="6" max="6" width="10.7109375" bestFit="1" customWidth="1"/>
  </cols>
  <sheetData>
    <row r="1" spans="1:6" ht="30" x14ac:dyDescent="0.25">
      <c r="A1" s="8" t="s">
        <v>0</v>
      </c>
      <c r="B1" s="8" t="s">
        <v>18</v>
      </c>
      <c r="C1" s="8" t="s">
        <v>19</v>
      </c>
      <c r="D1" s="10" t="s">
        <v>20</v>
      </c>
      <c r="E1" s="8" t="s">
        <v>21</v>
      </c>
    </row>
    <row r="2" spans="1:6" x14ac:dyDescent="0.25">
      <c r="A2" t="s">
        <v>1</v>
      </c>
      <c r="B2">
        <v>80</v>
      </c>
      <c r="C2" s="3">
        <f>B2*VLOOKUP(SUBSTITUTE(LEFT(A2,FIND(" ",A2)-1),"Á","A"),$A$15:$B$17,2,0)</f>
        <v>160000</v>
      </c>
      <c r="D2" s="3">
        <f t="shared" ref="D2:D8" si="0">C2*(1+$B$19)</f>
        <v>185600</v>
      </c>
      <c r="E2" s="4">
        <f t="shared" ref="E2:E8" ca="1" si="1">TODAY()+IF(ISNUMBER(SEARCH("*Piso*",A2)),120,0)+IF(ISNUMBER(SEARCH("*Ático*",A2)),90,0)+IF(ISNUMBER(SEARCH("*Bajo*",A2)),365,0)</f>
        <v>43889</v>
      </c>
      <c r="F2" s="4"/>
    </row>
    <row r="3" spans="1:6" x14ac:dyDescent="0.25">
      <c r="A3" t="s">
        <v>2</v>
      </c>
      <c r="B3">
        <v>85</v>
      </c>
      <c r="C3" s="3">
        <f t="shared" ref="C3:C8" si="2">B3*VLOOKUP(SUBSTITUTE(LEFT(A3,FIND(" ",A3)-1),"Á","A"),$A$15:$B$17,2,0)</f>
        <v>187000</v>
      </c>
      <c r="D3" s="3">
        <f t="shared" si="0"/>
        <v>216919.99999999997</v>
      </c>
      <c r="E3" s="4">
        <f t="shared" ca="1" si="1"/>
        <v>43859</v>
      </c>
      <c r="F3" s="4"/>
    </row>
    <row r="4" spans="1:6" x14ac:dyDescent="0.25">
      <c r="A4" t="s">
        <v>3</v>
      </c>
      <c r="B4">
        <v>90</v>
      </c>
      <c r="C4" s="3">
        <f t="shared" si="2"/>
        <v>180000</v>
      </c>
      <c r="D4" s="3">
        <f t="shared" si="0"/>
        <v>208800</v>
      </c>
      <c r="E4" s="4">
        <f t="shared" ca="1" si="1"/>
        <v>43889</v>
      </c>
      <c r="F4" s="4"/>
    </row>
    <row r="5" spans="1:6" x14ac:dyDescent="0.25">
      <c r="A5" t="s">
        <v>4</v>
      </c>
      <c r="B5">
        <v>90</v>
      </c>
      <c r="C5" s="3">
        <f t="shared" si="2"/>
        <v>198000</v>
      </c>
      <c r="D5" s="3">
        <f t="shared" si="0"/>
        <v>229679.99999999997</v>
      </c>
      <c r="E5" s="4">
        <f t="shared" ca="1" si="1"/>
        <v>43859</v>
      </c>
      <c r="F5" s="4"/>
    </row>
    <row r="6" spans="1:6" x14ac:dyDescent="0.25">
      <c r="A6" t="s">
        <v>5</v>
      </c>
      <c r="B6">
        <v>95</v>
      </c>
      <c r="C6" s="3">
        <f t="shared" si="2"/>
        <v>190000</v>
      </c>
      <c r="D6" s="3">
        <f t="shared" si="0"/>
        <v>220399.99999999997</v>
      </c>
      <c r="E6" s="4">
        <f t="shared" ca="1" si="1"/>
        <v>43889</v>
      </c>
      <c r="F6" s="4"/>
    </row>
    <row r="7" spans="1:6" x14ac:dyDescent="0.25">
      <c r="A7" t="s">
        <v>6</v>
      </c>
      <c r="B7">
        <v>120</v>
      </c>
      <c r="C7" s="3">
        <f t="shared" si="2"/>
        <v>216000</v>
      </c>
      <c r="D7" s="3">
        <f t="shared" si="0"/>
        <v>250559.99999999997</v>
      </c>
      <c r="E7" s="4">
        <f t="shared" ca="1" si="1"/>
        <v>44134</v>
      </c>
      <c r="F7" s="4"/>
    </row>
    <row r="8" spans="1:6" x14ac:dyDescent="0.25">
      <c r="A8" t="s">
        <v>7</v>
      </c>
      <c r="B8">
        <v>150</v>
      </c>
      <c r="C8" s="3">
        <f t="shared" si="2"/>
        <v>270000</v>
      </c>
      <c r="D8" s="3">
        <f t="shared" si="0"/>
        <v>313200</v>
      </c>
      <c r="E8" s="4">
        <f t="shared" ca="1" si="1"/>
        <v>44134</v>
      </c>
      <c r="F8" s="4"/>
    </row>
    <row r="9" spans="1:6" x14ac:dyDescent="0.25">
      <c r="A9" t="s">
        <v>8</v>
      </c>
      <c r="B9" s="6">
        <f t="shared" ref="B9:D9" si="3">SUM(B2:B8)</f>
        <v>710</v>
      </c>
      <c r="C9" s="5">
        <f t="shared" si="3"/>
        <v>1401000</v>
      </c>
      <c r="D9" s="5">
        <f t="shared" si="3"/>
        <v>1625160</v>
      </c>
    </row>
    <row r="10" spans="1:6" x14ac:dyDescent="0.25">
      <c r="A10" t="s">
        <v>9</v>
      </c>
      <c r="B10" s="6">
        <f>AVERAGE(B2:B8)</f>
        <v>101.42857142857143</v>
      </c>
      <c r="C10" s="5">
        <f t="shared" ref="C10:D10" si="4">AVERAGE(C2:C8)</f>
        <v>200142.85714285713</v>
      </c>
      <c r="D10" s="5">
        <f t="shared" si="4"/>
        <v>232165.71428571429</v>
      </c>
    </row>
    <row r="11" spans="1:6" x14ac:dyDescent="0.25">
      <c r="A11" t="s">
        <v>10</v>
      </c>
      <c r="B11" s="6">
        <f>MAX(B2:B8)</f>
        <v>150</v>
      </c>
      <c r="C11" s="11">
        <f>MAX(C2:C8)</f>
        <v>270000</v>
      </c>
      <c r="D11" s="11">
        <f>MAX(D2:D8)</f>
        <v>313200</v>
      </c>
    </row>
    <row r="12" spans="1:6" x14ac:dyDescent="0.25">
      <c r="A12" t="s">
        <v>11</v>
      </c>
      <c r="B12" s="6">
        <f>MIN(B2:B8)</f>
        <v>80</v>
      </c>
      <c r="C12" s="11">
        <f>MIN(C2:C8)</f>
        <v>160000</v>
      </c>
      <c r="D12" s="11">
        <f>MIN(D2:D8)</f>
        <v>185600</v>
      </c>
    </row>
    <row r="14" spans="1:6" x14ac:dyDescent="0.25">
      <c r="A14" s="12" t="s">
        <v>25</v>
      </c>
      <c r="B14" s="12"/>
      <c r="D14" s="12" t="s">
        <v>22</v>
      </c>
      <c r="E14" s="13"/>
    </row>
    <row r="15" spans="1:6" x14ac:dyDescent="0.25">
      <c r="A15" t="s">
        <v>12</v>
      </c>
      <c r="B15" s="3">
        <v>2200</v>
      </c>
      <c r="D15" t="s">
        <v>23</v>
      </c>
      <c r="E15" s="1">
        <v>0.2</v>
      </c>
    </row>
    <row r="16" spans="1:6" x14ac:dyDescent="0.25">
      <c r="A16" t="s">
        <v>13</v>
      </c>
      <c r="B16" s="3">
        <v>1800</v>
      </c>
      <c r="D16" t="s">
        <v>24</v>
      </c>
      <c r="E16" s="1">
        <v>0.15</v>
      </c>
    </row>
    <row r="17" spans="1:4" x14ac:dyDescent="0.25">
      <c r="A17" t="s">
        <v>14</v>
      </c>
      <c r="B17" s="3">
        <v>2000</v>
      </c>
    </row>
    <row r="19" spans="1:4" x14ac:dyDescent="0.25">
      <c r="A19" s="9" t="s">
        <v>15</v>
      </c>
      <c r="B19" s="1">
        <v>0.16</v>
      </c>
    </row>
    <row r="21" spans="1:4" x14ac:dyDescent="0.25">
      <c r="A21" s="2" t="str">
        <f>LOWER(MID(A2,1,1) &amp; MID(A2,3,1))</f>
        <v>ps</v>
      </c>
    </row>
    <row r="22" spans="1:4" x14ac:dyDescent="0.25">
      <c r="A22" s="2" t="str">
        <f t="shared" ref="A22:A27" si="5">LOWER(MID(A3,1,1) &amp; MID(A3,3,1))</f>
        <v>ái</v>
      </c>
    </row>
    <row r="23" spans="1:4" x14ac:dyDescent="0.25">
      <c r="A23" s="2" t="str">
        <f t="shared" si="5"/>
        <v>ps</v>
      </c>
    </row>
    <row r="24" spans="1:4" x14ac:dyDescent="0.25">
      <c r="A24" s="2" t="str">
        <f t="shared" si="5"/>
        <v>ái</v>
      </c>
    </row>
    <row r="25" spans="1:4" x14ac:dyDescent="0.25">
      <c r="A25" s="2" t="str">
        <f t="shared" si="5"/>
        <v>ps</v>
      </c>
    </row>
    <row r="26" spans="1:4" x14ac:dyDescent="0.25">
      <c r="A26" s="2" t="str">
        <f t="shared" si="5"/>
        <v>bj</v>
      </c>
    </row>
    <row r="27" spans="1:4" x14ac:dyDescent="0.25">
      <c r="A27" s="2" t="str">
        <f t="shared" si="5"/>
        <v>bj</v>
      </c>
    </row>
    <row r="29" spans="1:4" x14ac:dyDescent="0.25">
      <c r="A29" s="12" t="s">
        <v>16</v>
      </c>
      <c r="B29" s="12"/>
      <c r="C29" s="12"/>
    </row>
    <row r="30" spans="1:4" x14ac:dyDescent="0.25">
      <c r="A30" s="7">
        <f>COUNTIF(B2:B8,"&gt;=90")</f>
        <v>5</v>
      </c>
    </row>
    <row r="32" spans="1:4" x14ac:dyDescent="0.25">
      <c r="A32" s="12" t="s">
        <v>17</v>
      </c>
      <c r="B32" s="12"/>
      <c r="C32" s="12"/>
      <c r="D32" s="12"/>
    </row>
    <row r="33" spans="1:1" x14ac:dyDescent="0.25">
      <c r="A33" s="5">
        <f>SUMIF(B2:B8,"&gt;90",C2:C8)</f>
        <v>676000</v>
      </c>
    </row>
  </sheetData>
  <sortState ref="A2:E8">
    <sortCondition ref="B2:B8"/>
    <sortCondition ref="C2:C8"/>
  </sortState>
  <mergeCells count="4">
    <mergeCell ref="A14:B14"/>
    <mergeCell ref="D14:E14"/>
    <mergeCell ref="A29:C29"/>
    <mergeCell ref="A32:D32"/>
  </mergeCells>
  <conditionalFormatting sqref="C2:C8">
    <cfRule type="top10" dxfId="3" priority="2" bottom="1" rank="1"/>
    <cfRule type="top10" dxfId="2" priority="3" rank="1"/>
  </conditionalFormatting>
  <conditionalFormatting sqref="A2:A8">
    <cfRule type="expression" dxfId="4" priority="1">
      <formula>C2&gt;155000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2019-10-31T10:04:53Z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7ec3e9fc-fdd2-4eb0-b78b-43cedb9088af</vt:lpwstr>
  </property>
</Properties>
</file>