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scar\Documents\poo\m1\Examenes\20191122\"/>
    </mc:Choice>
  </mc:AlternateContent>
  <bookViews>
    <workbookView xWindow="0" yWindow="0" windowWidth="28800" windowHeight="12330" activeTab="2"/>
  </bookViews>
  <sheets>
    <sheet name="Principal" sheetId="1" r:id="rId1"/>
    <sheet name="Resúmenes" sheetId="2" r:id="rId2"/>
    <sheet name="Tablas dinámicas" sheetId="3" r:id="rId3"/>
  </sheets>
  <calcPr calcId="162913"/>
  <pivotCaches>
    <pivotCache cacheId="9" r:id="rId4"/>
    <pivotCache cacheId="14" r:id="rId5"/>
    <pivotCache cacheId="2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2" l="1"/>
  <c r="E12" i="2" l="1"/>
  <c r="B11" i="2"/>
  <c r="B12" i="2"/>
  <c r="B13" i="2"/>
  <c r="B10" i="2"/>
  <c r="F5" i="2"/>
  <c r="F6" i="2"/>
  <c r="F7" i="2"/>
  <c r="F4" i="2"/>
  <c r="B5" i="2"/>
  <c r="B6" i="2"/>
  <c r="B4" i="2"/>
  <c r="C5" i="2"/>
  <c r="C6" i="2"/>
  <c r="C4" i="2"/>
  <c r="G12" i="1"/>
  <c r="G13" i="1"/>
  <c r="G14" i="1"/>
  <c r="G15" i="1"/>
  <c r="G16" i="1"/>
  <c r="G17" i="1"/>
  <c r="G18" i="1"/>
  <c r="G19" i="1"/>
  <c r="G20" i="1"/>
  <c r="G21" i="1"/>
  <c r="G22" i="1"/>
  <c r="G11" i="1"/>
  <c r="F12" i="1"/>
  <c r="F13" i="1"/>
  <c r="F14" i="1"/>
  <c r="F15" i="1"/>
  <c r="F16" i="1"/>
  <c r="F17" i="1"/>
  <c r="F18" i="1"/>
  <c r="F19" i="1"/>
  <c r="F20" i="1"/>
  <c r="F21" i="1"/>
  <c r="F22" i="1"/>
  <c r="F11" i="1"/>
  <c r="E12" i="1"/>
  <c r="E13" i="1"/>
  <c r="E14" i="1"/>
  <c r="E15" i="1"/>
  <c r="E16" i="1"/>
  <c r="E17" i="1"/>
  <c r="E18" i="1"/>
  <c r="E19" i="1"/>
  <c r="E20" i="1"/>
  <c r="E21" i="1"/>
  <c r="E22" i="1"/>
  <c r="E11" i="1"/>
</calcChain>
</file>

<file path=xl/sharedStrings.xml><?xml version="1.0" encoding="utf-8"?>
<sst xmlns="http://schemas.openxmlformats.org/spreadsheetml/2006/main" count="84" uniqueCount="30">
  <si>
    <t>Camping Familiar "El Pinar"</t>
  </si>
  <si>
    <t>Tipo de Parcela</t>
  </si>
  <si>
    <t>Cuota Diaria</t>
  </si>
  <si>
    <t>Pequeña</t>
  </si>
  <si>
    <t>Mediana</t>
  </si>
  <si>
    <t>Grande</t>
  </si>
  <si>
    <t>Extra</t>
  </si>
  <si>
    <t>Tipo
Alojamiento</t>
  </si>
  <si>
    <t>Tipo de
Parcela</t>
  </si>
  <si>
    <t>Ocupantes</t>
  </si>
  <si>
    <t>Días
pendientes
de pago</t>
  </si>
  <si>
    <t>Importe
Pendiente</t>
  </si>
  <si>
    <t>M2 por
Ocupante</t>
  </si>
  <si>
    <t>Importe
pendiente
por
ocupante</t>
  </si>
  <si>
    <t>Tienda</t>
  </si>
  <si>
    <t>Bungalow</t>
  </si>
  <si>
    <t>Caravana</t>
  </si>
  <si>
    <t>Cuotas
Pendientes</t>
  </si>
  <si>
    <t>Importes
pendientes</t>
  </si>
  <si>
    <t>Importes pendientes de pago por tamaño 
de parcela</t>
  </si>
  <si>
    <t>Deuda por tamaño de parcela para
cada ocupante</t>
  </si>
  <si>
    <t>Deuda más alta</t>
  </si>
  <si>
    <t>Tipo de alojamiento con más deuda</t>
  </si>
  <si>
    <t>Total general</t>
  </si>
  <si>
    <t>Suma de Días
pendientes
de pago</t>
  </si>
  <si>
    <t>Tipo de parcela</t>
  </si>
  <si>
    <t>Tipo Alojamiento</t>
  </si>
  <si>
    <t>(Todas)</t>
  </si>
  <si>
    <t>Suma de Importe 
Pendiente</t>
  </si>
  <si>
    <t>Suma de Ocupantes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</si>
</sst>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0\ &quot;M2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164" fontId="0" fillId="0" borderId="5" xfId="0" applyNumberFormat="1" applyBorder="1"/>
    <xf numFmtId="164" fontId="0" fillId="0" borderId="0" xfId="0" applyNumberFormat="1" applyBorder="1"/>
    <xf numFmtId="164" fontId="0" fillId="0" borderId="10" xfId="0" applyNumberFormat="1" applyBorder="1"/>
    <xf numFmtId="44" fontId="0" fillId="0" borderId="6" xfId="1" applyFont="1" applyBorder="1"/>
    <xf numFmtId="44" fontId="0" fillId="0" borderId="8" xfId="1" applyFont="1" applyBorder="1"/>
    <xf numFmtId="44" fontId="0" fillId="0" borderId="11" xfId="1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Fill="1" applyBorder="1"/>
    <xf numFmtId="0" fontId="0" fillId="0" borderId="10" xfId="0" applyFill="1" applyBorder="1"/>
    <xf numFmtId="44" fontId="0" fillId="0" borderId="5" xfId="1" applyFont="1" applyBorder="1"/>
    <xf numFmtId="44" fontId="0" fillId="0" borderId="0" xfId="1" applyFont="1" applyBorder="1"/>
    <xf numFmtId="44" fontId="0" fillId="0" borderId="10" xfId="1" applyFont="1" applyBorder="1"/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5" xfId="1" applyNumberFormat="1" applyFont="1" applyBorder="1"/>
    <xf numFmtId="0" fontId="0" fillId="0" borderId="0" xfId="1" applyNumberFormat="1" applyFont="1" applyBorder="1"/>
    <xf numFmtId="0" fontId="0" fillId="0" borderId="10" xfId="1" applyNumberFormat="1" applyFont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44" fontId="0" fillId="0" borderId="1" xfId="0" applyNumberFormat="1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0" borderId="3" xfId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</cellXfs>
  <cellStyles count="2">
    <cellStyle name="Moneda" xfId="1" builtinId="4"/>
    <cellStyle name="Normal" xfId="0" builtinId="0"/>
  </cellStyles>
  <dxfs count="14"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[Examen modulo 1 excel.xlsx]Tablas dinámicas!TablaDinámica5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dinámicas'!$B$20:$B$21</c:f>
              <c:strCache>
                <c:ptCount val="1"/>
                <c:pt idx="0">
                  <c:v>Bungalow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dinámicas'!$A$22:$A$26</c:f>
              <c:strCache>
                <c:ptCount val="4"/>
                <c:pt idx="0">
                  <c:v>Extra</c:v>
                </c:pt>
                <c:pt idx="1">
                  <c:v>Grande</c:v>
                </c:pt>
                <c:pt idx="2">
                  <c:v>Mediana</c:v>
                </c:pt>
                <c:pt idx="3">
                  <c:v>Pequeña</c:v>
                </c:pt>
              </c:strCache>
            </c:strRef>
          </c:cat>
          <c:val>
            <c:numRef>
              <c:f>'Tablas dinámicas'!$B$22:$B$26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4-4807-818D-5890EC8F9CFF}"/>
            </c:ext>
          </c:extLst>
        </c:ser>
        <c:ser>
          <c:idx val="1"/>
          <c:order val="1"/>
          <c:tx>
            <c:strRef>
              <c:f>'Tablas dinámicas'!$C$20:$C$21</c:f>
              <c:strCache>
                <c:ptCount val="1"/>
                <c:pt idx="0">
                  <c:v>Caravana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'Tablas dinámicas'!$A$22:$A$26</c:f>
              <c:strCache>
                <c:ptCount val="4"/>
                <c:pt idx="0">
                  <c:v>Extra</c:v>
                </c:pt>
                <c:pt idx="1">
                  <c:v>Grande</c:v>
                </c:pt>
                <c:pt idx="2">
                  <c:v>Mediana</c:v>
                </c:pt>
                <c:pt idx="3">
                  <c:v>Pequeña</c:v>
                </c:pt>
              </c:strCache>
            </c:strRef>
          </c:cat>
          <c:val>
            <c:numRef>
              <c:f>'Tablas dinámicas'!$C$22:$C$26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24-4807-818D-5890EC8F9CFF}"/>
            </c:ext>
          </c:extLst>
        </c:ser>
        <c:ser>
          <c:idx val="2"/>
          <c:order val="2"/>
          <c:tx>
            <c:strRef>
              <c:f>'Tablas dinámicas'!$D$20:$D$21</c:f>
              <c:strCache>
                <c:ptCount val="1"/>
                <c:pt idx="0">
                  <c:v>Tienda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'Tablas dinámicas'!$A$22:$A$26</c:f>
              <c:strCache>
                <c:ptCount val="4"/>
                <c:pt idx="0">
                  <c:v>Extra</c:v>
                </c:pt>
                <c:pt idx="1">
                  <c:v>Grande</c:v>
                </c:pt>
                <c:pt idx="2">
                  <c:v>Mediana</c:v>
                </c:pt>
                <c:pt idx="3">
                  <c:v>Pequeña</c:v>
                </c:pt>
              </c:strCache>
            </c:strRef>
          </c:cat>
          <c:val>
            <c:numRef>
              <c:f>'Tablas dinámicas'!$D$22:$D$26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24-4807-818D-5890EC8F9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5065967"/>
        <c:axId val="1275058063"/>
      </c:barChart>
      <c:catAx>
        <c:axId val="127506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5058063"/>
        <c:crosses val="autoZero"/>
        <c:auto val="1"/>
        <c:lblAlgn val="ctr"/>
        <c:lblOffset val="100"/>
        <c:noMultiLvlLbl val="0"/>
      </c:catAx>
      <c:valAx>
        <c:axId val="127505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506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://www.campings.net/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533400</xdr:colOff>
      <xdr:row>1</xdr:row>
      <xdr:rowOff>161925</xdr:rowOff>
    </xdr:from>
    <xdr:to>
      <xdr:col>6</xdr:col>
      <xdr:colOff>304800</xdr:colOff>
      <xdr:row>8</xdr:row>
      <xdr:rowOff>27250</xdr:rowOff>
    </xdr:to>
    <xdr:pic>
      <xdr:nvPicPr>
        <xdr:cNvPr id="3" name="Imagen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5700" y="495300"/>
          <a:ext cx="1295400" cy="1227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10</xdr:row>
      <xdr:rowOff>76200</xdr:rowOff>
    </xdr:from>
    <xdr:to>
      <xdr:col>10</xdr:col>
      <xdr:colOff>828675</xdr:colOff>
      <xdr:row>26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scar" refreshedDate="43791.447610532407" createdVersion="6" refreshedVersion="6" minRefreshableVersion="3" recordCount="12">
  <cacheSource type="worksheet">
    <worksheetSource ref="A10:D22" sheet="Principal"/>
  </cacheSource>
  <cacheFields count="4">
    <cacheField name="Tipo_x000a_Alojamiento" numFmtId="0">
      <sharedItems count="3">
        <s v="Tienda"/>
        <s v="Bungalow"/>
        <s v="Caravana"/>
      </sharedItems>
    </cacheField>
    <cacheField name="Tipo de_x000a_Parcela" numFmtId="0">
      <sharedItems count="4">
        <s v="Pequeña"/>
        <s v="Mediana"/>
        <s v="Grande"/>
        <s v="Extra"/>
      </sharedItems>
    </cacheField>
    <cacheField name="Ocupantes" numFmtId="0">
      <sharedItems containsSemiMixedTypes="0" containsString="0" containsNumber="1" containsInteger="1" minValue="2" maxValue="6"/>
    </cacheField>
    <cacheField name="Días_x000a_pendientes_x000a_de pago" numFmtId="0">
      <sharedItems containsSemiMixedTypes="0" containsString="0" containsNumber="1" containsInteger="1" minValue="0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Oscar" refreshedDate="43791.449185532409" createdVersion="6" refreshedVersion="6" minRefreshableVersion="3" recordCount="12">
  <cacheSource type="worksheet">
    <worksheetSource ref="A10:E22" sheet="Principal"/>
  </cacheSource>
  <cacheFields count="5">
    <cacheField name="Tipo_x000a_Alojamiento" numFmtId="0">
      <sharedItems count="3">
        <s v="Tienda"/>
        <s v="Bungalow"/>
        <s v="Caravana"/>
      </sharedItems>
    </cacheField>
    <cacheField name="Tipo de_x000a_Parcela" numFmtId="0">
      <sharedItems count="4">
        <s v="Pequeña"/>
        <s v="Mediana"/>
        <s v="Grande"/>
        <s v="Extra"/>
      </sharedItems>
    </cacheField>
    <cacheField name="Ocupantes" numFmtId="0">
      <sharedItems containsSemiMixedTypes="0" containsString="0" containsNumber="1" containsInteger="1" minValue="2" maxValue="6"/>
    </cacheField>
    <cacheField name="Días_x000a_pendientes_x000a_de pago" numFmtId="0">
      <sharedItems containsSemiMixedTypes="0" containsString="0" containsNumber="1" containsInteger="1" minValue="0" maxValue="5"/>
    </cacheField>
    <cacheField name="Importe_x000a_Pendiente" numFmtId="44">
      <sharedItems containsSemiMixedTypes="0" containsString="0" containsNumber="1" containsInteger="1" minValue="0" maxValue="300" count="9">
        <n v="30"/>
        <n v="90"/>
        <n v="0"/>
        <n v="300"/>
        <n v="60"/>
        <n v="40"/>
        <n v="15"/>
        <n v="160"/>
        <n v="2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Oscar" refreshedDate="43791.456506828705" createdVersion="6" refreshedVersion="6" minRefreshableVersion="3" recordCount="12">
  <cacheSource type="worksheet">
    <worksheetSource ref="A10:C22" sheet="Principal"/>
  </cacheSource>
  <cacheFields count="3">
    <cacheField name="Tipo_x000a_Alojamiento" numFmtId="0">
      <sharedItems count="3">
        <s v="Tienda"/>
        <s v="Bungalow"/>
        <s v="Caravana"/>
      </sharedItems>
    </cacheField>
    <cacheField name="Tipo de_x000a_Parcela" numFmtId="0">
      <sharedItems count="4">
        <s v="Pequeña"/>
        <s v="Mediana"/>
        <s v="Grande"/>
        <s v="Extra"/>
      </sharedItems>
    </cacheField>
    <cacheField name="Ocupantes" numFmtId="0">
      <sharedItems containsSemiMixedTypes="0" containsString="0" containsNumber="1" containsInteger="1" minValue="2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n v="2"/>
    <n v="2"/>
  </r>
  <r>
    <x v="0"/>
    <x v="1"/>
    <n v="4"/>
    <n v="3"/>
  </r>
  <r>
    <x v="0"/>
    <x v="2"/>
    <n v="5"/>
    <n v="0"/>
  </r>
  <r>
    <x v="0"/>
    <x v="3"/>
    <n v="4"/>
    <n v="5"/>
  </r>
  <r>
    <x v="1"/>
    <x v="0"/>
    <n v="3"/>
    <n v="0"/>
  </r>
  <r>
    <x v="1"/>
    <x v="1"/>
    <n v="4"/>
    <n v="2"/>
  </r>
  <r>
    <x v="1"/>
    <x v="2"/>
    <n v="4"/>
    <n v="1"/>
  </r>
  <r>
    <x v="1"/>
    <x v="3"/>
    <n v="5"/>
    <n v="1"/>
  </r>
  <r>
    <x v="2"/>
    <x v="0"/>
    <n v="2"/>
    <n v="1"/>
  </r>
  <r>
    <x v="2"/>
    <x v="1"/>
    <n v="2"/>
    <n v="2"/>
  </r>
  <r>
    <x v="2"/>
    <x v="2"/>
    <n v="6"/>
    <n v="4"/>
  </r>
  <r>
    <x v="2"/>
    <x v="3"/>
    <n v="5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x v="0"/>
    <x v="0"/>
    <n v="2"/>
    <n v="2"/>
    <x v="0"/>
  </r>
  <r>
    <x v="0"/>
    <x v="1"/>
    <n v="4"/>
    <n v="3"/>
    <x v="1"/>
  </r>
  <r>
    <x v="0"/>
    <x v="2"/>
    <n v="5"/>
    <n v="0"/>
    <x v="2"/>
  </r>
  <r>
    <x v="0"/>
    <x v="3"/>
    <n v="4"/>
    <n v="5"/>
    <x v="3"/>
  </r>
  <r>
    <x v="1"/>
    <x v="0"/>
    <n v="3"/>
    <n v="0"/>
    <x v="2"/>
  </r>
  <r>
    <x v="1"/>
    <x v="1"/>
    <n v="4"/>
    <n v="2"/>
    <x v="4"/>
  </r>
  <r>
    <x v="1"/>
    <x v="2"/>
    <n v="4"/>
    <n v="1"/>
    <x v="5"/>
  </r>
  <r>
    <x v="1"/>
    <x v="3"/>
    <n v="5"/>
    <n v="1"/>
    <x v="4"/>
  </r>
  <r>
    <x v="2"/>
    <x v="0"/>
    <n v="2"/>
    <n v="1"/>
    <x v="6"/>
  </r>
  <r>
    <x v="2"/>
    <x v="1"/>
    <n v="2"/>
    <n v="2"/>
    <x v="4"/>
  </r>
  <r>
    <x v="2"/>
    <x v="2"/>
    <n v="6"/>
    <n v="4"/>
    <x v="7"/>
  </r>
  <r>
    <x v="2"/>
    <x v="3"/>
    <n v="5"/>
    <n v="4"/>
    <x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">
  <r>
    <x v="0"/>
    <x v="0"/>
    <n v="2"/>
  </r>
  <r>
    <x v="0"/>
    <x v="1"/>
    <n v="4"/>
  </r>
  <r>
    <x v="0"/>
    <x v="2"/>
    <n v="5"/>
  </r>
  <r>
    <x v="0"/>
    <x v="3"/>
    <n v="4"/>
  </r>
  <r>
    <x v="1"/>
    <x v="0"/>
    <n v="3"/>
  </r>
  <r>
    <x v="1"/>
    <x v="1"/>
    <n v="4"/>
  </r>
  <r>
    <x v="1"/>
    <x v="2"/>
    <n v="4"/>
  </r>
  <r>
    <x v="1"/>
    <x v="3"/>
    <n v="5"/>
  </r>
  <r>
    <x v="2"/>
    <x v="0"/>
    <n v="2"/>
  </r>
  <r>
    <x v="2"/>
    <x v="1"/>
    <n v="2"/>
  </r>
  <r>
    <x v="2"/>
    <x v="2"/>
    <n v="6"/>
  </r>
  <r>
    <x v="2"/>
    <x v="3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5" cacheId="2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Tipo de Parcela" colHeaderCaption="Tipo Alojamiento">
  <location ref="A20:E26" firstHeaderRow="1" firstDataRow="2" firstDataCol="1"/>
  <pivotFields count="3">
    <pivotField name="Tipo de Alojamiento" axis="axisCol" showAll="0">
      <items count="4">
        <item x="1"/>
        <item x="2"/>
        <item x="0"/>
        <item t="default"/>
      </items>
    </pivotField>
    <pivotField name="Tipo de Parcela" axis="axisRow" showAll="0">
      <items count="5">
        <item x="3"/>
        <item x="2"/>
        <item x="1"/>
        <item x="0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a de Ocupantes" fld="2" baseField="0" baseItem="0"/>
  </dataFields>
  <chartFormats count="3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1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4:A15" firstHeaderRow="1" firstDataRow="1" firstDataCol="0" rowPageCount="2" colPageCount="1"/>
  <pivotFields count="5">
    <pivotField axis="axisPage" showAll="0">
      <items count="4">
        <item x="1"/>
        <item x="2"/>
        <item x="0"/>
        <item t="default"/>
      </items>
    </pivotField>
    <pivotField axis="axisPage" showAll="0">
      <items count="5">
        <item x="3"/>
        <item x="2"/>
        <item x="1"/>
        <item x="0"/>
        <item t="default"/>
      </items>
    </pivotField>
    <pivotField showAll="0"/>
    <pivotField showAll="0"/>
    <pivotField name="Importe" dataField="1" numFmtId="44" showAll="0">
      <items count="10">
        <item x="2"/>
        <item x="6"/>
        <item x="0"/>
        <item x="5"/>
        <item x="4"/>
        <item x="1"/>
        <item x="7"/>
        <item x="8"/>
        <item x="3"/>
        <item t="default"/>
      </items>
    </pivotField>
  </pivotFields>
  <rowItems count="1">
    <i/>
  </rowItems>
  <colItems count="1">
    <i/>
  </colItems>
  <pageFields count="2">
    <pageField fld="0" hier="-1"/>
    <pageField fld="1" hier="-1"/>
  </pageFields>
  <dataFields count="1">
    <dataField name="Suma de Importe _x000a_Pendiente" fld="4" baseField="0" baseItem="0" numFmtId="44"/>
  </dataFields>
  <formats count="1">
    <format dxfId="1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Tipo de parcela" colHeaderCaption="Tipo Alojamiento">
  <location ref="A1:E7" firstHeaderRow="1" firstDataRow="2" firstDataCol="1"/>
  <pivotFields count="4">
    <pivotField axis="axisCol" showAll="0">
      <items count="4">
        <item x="1"/>
        <item x="2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a de Días_x000a_pendientes_x000a_de pago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G22"/>
  <sheetViews>
    <sheetView workbookViewId="0">
      <selection activeCell="A24" sqref="A24"/>
    </sheetView>
  </sheetViews>
  <sheetFormatPr baseColWidth="10" defaultRowHeight="15" x14ac:dyDescent="0.25"/>
  <cols>
    <col min="1" max="1" width="13.140625" customWidth="1"/>
  </cols>
  <sheetData>
    <row r="1" spans="1:7" ht="26.25" x14ac:dyDescent="0.4">
      <c r="A1" s="1" t="s">
        <v>0</v>
      </c>
      <c r="B1" s="1"/>
      <c r="C1" s="1"/>
      <c r="D1" s="1"/>
      <c r="E1" s="1"/>
      <c r="F1" s="1"/>
      <c r="G1" s="1"/>
    </row>
    <row r="2" spans="1:7" ht="15.75" thickBot="1" x14ac:dyDescent="0.3"/>
    <row r="3" spans="1:7" ht="15.75" thickBot="1" x14ac:dyDescent="0.3">
      <c r="A3" s="15" t="s">
        <v>1</v>
      </c>
      <c r="B3" s="16"/>
      <c r="C3" s="2" t="s">
        <v>2</v>
      </c>
    </row>
    <row r="4" spans="1:7" x14ac:dyDescent="0.25">
      <c r="A4" s="3" t="s">
        <v>3</v>
      </c>
      <c r="B4" s="9">
        <v>15</v>
      </c>
      <c r="C4" s="12">
        <v>15</v>
      </c>
    </row>
    <row r="5" spans="1:7" x14ac:dyDescent="0.25">
      <c r="A5" s="5" t="s">
        <v>4</v>
      </c>
      <c r="B5" s="10">
        <v>25</v>
      </c>
      <c r="C5" s="13">
        <v>30</v>
      </c>
    </row>
    <row r="6" spans="1:7" x14ac:dyDescent="0.25">
      <c r="A6" s="5" t="s">
        <v>5</v>
      </c>
      <c r="B6" s="10">
        <v>35</v>
      </c>
      <c r="C6" s="13">
        <v>40</v>
      </c>
    </row>
    <row r="7" spans="1:7" ht="15.75" thickBot="1" x14ac:dyDescent="0.3">
      <c r="A7" s="7" t="s">
        <v>6</v>
      </c>
      <c r="B7" s="11">
        <v>50</v>
      </c>
      <c r="C7" s="14">
        <v>60</v>
      </c>
    </row>
    <row r="9" spans="1:7" ht="15.75" thickBot="1" x14ac:dyDescent="0.3"/>
    <row r="10" spans="1:7" ht="60.75" thickBot="1" x14ac:dyDescent="0.3">
      <c r="A10" s="17" t="s">
        <v>7</v>
      </c>
      <c r="B10" s="18" t="s">
        <v>8</v>
      </c>
      <c r="C10" s="19" t="s">
        <v>9</v>
      </c>
      <c r="D10" s="18" t="s">
        <v>10</v>
      </c>
      <c r="E10" s="18" t="s">
        <v>11</v>
      </c>
      <c r="F10" s="18" t="s">
        <v>12</v>
      </c>
      <c r="G10" s="20" t="s">
        <v>13</v>
      </c>
    </row>
    <row r="11" spans="1:7" x14ac:dyDescent="0.25">
      <c r="A11" s="3" t="s">
        <v>14</v>
      </c>
      <c r="B11" s="4" t="s">
        <v>3</v>
      </c>
      <c r="C11" s="4">
        <v>2</v>
      </c>
      <c r="D11" s="4">
        <v>2</v>
      </c>
      <c r="E11" s="23">
        <f>VLOOKUP(B11,$A$4:$C$7,3,0)*D11</f>
        <v>30</v>
      </c>
      <c r="F11" s="9">
        <f>VLOOKUP(B11,$A$4:$C$7,2,0)</f>
        <v>15</v>
      </c>
      <c r="G11" s="12">
        <f>E11/C11</f>
        <v>15</v>
      </c>
    </row>
    <row r="12" spans="1:7" x14ac:dyDescent="0.25">
      <c r="A12" s="5" t="s">
        <v>14</v>
      </c>
      <c r="B12" s="6" t="s">
        <v>4</v>
      </c>
      <c r="C12" s="6">
        <v>4</v>
      </c>
      <c r="D12" s="6">
        <v>3</v>
      </c>
      <c r="E12" s="24">
        <f t="shared" ref="E12:E22" si="0">VLOOKUP(B12,$A$4:$C$7,3,0)*D12</f>
        <v>90</v>
      </c>
      <c r="F12" s="10">
        <f t="shared" ref="F12:F22" si="1">VLOOKUP(B12,$A$4:$C$7,2,0)</f>
        <v>25</v>
      </c>
      <c r="G12" s="13">
        <f t="shared" ref="G12:G22" si="2">E12/C12</f>
        <v>22.5</v>
      </c>
    </row>
    <row r="13" spans="1:7" x14ac:dyDescent="0.25">
      <c r="A13" s="5" t="s">
        <v>14</v>
      </c>
      <c r="B13" s="6" t="s">
        <v>5</v>
      </c>
      <c r="C13" s="6">
        <v>5</v>
      </c>
      <c r="D13" s="6">
        <v>0</v>
      </c>
      <c r="E13" s="24">
        <f t="shared" si="0"/>
        <v>0</v>
      </c>
      <c r="F13" s="10">
        <f t="shared" si="1"/>
        <v>35</v>
      </c>
      <c r="G13" s="13">
        <f t="shared" si="2"/>
        <v>0</v>
      </c>
    </row>
    <row r="14" spans="1:7" x14ac:dyDescent="0.25">
      <c r="A14" s="5" t="s">
        <v>14</v>
      </c>
      <c r="B14" s="21" t="s">
        <v>6</v>
      </c>
      <c r="C14" s="6">
        <v>4</v>
      </c>
      <c r="D14" s="6">
        <v>5</v>
      </c>
      <c r="E14" s="24">
        <f t="shared" si="0"/>
        <v>300</v>
      </c>
      <c r="F14" s="10">
        <f t="shared" si="1"/>
        <v>50</v>
      </c>
      <c r="G14" s="13">
        <f t="shared" si="2"/>
        <v>75</v>
      </c>
    </row>
    <row r="15" spans="1:7" x14ac:dyDescent="0.25">
      <c r="A15" s="5" t="s">
        <v>15</v>
      </c>
      <c r="B15" s="21" t="s">
        <v>3</v>
      </c>
      <c r="C15" s="6">
        <v>3</v>
      </c>
      <c r="D15" s="6">
        <v>0</v>
      </c>
      <c r="E15" s="24">
        <f t="shared" si="0"/>
        <v>0</v>
      </c>
      <c r="F15" s="10">
        <f t="shared" si="1"/>
        <v>15</v>
      </c>
      <c r="G15" s="13">
        <f t="shared" si="2"/>
        <v>0</v>
      </c>
    </row>
    <row r="16" spans="1:7" x14ac:dyDescent="0.25">
      <c r="A16" s="5" t="s">
        <v>15</v>
      </c>
      <c r="B16" s="21" t="s">
        <v>4</v>
      </c>
      <c r="C16" s="6">
        <v>4</v>
      </c>
      <c r="D16" s="6">
        <v>2</v>
      </c>
      <c r="E16" s="24">
        <f t="shared" si="0"/>
        <v>60</v>
      </c>
      <c r="F16" s="10">
        <f t="shared" si="1"/>
        <v>25</v>
      </c>
      <c r="G16" s="13">
        <f t="shared" si="2"/>
        <v>15</v>
      </c>
    </row>
    <row r="17" spans="1:7" x14ac:dyDescent="0.25">
      <c r="A17" s="5" t="s">
        <v>15</v>
      </c>
      <c r="B17" s="21" t="s">
        <v>5</v>
      </c>
      <c r="C17" s="6">
        <v>4</v>
      </c>
      <c r="D17" s="6">
        <v>1</v>
      </c>
      <c r="E17" s="24">
        <f t="shared" si="0"/>
        <v>40</v>
      </c>
      <c r="F17" s="10">
        <f t="shared" si="1"/>
        <v>35</v>
      </c>
      <c r="G17" s="13">
        <f t="shared" si="2"/>
        <v>10</v>
      </c>
    </row>
    <row r="18" spans="1:7" x14ac:dyDescent="0.25">
      <c r="A18" s="5" t="s">
        <v>15</v>
      </c>
      <c r="B18" s="21" t="s">
        <v>6</v>
      </c>
      <c r="C18" s="6">
        <v>5</v>
      </c>
      <c r="D18" s="6">
        <v>1</v>
      </c>
      <c r="E18" s="24">
        <f t="shared" si="0"/>
        <v>60</v>
      </c>
      <c r="F18" s="10">
        <f t="shared" si="1"/>
        <v>50</v>
      </c>
      <c r="G18" s="13">
        <f t="shared" si="2"/>
        <v>12</v>
      </c>
    </row>
    <row r="19" spans="1:7" x14ac:dyDescent="0.25">
      <c r="A19" s="5" t="s">
        <v>16</v>
      </c>
      <c r="B19" s="21" t="s">
        <v>3</v>
      </c>
      <c r="C19" s="6">
        <v>2</v>
      </c>
      <c r="D19" s="6">
        <v>1</v>
      </c>
      <c r="E19" s="24">
        <f t="shared" si="0"/>
        <v>15</v>
      </c>
      <c r="F19" s="10">
        <f t="shared" si="1"/>
        <v>15</v>
      </c>
      <c r="G19" s="13">
        <f t="shared" si="2"/>
        <v>7.5</v>
      </c>
    </row>
    <row r="20" spans="1:7" x14ac:dyDescent="0.25">
      <c r="A20" s="5" t="s">
        <v>16</v>
      </c>
      <c r="B20" s="21" t="s">
        <v>4</v>
      </c>
      <c r="C20" s="6">
        <v>2</v>
      </c>
      <c r="D20" s="6">
        <v>2</v>
      </c>
      <c r="E20" s="24">
        <f t="shared" si="0"/>
        <v>60</v>
      </c>
      <c r="F20" s="10">
        <f t="shared" si="1"/>
        <v>25</v>
      </c>
      <c r="G20" s="13">
        <f t="shared" si="2"/>
        <v>30</v>
      </c>
    </row>
    <row r="21" spans="1:7" x14ac:dyDescent="0.25">
      <c r="A21" s="5" t="s">
        <v>16</v>
      </c>
      <c r="B21" s="21" t="s">
        <v>5</v>
      </c>
      <c r="C21" s="6">
        <v>6</v>
      </c>
      <c r="D21" s="6">
        <v>4</v>
      </c>
      <c r="E21" s="24">
        <f t="shared" si="0"/>
        <v>160</v>
      </c>
      <c r="F21" s="10">
        <f t="shared" si="1"/>
        <v>35</v>
      </c>
      <c r="G21" s="13">
        <f t="shared" si="2"/>
        <v>26.666666666666668</v>
      </c>
    </row>
    <row r="22" spans="1:7" ht="15.75" thickBot="1" x14ac:dyDescent="0.3">
      <c r="A22" s="7" t="s">
        <v>16</v>
      </c>
      <c r="B22" s="22" t="s">
        <v>6</v>
      </c>
      <c r="C22" s="8">
        <v>5</v>
      </c>
      <c r="D22" s="8">
        <v>4</v>
      </c>
      <c r="E22" s="25">
        <f t="shared" si="0"/>
        <v>240</v>
      </c>
      <c r="F22" s="11">
        <f t="shared" si="1"/>
        <v>50</v>
      </c>
      <c r="G22" s="14">
        <f t="shared" si="2"/>
        <v>48</v>
      </c>
    </row>
  </sheetData>
  <mergeCells count="2">
    <mergeCell ref="A1:G1"/>
    <mergeCell ref="A3:B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workbookViewId="0">
      <selection activeCell="E15" sqref="E15:F15"/>
    </sheetView>
  </sheetViews>
  <sheetFormatPr baseColWidth="10" defaultRowHeight="15" x14ac:dyDescent="0.25"/>
  <cols>
    <col min="1" max="1" width="14" customWidth="1"/>
    <col min="2" max="2" width="17.7109375" customWidth="1"/>
    <col min="3" max="3" width="11.85546875" bestFit="1" customWidth="1"/>
    <col min="5" max="5" width="17.85546875" customWidth="1"/>
    <col min="6" max="6" width="21.42578125" customWidth="1"/>
  </cols>
  <sheetData>
    <row r="2" spans="1:6" ht="15.75" thickBot="1" x14ac:dyDescent="0.3"/>
    <row r="3" spans="1:6" ht="30" customHeight="1" thickBot="1" x14ac:dyDescent="0.3">
      <c r="B3" s="26" t="s">
        <v>17</v>
      </c>
      <c r="C3" s="27" t="s">
        <v>18</v>
      </c>
      <c r="E3" s="32" t="s">
        <v>19</v>
      </c>
      <c r="F3" s="33"/>
    </row>
    <row r="4" spans="1:6" x14ac:dyDescent="0.25">
      <c r="A4" s="3" t="s">
        <v>14</v>
      </c>
      <c r="B4" s="28">
        <f>SUMIF(Principal!$A$11:$A$22,A4,Principal!$D$11:$D$22)</f>
        <v>10</v>
      </c>
      <c r="C4" s="12">
        <f>SUMIF(Principal!$A$11:$A$22,A4,Principal!$E$11:$E$22)</f>
        <v>420</v>
      </c>
      <c r="E4" s="3" t="s">
        <v>3</v>
      </c>
      <c r="F4" s="12">
        <f>SUMIF(Principal!$B$11:$B$22,E4,Principal!$E$11:$E$22)</f>
        <v>45</v>
      </c>
    </row>
    <row r="5" spans="1:6" x14ac:dyDescent="0.25">
      <c r="A5" s="5" t="s">
        <v>15</v>
      </c>
      <c r="B5" s="29">
        <f>SUMIF(Principal!$A$11:$A$22,A5,Principal!$D$11:$D$22)</f>
        <v>4</v>
      </c>
      <c r="C5" s="13">
        <f>SUMIF(Principal!$A$11:$A$22,A5,Principal!$E$11:$E$22)</f>
        <v>160</v>
      </c>
      <c r="E5" s="5" t="s">
        <v>4</v>
      </c>
      <c r="F5" s="13">
        <f>SUMIF(Principal!$B$11:$B$22,E5,Principal!$E$11:$E$22)</f>
        <v>210</v>
      </c>
    </row>
    <row r="6" spans="1:6" ht="15.75" thickBot="1" x14ac:dyDescent="0.3">
      <c r="A6" s="7" t="s">
        <v>16</v>
      </c>
      <c r="B6" s="30">
        <f>SUMIF(Principal!$A$11:$A$22,A6,Principal!$D$11:$D$22)</f>
        <v>11</v>
      </c>
      <c r="C6" s="14">
        <f>SUMIF(Principal!$A$11:$A$22,A6,Principal!$E$11:$E$22)</f>
        <v>475</v>
      </c>
      <c r="E6" s="5" t="s">
        <v>5</v>
      </c>
      <c r="F6" s="13">
        <f>SUMIF(Principal!$B$11:$B$22,E6,Principal!$E$11:$E$22)</f>
        <v>200</v>
      </c>
    </row>
    <row r="7" spans="1:6" ht="15.75" thickBot="1" x14ac:dyDescent="0.3">
      <c r="E7" s="7" t="s">
        <v>6</v>
      </c>
      <c r="F7" s="14">
        <f>SUMIF(Principal!$B$11:$B$22,E7,Principal!$E$11:$E$22)</f>
        <v>600</v>
      </c>
    </row>
    <row r="8" spans="1:6" ht="15.75" thickBot="1" x14ac:dyDescent="0.3"/>
    <row r="9" spans="1:6" ht="33" customHeight="1" thickBot="1" x14ac:dyDescent="0.3">
      <c r="A9" s="32" t="s">
        <v>20</v>
      </c>
      <c r="B9" s="34"/>
    </row>
    <row r="10" spans="1:6" ht="15.75" thickBot="1" x14ac:dyDescent="0.3">
      <c r="A10" s="3" t="s">
        <v>3</v>
      </c>
      <c r="B10" s="12">
        <f>SUMIF(Principal!$B$11:$B$22,A10,Principal!$E$11:$E$22)/SUMIF(Principal!$B$11:$B$22,A10,Principal!$C$11:$C$22)</f>
        <v>6.4285714285714288</v>
      </c>
    </row>
    <row r="11" spans="1:6" ht="15.75" thickBot="1" x14ac:dyDescent="0.3">
      <c r="A11" s="5" t="s">
        <v>4</v>
      </c>
      <c r="B11" s="13">
        <f>SUMIF(Principal!$B$11:$B$22,A11,Principal!$E$11:$E$22)/SUMIF(Principal!$B$11:$B$22,A11,Principal!$C$11:$C$22)</f>
        <v>21</v>
      </c>
      <c r="E11" s="15" t="s">
        <v>21</v>
      </c>
      <c r="F11" s="31"/>
    </row>
    <row r="12" spans="1:6" ht="15.75" thickBot="1" x14ac:dyDescent="0.3">
      <c r="A12" s="5" t="s">
        <v>5</v>
      </c>
      <c r="B12" s="13">
        <f>SUMIF(Principal!$B$11:$B$22,A12,Principal!$E$11:$E$22)/SUMIF(Principal!$B$11:$B$22,A12,Principal!$C$11:$C$22)</f>
        <v>13.333333333333334</v>
      </c>
      <c r="E12" s="35">
        <f>MAX(Principal!E11:E22)</f>
        <v>300</v>
      </c>
      <c r="F12" s="31"/>
    </row>
    <row r="13" spans="1:6" ht="15.75" thickBot="1" x14ac:dyDescent="0.3">
      <c r="A13" s="7" t="s">
        <v>6</v>
      </c>
      <c r="B13" s="14">
        <f>SUMIF(Principal!$B$11:$B$22,A13,Principal!$E$11:$E$22)/SUMIF(Principal!$B$11:$B$22,A13,Principal!$C$11:$C$22)</f>
        <v>42.857142857142854</v>
      </c>
    </row>
    <row r="14" spans="1:6" ht="15.75" thickBot="1" x14ac:dyDescent="0.3">
      <c r="E14" s="15" t="s">
        <v>22</v>
      </c>
      <c r="F14" s="31"/>
    </row>
    <row r="15" spans="1:6" ht="15.75" thickBot="1" x14ac:dyDescent="0.3">
      <c r="E15" s="36" t="str">
        <f>INDEX(A4:A6,MATCH(LARGE(C4:C6,1),C4:C6,0))</f>
        <v>Caravana</v>
      </c>
      <c r="F15" s="37"/>
    </row>
  </sheetData>
  <mergeCells count="6">
    <mergeCell ref="E3:F3"/>
    <mergeCell ref="A9:B9"/>
    <mergeCell ref="E11:F11"/>
    <mergeCell ref="E12:F12"/>
    <mergeCell ref="E14:F14"/>
    <mergeCell ref="E15:F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A28" sqref="A28"/>
    </sheetView>
  </sheetViews>
  <sheetFormatPr baseColWidth="10" defaultRowHeight="15" x14ac:dyDescent="0.25"/>
  <cols>
    <col min="1" max="1" width="18.5703125" customWidth="1"/>
    <col min="2" max="2" width="18.7109375" customWidth="1"/>
    <col min="3" max="3" width="9" customWidth="1"/>
    <col min="4" max="4" width="7" customWidth="1"/>
    <col min="5" max="5" width="12.5703125" customWidth="1"/>
    <col min="6" max="6" width="9.42578125" customWidth="1"/>
    <col min="7" max="7" width="8.42578125" customWidth="1"/>
    <col min="8" max="10" width="9.42578125" customWidth="1"/>
    <col min="11" max="11" width="14" bestFit="1" customWidth="1"/>
  </cols>
  <sheetData>
    <row r="1" spans="1:5" x14ac:dyDescent="0.25">
      <c r="A1" s="38" t="s">
        <v>24</v>
      </c>
      <c r="B1" s="38" t="s">
        <v>26</v>
      </c>
    </row>
    <row r="2" spans="1:5" x14ac:dyDescent="0.25">
      <c r="A2" s="38" t="s">
        <v>25</v>
      </c>
      <c r="B2" t="s">
        <v>15</v>
      </c>
      <c r="C2" t="s">
        <v>16</v>
      </c>
      <c r="D2" t="s">
        <v>14</v>
      </c>
      <c r="E2" t="s">
        <v>23</v>
      </c>
    </row>
    <row r="3" spans="1:5" x14ac:dyDescent="0.25">
      <c r="A3" s="39" t="s">
        <v>6</v>
      </c>
      <c r="B3" s="40">
        <v>1</v>
      </c>
      <c r="C3" s="40">
        <v>4</v>
      </c>
      <c r="D3" s="40">
        <v>5</v>
      </c>
      <c r="E3" s="40">
        <v>10</v>
      </c>
    </row>
    <row r="4" spans="1:5" x14ac:dyDescent="0.25">
      <c r="A4" s="39" t="s">
        <v>5</v>
      </c>
      <c r="B4" s="40">
        <v>1</v>
      </c>
      <c r="C4" s="40">
        <v>4</v>
      </c>
      <c r="D4" s="40">
        <v>0</v>
      </c>
      <c r="E4" s="40">
        <v>5</v>
      </c>
    </row>
    <row r="5" spans="1:5" x14ac:dyDescent="0.25">
      <c r="A5" s="39" t="s">
        <v>4</v>
      </c>
      <c r="B5" s="40">
        <v>2</v>
      </c>
      <c r="C5" s="40">
        <v>2</v>
      </c>
      <c r="D5" s="40">
        <v>3</v>
      </c>
      <c r="E5" s="40">
        <v>7</v>
      </c>
    </row>
    <row r="6" spans="1:5" x14ac:dyDescent="0.25">
      <c r="A6" s="39" t="s">
        <v>3</v>
      </c>
      <c r="B6" s="40">
        <v>0</v>
      </c>
      <c r="C6" s="40">
        <v>1</v>
      </c>
      <c r="D6" s="40">
        <v>2</v>
      </c>
      <c r="E6" s="40">
        <v>3</v>
      </c>
    </row>
    <row r="7" spans="1:5" x14ac:dyDescent="0.25">
      <c r="A7" s="39" t="s">
        <v>23</v>
      </c>
      <c r="B7" s="40">
        <v>4</v>
      </c>
      <c r="C7" s="40">
        <v>11</v>
      </c>
      <c r="D7" s="40">
        <v>10</v>
      </c>
      <c r="E7" s="40">
        <v>25</v>
      </c>
    </row>
    <row r="11" spans="1:5" x14ac:dyDescent="0.25">
      <c r="A11" s="38" t="s">
        <v>7</v>
      </c>
      <c r="B11" t="s">
        <v>27</v>
      </c>
    </row>
    <row r="12" spans="1:5" x14ac:dyDescent="0.25">
      <c r="A12" s="38" t="s">
        <v>8</v>
      </c>
      <c r="B12" t="s">
        <v>27</v>
      </c>
    </row>
    <row r="14" spans="1:5" x14ac:dyDescent="0.25">
      <c r="A14" t="s">
        <v>28</v>
      </c>
    </row>
    <row r="15" spans="1:5" x14ac:dyDescent="0.25">
      <c r="A15" s="41">
        <v>1055</v>
      </c>
    </row>
    <row r="20" spans="1:5" x14ac:dyDescent="0.25">
      <c r="A20" s="38" t="s">
        <v>29</v>
      </c>
      <c r="B20" s="38" t="s">
        <v>26</v>
      </c>
    </row>
    <row r="21" spans="1:5" x14ac:dyDescent="0.25">
      <c r="A21" s="38" t="s">
        <v>1</v>
      </c>
      <c r="B21" t="s">
        <v>15</v>
      </c>
      <c r="C21" t="s">
        <v>16</v>
      </c>
      <c r="D21" t="s">
        <v>14</v>
      </c>
      <c r="E21" t="s">
        <v>23</v>
      </c>
    </row>
    <row r="22" spans="1:5" x14ac:dyDescent="0.25">
      <c r="A22" s="39" t="s">
        <v>6</v>
      </c>
      <c r="B22" s="40">
        <v>5</v>
      </c>
      <c r="C22" s="40">
        <v>5</v>
      </c>
      <c r="D22" s="40">
        <v>4</v>
      </c>
      <c r="E22" s="40">
        <v>14</v>
      </c>
    </row>
    <row r="23" spans="1:5" x14ac:dyDescent="0.25">
      <c r="A23" s="39" t="s">
        <v>5</v>
      </c>
      <c r="B23" s="40">
        <v>4</v>
      </c>
      <c r="C23" s="40">
        <v>6</v>
      </c>
      <c r="D23" s="40">
        <v>5</v>
      </c>
      <c r="E23" s="40">
        <v>15</v>
      </c>
    </row>
    <row r="24" spans="1:5" x14ac:dyDescent="0.25">
      <c r="A24" s="39" t="s">
        <v>4</v>
      </c>
      <c r="B24" s="40">
        <v>4</v>
      </c>
      <c r="C24" s="40">
        <v>2</v>
      </c>
      <c r="D24" s="40">
        <v>4</v>
      </c>
      <c r="E24" s="40">
        <v>10</v>
      </c>
    </row>
    <row r="25" spans="1:5" x14ac:dyDescent="0.25">
      <c r="A25" s="39" t="s">
        <v>3</v>
      </c>
      <c r="B25" s="40">
        <v>3</v>
      </c>
      <c r="C25" s="40">
        <v>2</v>
      </c>
      <c r="D25" s="40">
        <v>2</v>
      </c>
      <c r="E25" s="40">
        <v>7</v>
      </c>
    </row>
    <row r="26" spans="1:5" x14ac:dyDescent="0.25">
      <c r="A26" s="39" t="s">
        <v>23</v>
      </c>
      <c r="B26" s="40">
        <v>16</v>
      </c>
      <c r="C26" s="40">
        <v>15</v>
      </c>
      <c r="D26" s="40">
        <v>15</v>
      </c>
      <c r="E26" s="40">
        <v>46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Principal</vt:lpstr>
      <vt:lpstr>Resúmenes</vt:lpstr>
      <vt:lpstr>Tablas dinámicas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2019-11-22T08:23:33Z</dcterms:created>
  <dcterms:modified xsi:type="dcterms:W3CDTF">2019-11-22T10:04:57Z</dcterms:modified>
</cp:coreProperties>
</file>