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OANICA\Cursos\Contabilidad\Recursos\Practicas\"/>
    </mc:Choice>
  </mc:AlternateContent>
  <xr:revisionPtr revIDLastSave="0" documentId="13_ncr:1_{0E83C1C3-438A-4F6A-AEDF-1457F541A9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puesto1" sheetId="10" r:id="rId1"/>
    <sheet name="SoluciónSup1" sheetId="9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3" i="10" l="1"/>
  <c r="I165" i="10"/>
  <c r="B165" i="10"/>
  <c r="N45" i="10" s="1"/>
  <c r="L203" i="10"/>
  <c r="L199" i="10"/>
  <c r="D193" i="10"/>
  <c r="R73" i="10"/>
  <c r="R71" i="10"/>
  <c r="R69" i="10"/>
  <c r="N61" i="10"/>
  <c r="N47" i="10"/>
  <c r="I181" i="10"/>
  <c r="B181" i="10"/>
  <c r="B181" i="9"/>
  <c r="R67" i="10"/>
  <c r="N59" i="10"/>
  <c r="R65" i="10"/>
  <c r="N57" i="10"/>
  <c r="N55" i="10"/>
  <c r="R55" i="10"/>
  <c r="L138" i="10"/>
  <c r="B141" i="10"/>
  <c r="I141" i="10"/>
  <c r="O59" i="10"/>
  <c r="Q55" i="10"/>
  <c r="K58" i="10"/>
  <c r="I133" i="10"/>
  <c r="B133" i="10"/>
  <c r="R53" i="10"/>
  <c r="L119" i="10"/>
  <c r="N53" i="10"/>
  <c r="B121" i="10"/>
  <c r="I121" i="10"/>
  <c r="O55" i="10"/>
  <c r="Q53" i="10"/>
  <c r="K56" i="10"/>
  <c r="I110" i="10"/>
  <c r="B110" i="10"/>
  <c r="O53" i="10"/>
  <c r="Q51" i="10"/>
  <c r="I101" i="10"/>
  <c r="B101" i="10"/>
  <c r="O51" i="10"/>
  <c r="Q65" i="10"/>
  <c r="I90" i="10"/>
  <c r="B90" i="10"/>
  <c r="B83" i="10"/>
  <c r="R49" i="10"/>
  <c r="N51" i="10"/>
  <c r="I83" i="10"/>
  <c r="R63" i="10"/>
  <c r="N49" i="10"/>
  <c r="O49" i="10"/>
  <c r="Q49" i="10"/>
  <c r="K67" i="10"/>
  <c r="O47" i="10"/>
  <c r="Q47" i="10"/>
  <c r="K54" i="10"/>
  <c r="Q45" i="10"/>
  <c r="O45" i="10"/>
  <c r="K45" i="10"/>
  <c r="I65" i="10"/>
  <c r="B65" i="10"/>
  <c r="I56" i="10"/>
  <c r="B56" i="10"/>
  <c r="I47" i="10"/>
  <c r="B47" i="10"/>
  <c r="B150" i="9"/>
  <c r="I150" i="9" s="1"/>
  <c r="R65" i="9" s="1"/>
  <c r="I141" i="9"/>
  <c r="R55" i="9" s="1"/>
  <c r="B141" i="9"/>
  <c r="N59" i="9" s="1"/>
  <c r="O66" i="9" s="1"/>
  <c r="L138" i="9"/>
  <c r="D201" i="9" s="1"/>
  <c r="K138" i="9" s="1"/>
  <c r="B133" i="9"/>
  <c r="I133" i="9" s="1"/>
  <c r="I121" i="9"/>
  <c r="B121" i="9"/>
  <c r="L119" i="9"/>
  <c r="D200" i="9" s="1"/>
  <c r="K119" i="9" s="1"/>
  <c r="I110" i="9"/>
  <c r="B165" i="9" s="1"/>
  <c r="B110" i="9"/>
  <c r="I101" i="9"/>
  <c r="B173" i="9" s="1"/>
  <c r="B101" i="9"/>
  <c r="K99" i="9"/>
  <c r="L196" i="9" s="1"/>
  <c r="L99" i="9" s="1"/>
  <c r="I83" i="9"/>
  <c r="B83" i="9" s="1"/>
  <c r="L81" i="9"/>
  <c r="D199" i="9" s="1"/>
  <c r="K67" i="9"/>
  <c r="L195" i="9" s="1"/>
  <c r="L67" i="9" s="1"/>
  <c r="I65" i="9"/>
  <c r="B75" i="9" s="1"/>
  <c r="B65" i="9"/>
  <c r="K58" i="9"/>
  <c r="K56" i="9"/>
  <c r="I56" i="9"/>
  <c r="B157" i="9" s="1"/>
  <c r="B56" i="9"/>
  <c r="Q55" i="9"/>
  <c r="O55" i="9"/>
  <c r="N55" i="9"/>
  <c r="K54" i="9"/>
  <c r="L194" i="9" s="1"/>
  <c r="L58" i="9" s="1"/>
  <c r="R53" i="9"/>
  <c r="Q53" i="9"/>
  <c r="O53" i="9"/>
  <c r="Q51" i="9"/>
  <c r="Q49" i="9"/>
  <c r="O49" i="9"/>
  <c r="Q47" i="9"/>
  <c r="I47" i="9"/>
  <c r="O45" i="9" s="1"/>
  <c r="B47" i="9"/>
  <c r="Q45" i="9"/>
  <c r="K45" i="9"/>
  <c r="L193" i="9" s="1"/>
  <c r="I43" i="9"/>
  <c r="I43" i="10"/>
  <c r="N53" i="9" l="1"/>
  <c r="I173" i="9"/>
  <c r="R71" i="9" s="1"/>
  <c r="B90" i="9"/>
  <c r="Q65" i="9" s="1"/>
  <c r="N51" i="9"/>
  <c r="I90" i="9"/>
  <c r="O51" i="9" s="1"/>
  <c r="N47" i="9"/>
  <c r="I157" i="9"/>
  <c r="R67" i="9" s="1"/>
  <c r="L199" i="9"/>
  <c r="K81" i="9"/>
  <c r="N57" i="9"/>
  <c r="I165" i="9"/>
  <c r="R69" i="9" s="1"/>
  <c r="L45" i="9"/>
  <c r="D193" i="9"/>
  <c r="N81" i="9" s="1"/>
  <c r="O59" i="9"/>
  <c r="O65" i="9" s="1"/>
  <c r="O67" i="9" s="1"/>
  <c r="R58" i="9"/>
  <c r="N49" i="9"/>
  <c r="I75" i="9"/>
  <c r="R63" i="9" s="1"/>
  <c r="N45" i="9"/>
  <c r="O47" i="9"/>
  <c r="R49" i="9"/>
  <c r="R58" i="10"/>
  <c r="N63" i="9" l="1"/>
  <c r="I181" i="9"/>
  <c r="R73" i="9" s="1"/>
  <c r="N61" i="9"/>
  <c r="L203" i="9"/>
  <c r="O81" i="9"/>
  <c r="O83" i="9" s="1"/>
  <c r="R75" i="9"/>
  <c r="R75" i="10" l="1"/>
</calcChain>
</file>

<file path=xl/sharedStrings.xml><?xml version="1.0" encoding="utf-8"?>
<sst xmlns="http://schemas.openxmlformats.org/spreadsheetml/2006/main" count="246" uniqueCount="78">
  <si>
    <t>D</t>
  </si>
  <si>
    <t>H</t>
  </si>
  <si>
    <t>Compra de materias primas por 9.000</t>
  </si>
  <si>
    <t>Compramos materias primas por valor de 20.000</t>
  </si>
  <si>
    <t>4´</t>
  </si>
  <si>
    <t>8´</t>
  </si>
  <si>
    <t>Para el siguiente ejercicio utilizaremos las siguientes Cuentas:</t>
  </si>
  <si>
    <t xml:space="preserve"> Descuentos sobre compras por pronto pago</t>
  </si>
  <si>
    <t xml:space="preserve"> Trabajos realizados por otras empresas</t>
  </si>
  <si>
    <t xml:space="preserve"> “Rappels” por compras</t>
  </si>
  <si>
    <t xml:space="preserve"> Proveedores</t>
  </si>
  <si>
    <t>a</t>
  </si>
  <si>
    <t xml:space="preserve">La empresa a la que subcontratamos para que nos ayude en el proceso de producción emite factura por valor de 3.000 </t>
  </si>
  <si>
    <t>Por el pago de la factura</t>
  </si>
  <si>
    <t>Por la compra de las materias primas</t>
  </si>
  <si>
    <t>GASTOS DE APROVISIONAMIENTO</t>
  </si>
  <si>
    <t>4´´</t>
  </si>
  <si>
    <t>Cobramos el anterior descuento por banco</t>
  </si>
  <si>
    <t>Por el cobro del anterior descuento por banco</t>
  </si>
  <si>
    <t xml:space="preserve"> Compra de materias primas</t>
  </si>
  <si>
    <t xml:space="preserve"> Compra de mercaderías</t>
  </si>
  <si>
    <t xml:space="preserve"> Compra de otros aprovisionamientos</t>
  </si>
  <si>
    <t>Libro diario</t>
  </si>
  <si>
    <t>Libro mayor</t>
  </si>
  <si>
    <t>D                 600                 H</t>
  </si>
  <si>
    <t>D                400               H</t>
  </si>
  <si>
    <t>D                472               H</t>
  </si>
  <si>
    <t>D                 601                 H</t>
  </si>
  <si>
    <t>D                 602                 H</t>
  </si>
  <si>
    <t xml:space="preserve">Pagamos la anterior factura por banco antes de lo pactado </t>
  </si>
  <si>
    <t xml:space="preserve">y recibimos un descuento por pronto pago por valor de 50 </t>
  </si>
  <si>
    <t>D               572               H</t>
  </si>
  <si>
    <t>D                 606                 H</t>
  </si>
  <si>
    <t>Sd:</t>
  </si>
  <si>
    <t xml:space="preserve">La empresa a la que subcontratamos para que nos ayude </t>
  </si>
  <si>
    <t xml:space="preserve">en el proceso de producción emite factura por valor de 3.000 </t>
  </si>
  <si>
    <t>D                 607                 H</t>
  </si>
  <si>
    <t xml:space="preserve">La anterior compra nos ha llegado con defectos de calidad, </t>
  </si>
  <si>
    <t>D                 608                 H</t>
  </si>
  <si>
    <t xml:space="preserve">Compramos materias primas por valor de 50.000, </t>
  </si>
  <si>
    <t>por volumen de compras, obtenemos fuera de factura un descuento de 3.000</t>
  </si>
  <si>
    <t>D                 609                 H</t>
  </si>
  <si>
    <t>Pagamos las facturas de los puntos 1 y 2</t>
  </si>
  <si>
    <t>Por el pago de la factura 1</t>
  </si>
  <si>
    <t>Por el pago de la factura 2</t>
  </si>
  <si>
    <t>9´</t>
  </si>
  <si>
    <t>Asiento de regularización</t>
  </si>
  <si>
    <t>(129) Resultado del ejercicio</t>
  </si>
  <si>
    <t>600 (compra de mercaderías)</t>
  </si>
  <si>
    <t>601 (compra de materias primas)</t>
  </si>
  <si>
    <t>602 (compra de otros aprovisionamientos)</t>
  </si>
  <si>
    <t>606 (Descuentos s/c por p.p)</t>
  </si>
  <si>
    <t>608 (dev.compras y op.similares)</t>
  </si>
  <si>
    <t>609 (Rappels por compras)</t>
  </si>
  <si>
    <t xml:space="preserve"> Devoluciones de compras y op.similares</t>
  </si>
  <si>
    <t>607 (trab.realizados por otras empresas)</t>
  </si>
  <si>
    <t>Compra de otros aprovisionamientos por 500</t>
  </si>
  <si>
    <t>Pagamos la anterior factura por banco antes de lo pactado y recibimos un descuento por pronto pago por valor de 50 (Factura2)</t>
  </si>
  <si>
    <t>Compra de mercaderías por 10.000 (Factura1)</t>
  </si>
  <si>
    <r>
      <t xml:space="preserve">Compramos materias primas por valor de 50.000, </t>
    </r>
    <r>
      <rPr>
        <b/>
        <sz val="12"/>
        <color rgb="FF0070C0"/>
        <rFont val="Calibri"/>
        <family val="2"/>
        <scheme val="minor"/>
      </rPr>
      <t>por volumen de compras</t>
    </r>
    <r>
      <rPr>
        <sz val="12"/>
        <color rgb="FF0070C0"/>
        <rFont val="Calibri"/>
        <family val="2"/>
        <scheme val="minor"/>
      </rPr>
      <t>, obtenemos fuera de factura un descuento de 3.000 (Factura4)</t>
    </r>
  </si>
  <si>
    <t>La anterior compra nos ha llegado con defectos de calidad, por lo que devolvemos parte del pedido por valor de 5.000 (Factura3)</t>
  </si>
  <si>
    <t>Por el descuento obtenido fuera de factura por 3.000 (Factura4)</t>
  </si>
  <si>
    <t>por lo que devolvemos parte del pedido por valor de 5.000 (Factura3)</t>
  </si>
  <si>
    <t>Por el Descuento por pronto pago (Factura2)</t>
  </si>
  <si>
    <t>---</t>
  </si>
  <si>
    <t>H.P. IVA soportado</t>
  </si>
  <si>
    <t>Pagamos la factura del punto 6</t>
  </si>
  <si>
    <t>Contabilizar los siguientes Hechos contables correspondientes al año 1 de la Empresa A:</t>
  </si>
  <si>
    <t>Se paga la factura del punto 5</t>
  </si>
  <si>
    <t>Pagamos la factura del punto 8</t>
  </si>
  <si>
    <t>D               129               H</t>
  </si>
  <si>
    <t>S0</t>
  </si>
  <si>
    <t>Pérdidas</t>
  </si>
  <si>
    <t>Saldo deudor</t>
  </si>
  <si>
    <t xml:space="preserve"> ---</t>
  </si>
  <si>
    <t>Perdidas</t>
  </si>
  <si>
    <t>s0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</si>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</sst>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Arial"/>
      <family val="2"/>
    </font>
    <font>
      <sz val="11"/>
      <color theme="1"/>
      <name val="Arial"/>
      <family val="2"/>
    </font>
    <font>
      <b/>
      <sz val="16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70C0"/>
      <name val="Arial"/>
      <family val="2"/>
    </font>
    <font>
      <b/>
      <sz val="13"/>
      <color rgb="FF0070C0"/>
      <name val="Arial"/>
      <family val="2"/>
    </font>
    <font>
      <b/>
      <sz val="16"/>
      <color theme="9" tint="-0.499984740745262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b/>
      <sz val="13"/>
      <color rgb="FF00B050"/>
      <name val="Arial"/>
      <family val="2"/>
    </font>
    <font>
      <sz val="11"/>
      <color rgb="FF00B050"/>
      <name val="Calibri"/>
      <family val="2"/>
      <scheme val="minor"/>
    </font>
    <font>
      <sz val="11"/>
      <color rgb="FF00B050"/>
      <name val="Arial"/>
      <family val="2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7030A0"/>
      <name val="Arial"/>
      <family val="2"/>
    </font>
    <font>
      <b/>
      <u/>
      <sz val="13"/>
      <color rgb="FF0070C0"/>
      <name val="Arial"/>
      <family val="2"/>
    </font>
    <font>
      <sz val="12"/>
      <color rgb="FFC0000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sz val="12"/>
      <color rgb="FF00B050"/>
      <name val="Calibri"/>
      <family val="2"/>
      <scheme val="minor"/>
    </font>
    <font>
      <i/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B050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2" fillId="0" borderId="0" xfId="0" applyFont="1"/>
    <xf numFmtId="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6" fillId="0" borderId="0" xfId="0" applyFont="1" applyAlignment="1">
      <alignment horizontal="right" vertical="center"/>
    </xf>
    <xf numFmtId="4" fontId="5" fillId="0" borderId="0" xfId="0" applyNumberFormat="1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5" fillId="0" borderId="0" xfId="0" applyFont="1"/>
    <xf numFmtId="0" fontId="16" fillId="0" borderId="0" xfId="0" applyFont="1"/>
    <xf numFmtId="4" fontId="16" fillId="0" borderId="0" xfId="0" applyNumberFormat="1" applyFont="1"/>
    <xf numFmtId="0" fontId="17" fillId="0" borderId="0" xfId="0" applyFont="1" applyAlignment="1">
      <alignment horizontal="left" vertical="center"/>
    </xf>
    <xf numFmtId="0" fontId="15" fillId="0" borderId="1" xfId="0" applyFont="1" applyBorder="1"/>
    <xf numFmtId="4" fontId="15" fillId="0" borderId="0" xfId="0" applyNumberFormat="1" applyFont="1"/>
    <xf numFmtId="0" fontId="15" fillId="0" borderId="0" xfId="0" applyFont="1" applyAlignment="1">
      <alignment horizontal="left"/>
    </xf>
    <xf numFmtId="4" fontId="15" fillId="0" borderId="0" xfId="0" applyNumberFormat="1" applyFont="1" applyAlignment="1">
      <alignment horizontal="left"/>
    </xf>
    <xf numFmtId="0" fontId="15" fillId="0" borderId="2" xfId="0" applyFont="1" applyBorder="1"/>
    <xf numFmtId="4" fontId="13" fillId="0" borderId="0" xfId="0" applyNumberFormat="1" applyFont="1"/>
    <xf numFmtId="0" fontId="13" fillId="0" borderId="1" xfId="0" applyFont="1" applyBorder="1"/>
    <xf numFmtId="0" fontId="13" fillId="0" borderId="0" xfId="0" applyFont="1" applyAlignment="1">
      <alignment horizontal="left"/>
    </xf>
    <xf numFmtId="4" fontId="13" fillId="0" borderId="0" xfId="0" applyNumberFormat="1" applyFont="1" applyAlignment="1">
      <alignment horizontal="left"/>
    </xf>
    <xf numFmtId="0" fontId="13" fillId="0" borderId="2" xfId="0" applyFont="1" applyBorder="1"/>
    <xf numFmtId="0" fontId="0" fillId="2" borderId="0" xfId="0" applyFill="1"/>
    <xf numFmtId="0" fontId="18" fillId="2" borderId="0" xfId="0" applyFont="1" applyFill="1"/>
    <xf numFmtId="0" fontId="3" fillId="2" borderId="0" xfId="0" applyFont="1" applyFill="1" applyAlignment="1">
      <alignment horizontal="right" vertical="center"/>
    </xf>
    <xf numFmtId="0" fontId="0" fillId="2" borderId="0" xfId="0" applyFill="1" applyAlignment="1">
      <alignment horizontal="left"/>
    </xf>
    <xf numFmtId="0" fontId="7" fillId="2" borderId="0" xfId="0" applyFont="1" applyFill="1"/>
    <xf numFmtId="0" fontId="5" fillId="2" borderId="0" xfId="0" applyFont="1" applyFill="1"/>
    <xf numFmtId="0" fontId="1" fillId="0" borderId="3" xfId="0" applyFont="1" applyBorder="1"/>
    <xf numFmtId="0" fontId="1" fillId="0" borderId="0" xfId="0" applyFont="1"/>
    <xf numFmtId="4" fontId="15" fillId="0" borderId="4" xfId="0" applyNumberFormat="1" applyFont="1" applyBorder="1" applyAlignment="1">
      <alignment horizontal="left"/>
    </xf>
    <xf numFmtId="4" fontId="13" fillId="0" borderId="4" xfId="0" applyNumberFormat="1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3" fillId="0" borderId="3" xfId="0" applyFont="1" applyBorder="1"/>
    <xf numFmtId="0" fontId="23" fillId="0" borderId="0" xfId="0" applyFont="1" applyAlignment="1">
      <alignment horizontal="left"/>
    </xf>
    <xf numFmtId="0" fontId="13" fillId="0" borderId="1" xfId="0" applyFont="1" applyBorder="1" applyAlignment="1">
      <alignment horizontal="left"/>
    </xf>
    <xf numFmtId="4" fontId="13" fillId="0" borderId="0" xfId="0" applyNumberFormat="1" applyFont="1" applyAlignment="1">
      <alignment horizontal="right"/>
    </xf>
    <xf numFmtId="4" fontId="15" fillId="0" borderId="4" xfId="0" applyNumberFormat="1" applyFont="1" applyBorder="1" applyAlignment="1">
      <alignment horizontal="center"/>
    </xf>
    <xf numFmtId="4" fontId="13" fillId="0" borderId="4" xfId="0" applyNumberFormat="1" applyFont="1" applyBorder="1" applyAlignment="1">
      <alignment horizontal="center"/>
    </xf>
    <xf numFmtId="4" fontId="19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5" fillId="0" borderId="0" xfId="0" applyNumberFormat="1" applyFont="1" applyAlignment="1">
      <alignment horizontal="center"/>
    </xf>
    <xf numFmtId="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right"/>
    </xf>
    <xf numFmtId="0" fontId="22" fillId="0" borderId="6" xfId="0" applyFont="1" applyBorder="1"/>
    <xf numFmtId="0" fontId="22" fillId="0" borderId="1" xfId="0" applyFont="1" applyBorder="1"/>
    <xf numFmtId="0" fontId="22" fillId="0" borderId="3" xfId="0" applyFont="1" applyBorder="1"/>
    <xf numFmtId="0" fontId="22" fillId="0" borderId="5" xfId="0" applyFont="1" applyBorder="1" applyAlignment="1">
      <alignment horizontal="center"/>
    </xf>
    <xf numFmtId="4" fontId="22" fillId="0" borderId="7" xfId="0" applyNumberFormat="1" applyFont="1" applyBorder="1"/>
    <xf numFmtId="0" fontId="22" fillId="0" borderId="8" xfId="0" applyFont="1" applyBorder="1"/>
    <xf numFmtId="0" fontId="22" fillId="0" borderId="0" xfId="0" applyFont="1"/>
    <xf numFmtId="0" fontId="22" fillId="0" borderId="4" xfId="0" applyFont="1" applyBorder="1"/>
    <xf numFmtId="0" fontId="22" fillId="0" borderId="7" xfId="0" applyFont="1" applyBorder="1" applyAlignment="1">
      <alignment horizontal="center"/>
    </xf>
    <xf numFmtId="4" fontId="22" fillId="0" borderId="9" xfId="0" applyNumberFormat="1" applyFont="1" applyBorder="1"/>
    <xf numFmtId="0" fontId="22" fillId="0" borderId="10" xfId="0" applyFont="1" applyBorder="1"/>
    <xf numFmtId="0" fontId="22" fillId="0" borderId="2" xfId="0" applyFont="1" applyBorder="1"/>
    <xf numFmtId="0" fontId="22" fillId="0" borderId="11" xfId="0" applyFont="1" applyBorder="1"/>
    <xf numFmtId="0" fontId="22" fillId="0" borderId="9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6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2" fillId="0" borderId="8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22" fillId="0" borderId="10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1" fillId="0" borderId="13" xfId="0" quotePrefix="1" applyFont="1" applyBorder="1"/>
    <xf numFmtId="0" fontId="1" fillId="0" borderId="4" xfId="0" applyFont="1" applyBorder="1"/>
    <xf numFmtId="4" fontId="1" fillId="0" borderId="11" xfId="0" applyNumberFormat="1" applyFont="1" applyBorder="1"/>
    <xf numFmtId="0" fontId="1" fillId="0" borderId="2" xfId="0" applyFont="1" applyBorder="1"/>
    <xf numFmtId="0" fontId="12" fillId="0" borderId="14" xfId="0" applyFont="1" applyBorder="1" applyAlignment="1">
      <alignment horizontal="left" vertical="center"/>
    </xf>
    <xf numFmtId="0" fontId="11" fillId="0" borderId="14" xfId="0" applyFont="1" applyBorder="1"/>
    <xf numFmtId="0" fontId="5" fillId="0" borderId="14" xfId="0" applyFont="1" applyBorder="1"/>
    <xf numFmtId="0" fontId="22" fillId="0" borderId="14" xfId="0" applyFont="1" applyBorder="1"/>
    <xf numFmtId="0" fontId="22" fillId="0" borderId="14" xfId="0" applyFont="1" applyBorder="1" applyAlignment="1">
      <alignment horizontal="center"/>
    </xf>
    <xf numFmtId="0" fontId="13" fillId="0" borderId="14" xfId="0" applyFont="1" applyBorder="1"/>
    <xf numFmtId="0" fontId="12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right"/>
    </xf>
    <xf numFmtId="14" fontId="13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20" fillId="0" borderId="0" xfId="0" quotePrefix="1" applyFont="1"/>
    <xf numFmtId="0" fontId="19" fillId="0" borderId="0" xfId="0" applyFont="1"/>
    <xf numFmtId="2" fontId="13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/>
    <xf numFmtId="3" fontId="13" fillId="0" borderId="0" xfId="0" applyNumberFormat="1" applyFont="1"/>
    <xf numFmtId="3" fontId="13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3" fillId="0" borderId="0" xfId="0" applyNumberFormat="1" applyFont="1" applyAlignment="1">
      <alignment horizontal="center"/>
    </xf>
    <xf numFmtId="3" fontId="15" fillId="0" borderId="4" xfId="0" applyNumberFormat="1" applyFont="1" applyBorder="1" applyAlignment="1">
      <alignment horizontal="center"/>
    </xf>
    <xf numFmtId="3" fontId="13" fillId="0" borderId="4" xfId="0" applyNumberFormat="1" applyFont="1" applyBorder="1" applyAlignment="1">
      <alignment horizontal="center"/>
    </xf>
    <xf numFmtId="3" fontId="19" fillId="0" borderId="4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3" fontId="15" fillId="0" borderId="4" xfId="0" applyNumberFormat="1" applyFont="1" applyBorder="1" applyAlignment="1">
      <alignment horizontal="left"/>
    </xf>
    <xf numFmtId="3" fontId="5" fillId="0" borderId="0" xfId="0" applyNumberFormat="1" applyFont="1"/>
    <xf numFmtId="3" fontId="13" fillId="0" borderId="4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left"/>
    </xf>
    <xf numFmtId="3" fontId="20" fillId="0" borderId="0" xfId="0" applyNumberFormat="1" applyFont="1"/>
    <xf numFmtId="3" fontId="15" fillId="3" borderId="4" xfId="0" applyNumberFormat="1" applyFont="1" applyFill="1" applyBorder="1" applyAlignment="1">
      <alignment horizontal="center"/>
    </xf>
    <xf numFmtId="3" fontId="15" fillId="3" borderId="0" xfId="0" applyNumberFormat="1" applyFont="1" applyFill="1" applyAlignment="1">
      <alignment horizontal="center"/>
    </xf>
    <xf numFmtId="4" fontId="13" fillId="3" borderId="4" xfId="0" applyNumberFormat="1" applyFont="1" applyFill="1" applyBorder="1" applyAlignment="1">
      <alignment horizontal="center"/>
    </xf>
    <xf numFmtId="4" fontId="13" fillId="3" borderId="0" xfId="0" applyNumberFormat="1" applyFont="1" applyFill="1" applyAlignment="1">
      <alignment horizontal="center"/>
    </xf>
    <xf numFmtId="3" fontId="13" fillId="3" borderId="0" xfId="0" applyNumberFormat="1" applyFont="1" applyFill="1" applyAlignment="1">
      <alignment horizontal="center"/>
    </xf>
    <xf numFmtId="3" fontId="13" fillId="3" borderId="0" xfId="0" applyNumberFormat="1" applyFont="1" applyFill="1" applyAlignment="1">
      <alignment horizontal="left" indent="2"/>
    </xf>
    <xf numFmtId="0" fontId="14" fillId="0" borderId="0" xfId="0" applyFont="1"/>
    <xf numFmtId="3" fontId="20" fillId="0" borderId="0" xfId="0" applyNumberFormat="1" applyFont="1" applyAlignment="1">
      <alignment horizontal="center"/>
    </xf>
    <xf numFmtId="3" fontId="15" fillId="3" borderId="0" xfId="0" applyNumberFormat="1" applyFont="1" applyFill="1"/>
    <xf numFmtId="3" fontId="13" fillId="3" borderId="0" xfId="0" applyNumberFormat="1" applyFont="1" applyFill="1"/>
    <xf numFmtId="4" fontId="13" fillId="3" borderId="0" xfId="0" applyNumberFormat="1" applyFont="1" applyFill="1" applyAlignment="1">
      <alignment horizontal="left"/>
    </xf>
    <xf numFmtId="3" fontId="15" fillId="3" borderId="0" xfId="0" applyNumberFormat="1" applyFont="1" applyFill="1" applyAlignment="1">
      <alignment horizontal="left"/>
    </xf>
    <xf numFmtId="3" fontId="13" fillId="3" borderId="0" xfId="0" applyNumberFormat="1" applyFont="1" applyFill="1" applyAlignment="1">
      <alignment horizontal="left"/>
    </xf>
    <xf numFmtId="3" fontId="13" fillId="3" borderId="4" xfId="0" applyNumberFormat="1" applyFont="1" applyFill="1" applyBorder="1" applyAlignment="1">
      <alignment horizontal="center"/>
    </xf>
    <xf numFmtId="4" fontId="15" fillId="3" borderId="4" xfId="0" applyNumberFormat="1" applyFont="1" applyFill="1" applyBorder="1" applyAlignment="1">
      <alignment horizontal="center"/>
    </xf>
    <xf numFmtId="2" fontId="13" fillId="3" borderId="0" xfId="0" applyNumberFormat="1" applyFont="1" applyFill="1"/>
    <xf numFmtId="3" fontId="22" fillId="0" borderId="5" xfId="0" applyNumberFormat="1" applyFont="1" applyBorder="1"/>
    <xf numFmtId="3" fontId="22" fillId="0" borderId="7" xfId="0" applyNumberFormat="1" applyFont="1" applyBorder="1"/>
    <xf numFmtId="3" fontId="22" fillId="0" borderId="9" xfId="0" applyNumberFormat="1" applyFont="1" applyBorder="1"/>
    <xf numFmtId="3" fontId="22" fillId="0" borderId="0" xfId="0" applyNumberFormat="1" applyFont="1"/>
    <xf numFmtId="3" fontId="1" fillId="0" borderId="7" xfId="0" applyNumberFormat="1" applyFont="1" applyBorder="1"/>
    <xf numFmtId="3" fontId="1" fillId="0" borderId="9" xfId="0" applyNumberFormat="1" applyFont="1" applyBorder="1"/>
    <xf numFmtId="4" fontId="20" fillId="0" borderId="0" xfId="0" applyNumberFormat="1" applyFont="1" applyAlignment="1">
      <alignment horizontal="right"/>
    </xf>
    <xf numFmtId="3" fontId="13" fillId="0" borderId="4" xfId="0" applyNumberFormat="1" applyFont="1" applyBorder="1" applyAlignment="1">
      <alignment horizontal="left"/>
    </xf>
    <xf numFmtId="3" fontId="21" fillId="0" borderId="12" xfId="0" applyNumberFormat="1" applyFont="1" applyBorder="1"/>
    <xf numFmtId="0" fontId="20" fillId="0" borderId="0" xfId="0" applyFont="1" applyAlignment="1">
      <alignment horizontal="right"/>
    </xf>
    <xf numFmtId="4" fontId="20" fillId="0" borderId="0" xfId="0" applyNumberFormat="1" applyFont="1" applyAlignment="1">
      <alignment horizontal="center"/>
    </xf>
    <xf numFmtId="0" fontId="5" fillId="0" borderId="0" xfId="0" applyFont="1" applyFill="1"/>
    <xf numFmtId="0" fontId="15" fillId="0" borderId="0" xfId="0" applyFont="1" applyFill="1"/>
    <xf numFmtId="14" fontId="15" fillId="0" borderId="0" xfId="0" applyNumberFormat="1" applyFont="1" applyFill="1" applyAlignment="1">
      <alignment horizontal="right"/>
    </xf>
    <xf numFmtId="0" fontId="13" fillId="0" borderId="0" xfId="0" applyFont="1" applyFill="1"/>
    <xf numFmtId="1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right"/>
    </xf>
    <xf numFmtId="0" fontId="16" fillId="0" borderId="0" xfId="0" applyFont="1" applyFill="1"/>
    <xf numFmtId="0" fontId="13" fillId="0" borderId="0" xfId="0" applyFont="1" applyFill="1" applyAlignment="1">
      <alignment horizontal="left"/>
    </xf>
    <xf numFmtId="0" fontId="6" fillId="0" borderId="0" xfId="0" applyFont="1" applyFill="1" applyAlignment="1">
      <alignment horizontal="right" vertical="center"/>
    </xf>
    <xf numFmtId="0" fontId="0" fillId="0" borderId="0" xfId="0" applyFill="1"/>
    <xf numFmtId="0" fontId="7" fillId="0" borderId="0" xfId="0" applyFont="1" applyFill="1"/>
    <xf numFmtId="0" fontId="17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right"/>
    </xf>
    <xf numFmtId="0" fontId="15" fillId="0" borderId="1" xfId="0" applyFont="1" applyFill="1" applyBorder="1"/>
    <xf numFmtId="0" fontId="1" fillId="0" borderId="3" xfId="0" applyFont="1" applyFill="1" applyBorder="1"/>
    <xf numFmtId="0" fontId="1" fillId="0" borderId="0" xfId="0" applyFont="1" applyFill="1"/>
    <xf numFmtId="3" fontId="15" fillId="0" borderId="0" xfId="0" applyNumberFormat="1" applyFont="1" applyFill="1"/>
    <xf numFmtId="4" fontId="15" fillId="0" borderId="0" xfId="0" applyNumberFormat="1" applyFont="1" applyFill="1"/>
    <xf numFmtId="0" fontId="15" fillId="0" borderId="0" xfId="0" applyFont="1" applyFill="1" applyAlignment="1">
      <alignment horizontal="left"/>
    </xf>
    <xf numFmtId="3" fontId="15" fillId="0" borderId="4" xfId="0" applyNumberFormat="1" applyFont="1" applyFill="1" applyBorder="1" applyAlignment="1">
      <alignment horizontal="center"/>
    </xf>
    <xf numFmtId="3" fontId="15" fillId="0" borderId="0" xfId="0" applyNumberFormat="1" applyFont="1" applyFill="1" applyAlignment="1">
      <alignment horizontal="center"/>
    </xf>
    <xf numFmtId="4" fontId="15" fillId="0" borderId="4" xfId="0" applyNumberFormat="1" applyFont="1" applyFill="1" applyBorder="1" applyAlignment="1">
      <alignment horizontal="left"/>
    </xf>
    <xf numFmtId="3" fontId="15" fillId="0" borderId="0" xfId="0" applyNumberFormat="1" applyFont="1" applyFill="1" applyAlignment="1">
      <alignment horizontal="left"/>
    </xf>
    <xf numFmtId="4" fontId="20" fillId="0" borderId="0" xfId="0" applyNumberFormat="1" applyFont="1" applyFill="1" applyAlignment="1">
      <alignment horizontal="right"/>
    </xf>
    <xf numFmtId="0" fontId="15" fillId="0" borderId="2" xfId="0" applyFont="1" applyFill="1" applyBorder="1"/>
    <xf numFmtId="4" fontId="15" fillId="0" borderId="0" xfId="0" applyNumberFormat="1" applyFont="1" applyFill="1" applyAlignment="1">
      <alignment horizontal="left"/>
    </xf>
    <xf numFmtId="4" fontId="5" fillId="0" borderId="0" xfId="0" applyNumberFormat="1" applyFont="1" applyFill="1"/>
    <xf numFmtId="4" fontId="13" fillId="0" borderId="0" xfId="0" applyNumberFormat="1" applyFont="1" applyFill="1"/>
    <xf numFmtId="0" fontId="13" fillId="0" borderId="1" xfId="0" applyFont="1" applyFill="1" applyBorder="1"/>
    <xf numFmtId="0" fontId="13" fillId="0" borderId="3" xfId="0" applyFont="1" applyFill="1" applyBorder="1"/>
    <xf numFmtId="3" fontId="13" fillId="0" borderId="0" xfId="0" applyNumberFormat="1" applyFont="1" applyFill="1"/>
    <xf numFmtId="3" fontId="13" fillId="0" borderId="4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4" fontId="13" fillId="0" borderId="4" xfId="0" applyNumberFormat="1" applyFont="1" applyFill="1" applyBorder="1" applyAlignment="1">
      <alignment horizontal="left"/>
    </xf>
    <xf numFmtId="3" fontId="13" fillId="0" borderId="0" xfId="0" applyNumberFormat="1" applyFont="1" applyFill="1" applyAlignment="1">
      <alignment horizontal="left"/>
    </xf>
    <xf numFmtId="0" fontId="13" fillId="0" borderId="2" xfId="0" applyFont="1" applyFill="1" applyBorder="1"/>
    <xf numFmtId="3" fontId="13" fillId="0" borderId="4" xfId="0" applyNumberFormat="1" applyFont="1" applyFill="1" applyBorder="1" applyAlignment="1">
      <alignment horizontal="left"/>
    </xf>
    <xf numFmtId="3" fontId="13" fillId="0" borderId="0" xfId="0" applyNumberFormat="1" applyFont="1" applyFill="1" applyAlignment="1">
      <alignment horizontal="left" indent="2"/>
    </xf>
    <xf numFmtId="0" fontId="15" fillId="0" borderId="2" xfId="0" applyFont="1" applyFill="1" applyBorder="1" applyAlignment="1">
      <alignment horizontal="left"/>
    </xf>
    <xf numFmtId="4" fontId="16" fillId="0" borderId="0" xfId="0" applyNumberFormat="1" applyFont="1" applyFill="1"/>
    <xf numFmtId="4" fontId="15" fillId="0" borderId="4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3" fillId="0" borderId="0" xfId="0" applyFont="1" applyFill="1" applyAlignment="1">
      <alignment horizontal="left"/>
    </xf>
    <xf numFmtId="0" fontId="13" fillId="0" borderId="1" xfId="0" applyFont="1" applyFill="1" applyBorder="1" applyAlignment="1">
      <alignment horizontal="left"/>
    </xf>
    <xf numFmtId="0" fontId="13" fillId="0" borderId="2" xfId="0" applyFont="1" applyFill="1" applyBorder="1" applyAlignment="1">
      <alignment horizontal="left"/>
    </xf>
    <xf numFmtId="4" fontId="13" fillId="0" borderId="0" xfId="0" applyNumberFormat="1" applyFont="1" applyFill="1" applyAlignment="1">
      <alignment horizontal="right"/>
    </xf>
    <xf numFmtId="3" fontId="13" fillId="0" borderId="0" xfId="0" applyNumberFormat="1" applyFont="1" applyFill="1" applyAlignment="1">
      <alignment horizontal="center"/>
    </xf>
    <xf numFmtId="4" fontId="13" fillId="0" borderId="0" xfId="0" applyNumberFormat="1" applyFont="1" applyFill="1" applyAlignment="1">
      <alignment horizontal="left"/>
    </xf>
    <xf numFmtId="2" fontId="13" fillId="0" borderId="0" xfId="0" applyNumberFormat="1" applyFont="1" applyFill="1"/>
    <xf numFmtId="2" fontId="13" fillId="0" borderId="0" xfId="0" applyNumberFormat="1" applyFont="1" applyFill="1" applyAlignment="1">
      <alignment horizontal="left"/>
    </xf>
    <xf numFmtId="0" fontId="15" fillId="0" borderId="1" xfId="0" applyFont="1" applyFill="1" applyBorder="1" applyAlignment="1">
      <alignment horizontal="left"/>
    </xf>
    <xf numFmtId="0" fontId="15" fillId="0" borderId="3" xfId="0" applyFont="1" applyFill="1" applyBorder="1"/>
    <xf numFmtId="0" fontId="15" fillId="0" borderId="2" xfId="0" applyFont="1" applyFill="1" applyBorder="1" applyAlignment="1">
      <alignment horizontal="right"/>
    </xf>
    <xf numFmtId="4" fontId="19" fillId="0" borderId="0" xfId="0" applyNumberFormat="1" applyFont="1" applyFill="1" applyAlignment="1">
      <alignment horizontal="center"/>
    </xf>
    <xf numFmtId="3" fontId="1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4" fontId="1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3" fontId="13" fillId="0" borderId="4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left"/>
    </xf>
    <xf numFmtId="4" fontId="13" fillId="0" borderId="4" xfId="0" applyNumberFormat="1" applyFont="1" applyFill="1" applyBorder="1" applyAlignment="1">
      <alignment horizontal="center"/>
    </xf>
    <xf numFmtId="0" fontId="20" fillId="0" borderId="0" xfId="0" applyFont="1" applyFill="1" applyAlignment="1">
      <alignment horizontal="right"/>
    </xf>
    <xf numFmtId="3" fontId="20" fillId="0" borderId="0" xfId="0" applyNumberFormat="1" applyFont="1" applyFill="1"/>
    <xf numFmtId="0" fontId="20" fillId="0" borderId="0" xfId="0" quotePrefix="1" applyFont="1" applyFill="1"/>
    <xf numFmtId="3" fontId="19" fillId="0" borderId="4" xfId="0" applyNumberFormat="1" applyFont="1" applyFill="1" applyBorder="1" applyAlignment="1">
      <alignment horizontal="center"/>
    </xf>
    <xf numFmtId="3" fontId="5" fillId="0" borderId="0" xfId="0" applyNumberFormat="1" applyFont="1" applyFill="1" applyAlignment="1">
      <alignment horizontal="center"/>
    </xf>
    <xf numFmtId="3" fontId="15" fillId="0" borderId="4" xfId="0" applyNumberFormat="1" applyFont="1" applyFill="1" applyBorder="1" applyAlignment="1">
      <alignment horizontal="left"/>
    </xf>
    <xf numFmtId="3" fontId="5" fillId="0" borderId="0" xfId="0" applyNumberFormat="1" applyFont="1" applyFill="1"/>
    <xf numFmtId="0" fontId="14" fillId="0" borderId="0" xfId="0" applyFont="1" applyFill="1"/>
    <xf numFmtId="3" fontId="20" fillId="0" borderId="0" xfId="0" applyNumberFormat="1" applyFont="1" applyFill="1" applyBorder="1" applyAlignment="1">
      <alignment horizontal="right"/>
    </xf>
    <xf numFmtId="3" fontId="20" fillId="0" borderId="0" xfId="0" applyNumberFormat="1" applyFont="1" applyFill="1" applyAlignment="1">
      <alignment horizontal="left"/>
    </xf>
    <xf numFmtId="4" fontId="20" fillId="0" borderId="0" xfId="0" applyNumberFormat="1" applyFont="1" applyFill="1" applyAlignment="1">
      <alignment horizontal="left"/>
    </xf>
    <xf numFmtId="3" fontId="20" fillId="0" borderId="0" xfId="0" applyNumberFormat="1" applyFont="1" applyBorder="1" applyAlignment="1">
      <alignment horizontal="right"/>
    </xf>
    <xf numFmtId="3" fontId="20" fillId="0" borderId="0" xfId="0" applyNumberFormat="1" applyFont="1" applyAlignment="1">
      <alignment horizontal="left"/>
    </xf>
    <xf numFmtId="0" fontId="15" fillId="0" borderId="2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3" fontId="15" fillId="4" borderId="4" xfId="0" applyNumberFormat="1" applyFont="1" applyFill="1" applyBorder="1" applyAlignment="1">
      <alignment horizontal="center"/>
    </xf>
    <xf numFmtId="4" fontId="15" fillId="4" borderId="4" xfId="0" applyNumberFormat="1" applyFont="1" applyFill="1" applyBorder="1" applyAlignment="1">
      <alignment horizontal="center"/>
    </xf>
    <xf numFmtId="4" fontId="13" fillId="4" borderId="4" xfId="0" applyNumberFormat="1" applyFont="1" applyFill="1" applyBorder="1" applyAlignment="1">
      <alignment horizontal="center"/>
    </xf>
    <xf numFmtId="3" fontId="24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7A8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2:T205"/>
  <sheetViews>
    <sheetView showGridLines="0" tabSelected="1" topLeftCell="A52" zoomScale="85" zoomScaleNormal="85" zoomScalePageLayoutView="130" workbookViewId="0">
      <selection activeCell="Q64" sqref="Q64"/>
    </sheetView>
  </sheetViews>
  <sheetFormatPr baseColWidth="10" defaultColWidth="10.77734375" defaultRowHeight="14.4" x14ac:dyDescent="0.3"/>
  <cols>
    <col min="1" max="1" width="10.77734375" style="4"/>
    <col min="2" max="2" width="10.77734375" style="4" customWidth="1"/>
    <col min="3" max="3" width="14" style="4" customWidth="1"/>
    <col min="4" max="4" width="15.109375" style="4" customWidth="1"/>
    <col min="5" max="6" width="10.77734375" style="4"/>
    <col min="7" max="7" width="13.21875" style="4" customWidth="1"/>
    <col min="8" max="8" width="4.109375" style="4" customWidth="1"/>
    <col min="9" max="9" width="13.44140625" style="4" customWidth="1"/>
    <col min="10" max="10" width="12" style="4" customWidth="1"/>
    <col min="11" max="11" width="10.77734375" style="4"/>
    <col min="12" max="12" width="12.6640625" style="4" bestFit="1" customWidth="1"/>
    <col min="13" max="13" width="12.6640625" style="4" customWidth="1"/>
    <col min="14" max="14" width="11" style="4" bestFit="1" customWidth="1"/>
    <col min="15" max="15" width="11.109375" style="4" bestFit="1" customWidth="1"/>
    <col min="16" max="16384" width="10.77734375" style="4"/>
  </cols>
  <sheetData>
    <row r="2" spans="1:12" ht="33" customHeight="1" x14ac:dyDescent="0.45">
      <c r="B2" s="10"/>
      <c r="C2" s="10"/>
      <c r="D2" s="10"/>
      <c r="E2" s="215" t="s">
        <v>15</v>
      </c>
      <c r="F2" s="215"/>
      <c r="G2" s="215"/>
      <c r="H2" s="215"/>
      <c r="I2" s="215"/>
      <c r="J2" s="10"/>
      <c r="K2" s="10"/>
      <c r="L2" s="10"/>
    </row>
    <row r="3" spans="1:12" ht="15" customHeight="1" x14ac:dyDescent="0.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3">
      <c r="C4" s="6"/>
    </row>
    <row r="5" spans="1:12" ht="16.8" x14ac:dyDescent="0.3">
      <c r="C5" s="11" t="s">
        <v>6</v>
      </c>
      <c r="D5" s="12"/>
    </row>
    <row r="6" spans="1:12" ht="15" thickBot="1" x14ac:dyDescent="0.35">
      <c r="C6" s="81"/>
      <c r="D6" s="82"/>
      <c r="E6" s="83"/>
      <c r="F6" s="83"/>
      <c r="G6" s="83"/>
      <c r="H6" s="83"/>
      <c r="I6" s="83"/>
    </row>
    <row r="7" spans="1:12" x14ac:dyDescent="0.3">
      <c r="C7" s="87"/>
      <c r="D7" s="12"/>
    </row>
    <row r="8" spans="1:12" ht="15.6" x14ac:dyDescent="0.3">
      <c r="C8" s="62">
        <v>600</v>
      </c>
      <c r="D8" s="62" t="s">
        <v>20</v>
      </c>
      <c r="E8" s="13"/>
      <c r="F8" s="13"/>
      <c r="G8" s="13"/>
      <c r="H8" s="13"/>
      <c r="I8" s="13"/>
    </row>
    <row r="9" spans="1:12" ht="15.6" x14ac:dyDescent="0.3">
      <c r="C9" s="62">
        <v>601</v>
      </c>
      <c r="D9" s="62" t="s">
        <v>19</v>
      </c>
      <c r="E9" s="13"/>
      <c r="F9" s="13"/>
      <c r="G9" s="13"/>
      <c r="H9" s="13"/>
      <c r="I9" s="13"/>
    </row>
    <row r="10" spans="1:12" ht="15.6" x14ac:dyDescent="0.3">
      <c r="C10" s="62">
        <v>602</v>
      </c>
      <c r="D10" s="62" t="s">
        <v>21</v>
      </c>
      <c r="E10" s="13"/>
      <c r="F10" s="13"/>
      <c r="G10" s="13"/>
      <c r="H10" s="13"/>
      <c r="I10" s="13"/>
    </row>
    <row r="11" spans="1:12" ht="15.6" x14ac:dyDescent="0.3">
      <c r="C11" s="92">
        <v>606</v>
      </c>
      <c r="D11" s="92" t="s">
        <v>7</v>
      </c>
      <c r="E11" s="13"/>
      <c r="F11" s="13"/>
      <c r="G11" s="13"/>
      <c r="H11" s="13"/>
      <c r="I11" s="13"/>
    </row>
    <row r="12" spans="1:12" ht="15.6" x14ac:dyDescent="0.3">
      <c r="C12" s="62">
        <v>607</v>
      </c>
      <c r="D12" s="62" t="s">
        <v>8</v>
      </c>
      <c r="E12" s="13"/>
      <c r="F12" s="13"/>
      <c r="G12" s="13"/>
      <c r="H12" s="13"/>
      <c r="I12" s="13"/>
    </row>
    <row r="13" spans="1:12" ht="15.6" x14ac:dyDescent="0.3">
      <c r="C13" s="92">
        <v>608</v>
      </c>
      <c r="D13" s="92" t="s">
        <v>54</v>
      </c>
      <c r="E13" s="13"/>
      <c r="F13" s="13"/>
      <c r="G13" s="13"/>
      <c r="H13" s="13"/>
      <c r="I13" s="13"/>
    </row>
    <row r="14" spans="1:12" ht="15.6" x14ac:dyDescent="0.3">
      <c r="C14" s="92">
        <v>609</v>
      </c>
      <c r="D14" s="92" t="s">
        <v>9</v>
      </c>
      <c r="E14" s="13"/>
      <c r="F14" s="13"/>
    </row>
    <row r="15" spans="1:12" ht="15.6" x14ac:dyDescent="0.3">
      <c r="C15" s="62">
        <v>472</v>
      </c>
      <c r="D15" s="62" t="s">
        <v>65</v>
      </c>
      <c r="E15" s="13"/>
      <c r="F15" s="13"/>
      <c r="G15" s="70" t="s">
        <v>11</v>
      </c>
      <c r="H15" s="62">
        <v>400</v>
      </c>
      <c r="I15" s="62" t="s">
        <v>10</v>
      </c>
    </row>
    <row r="16" spans="1:12" ht="16.2" thickBot="1" x14ac:dyDescent="0.35">
      <c r="C16" s="84"/>
      <c r="D16" s="84"/>
      <c r="E16" s="86"/>
      <c r="F16" s="86"/>
      <c r="G16" s="85"/>
      <c r="H16" s="84"/>
      <c r="I16" s="84"/>
    </row>
    <row r="17" spans="1:20" x14ac:dyDescent="0.3">
      <c r="C17" s="6"/>
    </row>
    <row r="19" spans="1:20" x14ac:dyDescent="0.3">
      <c r="C19" s="6"/>
    </row>
    <row r="21" spans="1:20" s="35" customFormat="1" ht="16.8" x14ac:dyDescent="0.3">
      <c r="B21" s="34" t="s">
        <v>67</v>
      </c>
    </row>
    <row r="22" spans="1:20" ht="16.8" x14ac:dyDescent="0.3">
      <c r="A22" s="7"/>
    </row>
    <row r="23" spans="1:20" x14ac:dyDescent="0.3">
      <c r="C23" s="6"/>
    </row>
    <row r="24" spans="1:20" ht="15.6" x14ac:dyDescent="0.3">
      <c r="A24" s="137"/>
      <c r="B24" s="138">
        <v>1</v>
      </c>
      <c r="C24" s="139">
        <v>36892</v>
      </c>
      <c r="D24" s="138" t="s">
        <v>58</v>
      </c>
      <c r="E24" s="138"/>
      <c r="F24" s="138"/>
      <c r="G24" s="137"/>
      <c r="H24" s="137"/>
      <c r="I24" s="137"/>
      <c r="J24" s="137"/>
      <c r="K24" s="137"/>
      <c r="L24" s="137"/>
      <c r="M24" s="137"/>
    </row>
    <row r="25" spans="1:20" ht="15.6" x14ac:dyDescent="0.3">
      <c r="A25" s="137"/>
      <c r="B25" s="140">
        <v>2</v>
      </c>
      <c r="C25" s="141">
        <v>36924</v>
      </c>
      <c r="D25" s="140" t="s">
        <v>2</v>
      </c>
      <c r="E25" s="140"/>
      <c r="F25" s="140"/>
      <c r="G25" s="137"/>
      <c r="H25" s="137"/>
      <c r="I25" s="137"/>
      <c r="J25" s="137"/>
      <c r="K25" s="137"/>
      <c r="L25" s="137"/>
      <c r="M25" s="137"/>
    </row>
    <row r="26" spans="1:20" ht="15.6" x14ac:dyDescent="0.3">
      <c r="A26" s="137"/>
      <c r="B26" s="138">
        <v>3</v>
      </c>
      <c r="C26" s="139">
        <v>36962</v>
      </c>
      <c r="D26" s="138" t="s">
        <v>56</v>
      </c>
      <c r="E26" s="138"/>
      <c r="F26" s="138"/>
      <c r="G26" s="137"/>
      <c r="H26" s="137"/>
      <c r="I26" s="137"/>
      <c r="J26" s="137"/>
      <c r="K26" s="137"/>
      <c r="L26" s="137"/>
      <c r="M26" s="137"/>
    </row>
    <row r="27" spans="1:20" ht="15.6" x14ac:dyDescent="0.3">
      <c r="A27" s="137"/>
      <c r="B27" s="140">
        <v>4</v>
      </c>
      <c r="C27" s="141">
        <v>36986</v>
      </c>
      <c r="D27" s="140" t="s">
        <v>57</v>
      </c>
      <c r="E27" s="140"/>
      <c r="F27" s="140"/>
      <c r="G27" s="137"/>
      <c r="H27" s="137"/>
      <c r="I27" s="137"/>
      <c r="J27" s="137"/>
      <c r="K27" s="137"/>
      <c r="L27" s="137"/>
      <c r="M27" s="137"/>
    </row>
    <row r="28" spans="1:20" ht="15.6" x14ac:dyDescent="0.3">
      <c r="A28" s="137"/>
      <c r="B28" s="140"/>
      <c r="C28" s="142"/>
      <c r="D28" s="140" t="s">
        <v>17</v>
      </c>
      <c r="E28" s="140"/>
      <c r="F28" s="140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</row>
    <row r="29" spans="1:20" ht="15.6" x14ac:dyDescent="0.3">
      <c r="A29" s="137"/>
      <c r="B29" s="138">
        <v>5</v>
      </c>
      <c r="C29" s="139">
        <v>37012</v>
      </c>
      <c r="D29" s="138" t="s">
        <v>12</v>
      </c>
      <c r="E29" s="138"/>
      <c r="F29" s="138"/>
      <c r="G29" s="143"/>
      <c r="H29" s="143"/>
      <c r="I29" s="143"/>
      <c r="J29" s="143"/>
      <c r="K29" s="143"/>
      <c r="L29" s="143"/>
      <c r="M29" s="137"/>
      <c r="N29" s="137"/>
      <c r="O29" s="137"/>
      <c r="P29" s="137"/>
      <c r="Q29" s="137"/>
      <c r="R29" s="137"/>
      <c r="S29" s="137"/>
      <c r="T29" s="137"/>
    </row>
    <row r="30" spans="1:20" ht="15.6" x14ac:dyDescent="0.3">
      <c r="A30" s="137"/>
      <c r="B30" s="140">
        <v>6</v>
      </c>
      <c r="C30" s="141">
        <v>37057</v>
      </c>
      <c r="D30" s="140" t="s">
        <v>3</v>
      </c>
      <c r="E30" s="140"/>
      <c r="F30" s="140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</row>
    <row r="31" spans="1:20" ht="15.6" x14ac:dyDescent="0.3">
      <c r="A31" s="137"/>
      <c r="B31" s="138">
        <v>7</v>
      </c>
      <c r="C31" s="139">
        <v>37073</v>
      </c>
      <c r="D31" s="138" t="s">
        <v>60</v>
      </c>
      <c r="E31" s="138"/>
      <c r="F31" s="138"/>
      <c r="G31" s="143"/>
      <c r="H31" s="143"/>
      <c r="I31" s="143"/>
      <c r="J31" s="143"/>
      <c r="K31" s="143"/>
      <c r="L31" s="143"/>
      <c r="M31" s="137"/>
      <c r="N31" s="137"/>
      <c r="O31" s="137"/>
      <c r="P31" s="137"/>
      <c r="Q31" s="137"/>
      <c r="R31" s="137"/>
      <c r="S31" s="137"/>
      <c r="T31" s="137"/>
    </row>
    <row r="32" spans="1:20" ht="15.6" x14ac:dyDescent="0.3">
      <c r="A32" s="137"/>
      <c r="B32" s="140">
        <v>8</v>
      </c>
      <c r="C32" s="141">
        <v>37108</v>
      </c>
      <c r="D32" s="140" t="s">
        <v>59</v>
      </c>
      <c r="E32" s="140"/>
      <c r="F32" s="140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</row>
    <row r="33" spans="1:20" ht="15.6" x14ac:dyDescent="0.3">
      <c r="A33" s="137"/>
      <c r="B33" s="138">
        <v>9</v>
      </c>
      <c r="C33" s="139">
        <v>37144</v>
      </c>
      <c r="D33" s="138" t="s">
        <v>42</v>
      </c>
      <c r="E33" s="138"/>
      <c r="F33" s="138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</row>
    <row r="34" spans="1:20" ht="15.6" x14ac:dyDescent="0.3">
      <c r="A34" s="137"/>
      <c r="B34" s="140">
        <v>10</v>
      </c>
      <c r="C34" s="141">
        <v>37165</v>
      </c>
      <c r="D34" s="144" t="s">
        <v>66</v>
      </c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</row>
    <row r="35" spans="1:20" ht="15.6" x14ac:dyDescent="0.3">
      <c r="A35" s="137"/>
      <c r="B35" s="137"/>
      <c r="C35" s="142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</row>
    <row r="36" spans="1:20" ht="15.6" x14ac:dyDescent="0.3">
      <c r="A36" s="137"/>
      <c r="B36" s="137"/>
      <c r="C36" s="142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</row>
    <row r="37" spans="1:20" ht="15.6" x14ac:dyDescent="0.3">
      <c r="A37" s="137"/>
      <c r="B37" s="137"/>
      <c r="C37" s="142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</row>
    <row r="38" spans="1:20" x14ac:dyDescent="0.3">
      <c r="A38" s="137"/>
      <c r="B38" s="137"/>
      <c r="C38" s="145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</row>
    <row r="39" spans="1:20" s="30" customFormat="1" ht="16.8" x14ac:dyDescent="0.3">
      <c r="B39" s="31" t="s">
        <v>22</v>
      </c>
      <c r="C39" s="32"/>
      <c r="D39" s="33"/>
      <c r="M39" s="34" t="s">
        <v>23</v>
      </c>
    </row>
    <row r="40" spans="1:20" x14ac:dyDescent="0.3">
      <c r="A40" s="137"/>
      <c r="B40" s="137"/>
      <c r="C40" s="145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</row>
    <row r="41" spans="1:20" x14ac:dyDescent="0.3">
      <c r="A41" s="137"/>
      <c r="B41" s="137"/>
      <c r="C41" s="145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</row>
    <row r="42" spans="1:20" s="16" customFormat="1" ht="15.6" x14ac:dyDescent="0.3">
      <c r="A42" s="138"/>
      <c r="B42" s="138"/>
      <c r="C42" s="148"/>
      <c r="D42" s="138" t="s">
        <v>58</v>
      </c>
      <c r="E42" s="138"/>
      <c r="F42" s="138"/>
      <c r="G42" s="137"/>
      <c r="H42" s="138"/>
      <c r="I42" s="138">
        <v>21</v>
      </c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</row>
    <row r="43" spans="1:20" s="16" customFormat="1" ht="15.6" x14ac:dyDescent="0.3">
      <c r="A43" s="138"/>
      <c r="B43" s="138"/>
      <c r="C43" s="138">
        <v>1</v>
      </c>
      <c r="D43" s="138" t="s">
        <v>0</v>
      </c>
      <c r="E43" s="138"/>
      <c r="F43" s="149" t="s">
        <v>1</v>
      </c>
      <c r="G43" s="139">
        <v>36892</v>
      </c>
      <c r="H43" s="138"/>
      <c r="I43" s="138">
        <f>21/100</f>
        <v>0.21</v>
      </c>
      <c r="J43" s="138"/>
      <c r="K43" s="211" t="s">
        <v>24</v>
      </c>
      <c r="L43" s="211"/>
      <c r="M43" s="146"/>
      <c r="N43" s="216" t="s">
        <v>25</v>
      </c>
      <c r="O43" s="216"/>
      <c r="P43" s="138"/>
      <c r="Q43" s="216" t="s">
        <v>26</v>
      </c>
      <c r="R43" s="216"/>
      <c r="S43" s="138"/>
      <c r="T43" s="138"/>
    </row>
    <row r="44" spans="1:20" s="16" customFormat="1" ht="15.6" x14ac:dyDescent="0.3">
      <c r="A44" s="138"/>
      <c r="B44" s="138"/>
      <c r="C44" s="138"/>
      <c r="D44" s="150"/>
      <c r="E44" s="150"/>
      <c r="F44" s="150"/>
      <c r="G44" s="150"/>
      <c r="H44" s="138"/>
      <c r="I44" s="138"/>
      <c r="J44" s="138"/>
      <c r="K44" s="151"/>
      <c r="L44" s="152"/>
      <c r="M44" s="146"/>
      <c r="N44" s="151"/>
      <c r="O44" s="152"/>
      <c r="P44" s="138"/>
      <c r="Q44" s="151"/>
      <c r="R44" s="152"/>
      <c r="S44" s="138"/>
      <c r="T44" s="138"/>
    </row>
    <row r="45" spans="1:20" s="16" customFormat="1" ht="15.6" x14ac:dyDescent="0.3">
      <c r="A45" s="138"/>
      <c r="B45" s="153">
        <v>10000</v>
      </c>
      <c r="C45" s="154"/>
      <c r="D45" s="155">
        <v>600</v>
      </c>
      <c r="E45" s="138"/>
      <c r="F45" s="138"/>
      <c r="G45" s="138"/>
      <c r="H45" s="138"/>
      <c r="I45" s="154"/>
      <c r="J45" s="138"/>
      <c r="K45" s="156">
        <f>B45</f>
        <v>10000</v>
      </c>
      <c r="L45" s="157">
        <v>10000</v>
      </c>
      <c r="M45" s="146"/>
      <c r="N45" s="156">
        <f>B165</f>
        <v>18150</v>
      </c>
      <c r="O45" s="157">
        <f>I47</f>
        <v>12100</v>
      </c>
      <c r="P45" s="138"/>
      <c r="Q45" s="156">
        <f>B47</f>
        <v>2100</v>
      </c>
      <c r="R45" s="190"/>
      <c r="S45" s="138"/>
      <c r="T45" s="138"/>
    </row>
    <row r="46" spans="1:20" s="16" customFormat="1" ht="15.6" x14ac:dyDescent="0.3">
      <c r="A46" s="138"/>
      <c r="B46" s="154"/>
      <c r="C46" s="154"/>
      <c r="D46" s="155"/>
      <c r="E46" s="138"/>
      <c r="F46" s="138"/>
      <c r="G46" s="138"/>
      <c r="H46" s="138"/>
      <c r="I46" s="154"/>
      <c r="J46" s="138"/>
      <c r="K46" s="158"/>
      <c r="L46" s="152"/>
      <c r="M46" s="146"/>
      <c r="N46" s="156"/>
      <c r="O46" s="191"/>
      <c r="P46" s="138"/>
      <c r="Q46" s="156"/>
      <c r="R46" s="178"/>
      <c r="S46" s="138"/>
      <c r="T46" s="138"/>
    </row>
    <row r="47" spans="1:20" s="16" customFormat="1" ht="15.6" x14ac:dyDescent="0.3">
      <c r="A47" s="138"/>
      <c r="B47" s="153">
        <f>B45*0.21</f>
        <v>2100</v>
      </c>
      <c r="C47" s="154"/>
      <c r="D47" s="155">
        <v>472</v>
      </c>
      <c r="E47" s="138"/>
      <c r="F47" s="138" t="s">
        <v>11</v>
      </c>
      <c r="G47" s="138">
        <v>400</v>
      </c>
      <c r="H47" s="138"/>
      <c r="I47" s="159">
        <f>SUM(B45:B47)</f>
        <v>12100</v>
      </c>
      <c r="J47" s="138"/>
      <c r="K47" s="160" t="s">
        <v>76</v>
      </c>
      <c r="L47" s="152"/>
      <c r="M47" s="146"/>
      <c r="N47" s="220">
        <f>B173</f>
        <v>3630</v>
      </c>
      <c r="O47" s="183">
        <f>I56</f>
        <v>10890</v>
      </c>
      <c r="P47" s="138"/>
      <c r="Q47" s="168">
        <f>B56</f>
        <v>1890</v>
      </c>
      <c r="R47" s="192"/>
      <c r="S47" s="138"/>
      <c r="T47" s="138"/>
    </row>
    <row r="48" spans="1:20" s="16" customFormat="1" ht="15.6" x14ac:dyDescent="0.3">
      <c r="A48" s="138"/>
      <c r="B48" s="154"/>
      <c r="C48" s="138"/>
      <c r="D48" s="161"/>
      <c r="E48" s="161"/>
      <c r="F48" s="161"/>
      <c r="G48" s="161"/>
      <c r="H48" s="138"/>
      <c r="I48" s="138"/>
      <c r="J48" s="138"/>
      <c r="K48" s="162"/>
      <c r="L48" s="152"/>
      <c r="M48" s="146"/>
      <c r="N48" s="177"/>
      <c r="O48" s="191"/>
      <c r="P48" s="138"/>
      <c r="Q48" s="168"/>
      <c r="R48" s="192"/>
      <c r="S48" s="138"/>
      <c r="T48" s="138"/>
    </row>
    <row r="49" spans="1:20" ht="15.6" x14ac:dyDescent="0.3">
      <c r="A49" s="137"/>
      <c r="B49" s="163"/>
      <c r="C49" s="137"/>
      <c r="D49" s="137"/>
      <c r="E49" s="137"/>
      <c r="F49" s="137"/>
      <c r="G49" s="137"/>
      <c r="H49" s="137"/>
      <c r="I49" s="137"/>
      <c r="J49" s="137"/>
      <c r="K49" s="146"/>
      <c r="L49" s="146"/>
      <c r="M49" s="146"/>
      <c r="N49" s="220">
        <f>B75</f>
        <v>605</v>
      </c>
      <c r="O49" s="157">
        <f>I65</f>
        <v>605</v>
      </c>
      <c r="P49" s="137"/>
      <c r="Q49" s="156">
        <f>B65</f>
        <v>105</v>
      </c>
      <c r="R49" s="193">
        <f>I83</f>
        <v>10.5</v>
      </c>
      <c r="S49" s="137"/>
      <c r="T49" s="137"/>
    </row>
    <row r="50" spans="1:20" ht="15.6" x14ac:dyDescent="0.3">
      <c r="A50" s="137"/>
      <c r="B50" s="163"/>
      <c r="C50" s="137"/>
      <c r="D50" s="137"/>
      <c r="E50" s="137"/>
      <c r="F50" s="137"/>
      <c r="G50" s="137"/>
      <c r="H50" s="137"/>
      <c r="I50" s="137"/>
      <c r="J50" s="137"/>
      <c r="K50" s="146"/>
      <c r="L50" s="146"/>
      <c r="M50" s="146"/>
      <c r="N50" s="221"/>
      <c r="O50" s="194"/>
      <c r="P50" s="137"/>
      <c r="Q50" s="195"/>
      <c r="R50" s="196"/>
      <c r="S50" s="137"/>
      <c r="T50" s="137"/>
    </row>
    <row r="51" spans="1:20" s="13" customFormat="1" ht="15.6" x14ac:dyDescent="0.3">
      <c r="A51" s="140"/>
      <c r="B51" s="164"/>
      <c r="C51" s="140"/>
      <c r="D51" s="140" t="s">
        <v>2</v>
      </c>
      <c r="E51" s="140"/>
      <c r="F51" s="140"/>
      <c r="G51" s="140"/>
      <c r="H51" s="140"/>
      <c r="I51" s="140"/>
      <c r="J51" s="140"/>
      <c r="K51" s="146"/>
      <c r="L51" s="146"/>
      <c r="M51" s="146"/>
      <c r="N51" s="222">
        <f>B83</f>
        <v>60.5</v>
      </c>
      <c r="O51" s="193">
        <f>I90</f>
        <v>60.5</v>
      </c>
      <c r="P51" s="140"/>
      <c r="Q51" s="156">
        <f>B101</f>
        <v>630</v>
      </c>
      <c r="R51" s="157"/>
      <c r="S51" s="140"/>
      <c r="T51" s="140"/>
    </row>
    <row r="52" spans="1:20" s="13" customFormat="1" ht="15.6" x14ac:dyDescent="0.3">
      <c r="A52" s="140"/>
      <c r="B52" s="164"/>
      <c r="C52" s="140">
        <v>2</v>
      </c>
      <c r="D52" s="140" t="s">
        <v>0</v>
      </c>
      <c r="E52" s="140"/>
      <c r="F52" s="140"/>
      <c r="G52" s="141">
        <v>36924</v>
      </c>
      <c r="H52" s="140"/>
      <c r="I52" s="140"/>
      <c r="J52" s="140"/>
      <c r="K52" s="213" t="s">
        <v>27</v>
      </c>
      <c r="L52" s="213"/>
      <c r="M52" s="146"/>
      <c r="N52" s="177"/>
      <c r="O52" s="194"/>
      <c r="P52" s="140"/>
      <c r="Q52" s="195"/>
      <c r="R52" s="171"/>
      <c r="S52" s="140"/>
      <c r="T52" s="140"/>
    </row>
    <row r="53" spans="1:20" s="13" customFormat="1" ht="15.6" x14ac:dyDescent="0.3">
      <c r="A53" s="140"/>
      <c r="B53" s="164"/>
      <c r="C53" s="140"/>
      <c r="D53" s="165"/>
      <c r="E53" s="165"/>
      <c r="F53" s="165"/>
      <c r="G53" s="165"/>
      <c r="H53" s="140"/>
      <c r="I53" s="140"/>
      <c r="J53" s="140"/>
      <c r="K53" s="166"/>
      <c r="L53" s="140"/>
      <c r="M53" s="146"/>
      <c r="N53" s="220">
        <f>B121</f>
        <v>6050</v>
      </c>
      <c r="O53" s="157">
        <f>I101</f>
        <v>3630</v>
      </c>
      <c r="P53" s="140"/>
      <c r="Q53" s="168">
        <f>B110</f>
        <v>4200</v>
      </c>
      <c r="R53" s="183">
        <f>I121</f>
        <v>1050</v>
      </c>
      <c r="S53" s="140"/>
      <c r="T53" s="140"/>
    </row>
    <row r="54" spans="1:20" s="13" customFormat="1" ht="15.6" x14ac:dyDescent="0.3">
      <c r="A54" s="140"/>
      <c r="B54" s="167">
        <v>9000</v>
      </c>
      <c r="C54" s="140"/>
      <c r="D54" s="144">
        <v>601</v>
      </c>
      <c r="E54" s="140"/>
      <c r="F54" s="140"/>
      <c r="G54" s="140"/>
      <c r="H54" s="140"/>
      <c r="I54" s="164"/>
      <c r="J54" s="140"/>
      <c r="K54" s="168">
        <f>B54</f>
        <v>9000</v>
      </c>
      <c r="L54" s="169"/>
      <c r="M54" s="146"/>
      <c r="N54" s="177"/>
      <c r="O54" s="192"/>
      <c r="P54" s="140"/>
      <c r="Q54" s="197"/>
      <c r="R54" s="140"/>
      <c r="S54" s="140"/>
      <c r="T54" s="140"/>
    </row>
    <row r="55" spans="1:20" s="13" customFormat="1" ht="15.6" x14ac:dyDescent="0.3">
      <c r="A55" s="140"/>
      <c r="B55" s="167"/>
      <c r="C55" s="140"/>
      <c r="D55" s="144"/>
      <c r="E55" s="140"/>
      <c r="F55" s="140"/>
      <c r="G55" s="142"/>
      <c r="H55" s="140"/>
      <c r="I55" s="164"/>
      <c r="J55" s="140"/>
      <c r="K55" s="170"/>
      <c r="L55" s="140"/>
      <c r="M55" s="146"/>
      <c r="N55" s="220">
        <f>B141</f>
        <v>3630</v>
      </c>
      <c r="O55" s="183">
        <f>I110</f>
        <v>24200</v>
      </c>
      <c r="P55" s="140"/>
      <c r="Q55" s="197">
        <f>B133</f>
        <v>10500</v>
      </c>
      <c r="R55" s="183">
        <f>I141</f>
        <v>630</v>
      </c>
      <c r="S55" s="140"/>
      <c r="T55" s="140"/>
    </row>
    <row r="56" spans="1:20" s="13" customFormat="1" ht="15.6" x14ac:dyDescent="0.3">
      <c r="A56" s="140"/>
      <c r="B56" s="167">
        <f>B54*0.21</f>
        <v>1890</v>
      </c>
      <c r="C56" s="140"/>
      <c r="D56" s="144">
        <v>472</v>
      </c>
      <c r="E56" s="140"/>
      <c r="F56" s="140" t="s">
        <v>11</v>
      </c>
      <c r="G56" s="142">
        <v>400</v>
      </c>
      <c r="H56" s="140"/>
      <c r="I56" s="171">
        <f>SUM(B54:B56)</f>
        <v>10890</v>
      </c>
      <c r="J56" s="140"/>
      <c r="K56" s="168">
        <f>B108</f>
        <v>20000</v>
      </c>
      <c r="L56" s="152"/>
      <c r="M56" s="146"/>
      <c r="N56" s="156"/>
      <c r="O56" s="183"/>
      <c r="P56" s="140"/>
      <c r="Q56" s="197"/>
      <c r="R56" s="140"/>
      <c r="S56" s="140"/>
      <c r="T56" s="140"/>
    </row>
    <row r="57" spans="1:20" s="13" customFormat="1" ht="15.6" x14ac:dyDescent="0.3">
      <c r="A57" s="140"/>
      <c r="B57" s="164"/>
      <c r="C57" s="140"/>
      <c r="D57" s="172"/>
      <c r="E57" s="172"/>
      <c r="F57" s="172"/>
      <c r="G57" s="172"/>
      <c r="H57" s="140"/>
      <c r="I57" s="140"/>
      <c r="J57" s="140"/>
      <c r="K57" s="173"/>
      <c r="L57" s="140"/>
      <c r="M57" s="140"/>
      <c r="N57" s="220">
        <f>B150</f>
        <v>12100</v>
      </c>
      <c r="O57" s="183"/>
      <c r="P57" s="140"/>
      <c r="Q57" s="140"/>
      <c r="R57" s="140"/>
      <c r="S57" s="140"/>
      <c r="T57" s="140"/>
    </row>
    <row r="58" spans="1:20" s="13" customFormat="1" ht="15.6" x14ac:dyDescent="0.3">
      <c r="A58" s="140"/>
      <c r="B58" s="164"/>
      <c r="C58" s="140"/>
      <c r="D58" s="140"/>
      <c r="E58" s="140"/>
      <c r="F58" s="140"/>
      <c r="G58" s="140"/>
      <c r="H58" s="140"/>
      <c r="I58" s="140"/>
      <c r="J58" s="140"/>
      <c r="K58" s="168">
        <f>B131</f>
        <v>50000</v>
      </c>
      <c r="L58" s="174">
        <v>79000</v>
      </c>
      <c r="M58" s="140"/>
      <c r="N58" s="221"/>
      <c r="O58" s="193"/>
      <c r="P58" s="140"/>
      <c r="Q58" s="198" t="s">
        <v>74</v>
      </c>
      <c r="R58" s="208">
        <f>SUM(Q45:Q55)-SUM(R49:R55)</f>
        <v>17734.5</v>
      </c>
      <c r="S58" s="140"/>
      <c r="T58" s="140"/>
    </row>
    <row r="59" spans="1:20" ht="15.6" x14ac:dyDescent="0.3">
      <c r="A59" s="137"/>
      <c r="B59" s="163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220">
        <f>B157</f>
        <v>10890</v>
      </c>
      <c r="O59" s="183">
        <f>I133</f>
        <v>60500</v>
      </c>
      <c r="P59" s="137"/>
      <c r="Q59" s="137"/>
      <c r="R59" s="137"/>
      <c r="S59" s="137"/>
      <c r="T59" s="137"/>
    </row>
    <row r="60" spans="1:20" ht="15.6" x14ac:dyDescent="0.3">
      <c r="A60" s="137"/>
      <c r="B60" s="154"/>
      <c r="C60" s="138"/>
      <c r="D60" s="138" t="s">
        <v>56</v>
      </c>
      <c r="E60" s="138"/>
      <c r="F60" s="138"/>
      <c r="G60" s="138"/>
      <c r="H60" s="138"/>
      <c r="I60" s="138"/>
      <c r="J60" s="137"/>
      <c r="K60" s="160" t="s">
        <v>76</v>
      </c>
      <c r="L60" s="137"/>
      <c r="M60" s="137"/>
      <c r="N60" s="177"/>
      <c r="O60" s="193"/>
      <c r="P60" s="137"/>
      <c r="Q60" s="137"/>
      <c r="R60" s="137"/>
      <c r="S60" s="137"/>
      <c r="T60" s="137"/>
    </row>
    <row r="61" spans="1:20" ht="15.6" x14ac:dyDescent="0.3">
      <c r="A61" s="137"/>
      <c r="B61" s="154"/>
      <c r="C61" s="138">
        <v>3</v>
      </c>
      <c r="D61" s="138" t="s">
        <v>0</v>
      </c>
      <c r="E61" s="138"/>
      <c r="F61" s="138"/>
      <c r="G61" s="139">
        <v>36962</v>
      </c>
      <c r="H61" s="138"/>
      <c r="I61" s="138"/>
      <c r="J61" s="137"/>
      <c r="K61" s="137"/>
      <c r="L61" s="137"/>
      <c r="M61" s="137"/>
      <c r="N61" s="220">
        <f>B181</f>
        <v>56870</v>
      </c>
      <c r="O61" s="192"/>
      <c r="P61" s="137"/>
      <c r="Q61" s="211" t="s">
        <v>31</v>
      </c>
      <c r="R61" s="211"/>
      <c r="S61" s="137"/>
      <c r="T61" s="137"/>
    </row>
    <row r="62" spans="1:20" ht="15.6" x14ac:dyDescent="0.3">
      <c r="A62" s="137"/>
      <c r="B62" s="154"/>
      <c r="C62" s="138"/>
      <c r="D62" s="150"/>
      <c r="E62" s="150"/>
      <c r="F62" s="150"/>
      <c r="G62" s="150"/>
      <c r="H62" s="138"/>
      <c r="I62" s="138"/>
      <c r="J62" s="137"/>
      <c r="K62" s="137"/>
      <c r="L62" s="137"/>
      <c r="M62" s="137"/>
      <c r="N62" s="158"/>
      <c r="O62" s="146"/>
      <c r="P62" s="137"/>
      <c r="Q62" s="151"/>
      <c r="R62" s="152"/>
      <c r="S62" s="137"/>
      <c r="T62" s="137"/>
    </row>
    <row r="63" spans="1:20" ht="15.6" x14ac:dyDescent="0.3">
      <c r="A63" s="137"/>
      <c r="B63" s="153">
        <v>500</v>
      </c>
      <c r="C63" s="138"/>
      <c r="D63" s="155">
        <v>602</v>
      </c>
      <c r="E63" s="138"/>
      <c r="F63" s="138"/>
      <c r="G63" s="138"/>
      <c r="H63" s="138"/>
      <c r="I63" s="138"/>
      <c r="J63" s="137"/>
      <c r="K63" s="137"/>
      <c r="L63" s="137"/>
      <c r="M63" s="137"/>
      <c r="N63" s="199"/>
      <c r="O63" s="200" t="s">
        <v>76</v>
      </c>
      <c r="P63" s="137"/>
      <c r="Q63" s="201">
        <v>105000</v>
      </c>
      <c r="R63" s="157">
        <f>I75</f>
        <v>605</v>
      </c>
      <c r="S63" s="137"/>
      <c r="T63" s="137"/>
    </row>
    <row r="64" spans="1:20" ht="15.6" x14ac:dyDescent="0.3">
      <c r="A64" s="137"/>
      <c r="B64" s="153"/>
      <c r="C64" s="138"/>
      <c r="D64" s="155"/>
      <c r="E64" s="138"/>
      <c r="F64" s="138"/>
      <c r="G64" s="149"/>
      <c r="H64" s="138"/>
      <c r="I64" s="154"/>
      <c r="J64" s="137"/>
      <c r="K64" s="137"/>
      <c r="L64" s="137"/>
      <c r="M64" s="137"/>
      <c r="N64" s="140"/>
      <c r="O64" s="140"/>
      <c r="P64" s="137"/>
      <c r="Q64" s="156"/>
      <c r="R64" s="191"/>
      <c r="S64" s="137"/>
      <c r="T64" s="137"/>
    </row>
    <row r="65" spans="1:20" ht="15.6" x14ac:dyDescent="0.3">
      <c r="A65" s="137"/>
      <c r="B65" s="153">
        <f>B63*0.21</f>
        <v>105</v>
      </c>
      <c r="C65" s="138"/>
      <c r="D65" s="155">
        <v>472</v>
      </c>
      <c r="E65" s="138"/>
      <c r="F65" s="138" t="s">
        <v>11</v>
      </c>
      <c r="G65" s="149">
        <v>400</v>
      </c>
      <c r="H65" s="138"/>
      <c r="I65" s="159">
        <f>SUM(B63:B65)</f>
        <v>605</v>
      </c>
      <c r="J65" s="137"/>
      <c r="K65" s="211" t="s">
        <v>28</v>
      </c>
      <c r="L65" s="211"/>
      <c r="M65" s="137"/>
      <c r="N65" s="140"/>
      <c r="O65" s="167">
        <v>0</v>
      </c>
      <c r="P65" s="137"/>
      <c r="Q65" s="197">
        <f>B90</f>
        <v>60.5</v>
      </c>
      <c r="R65" s="157">
        <f>I150</f>
        <v>12100</v>
      </c>
      <c r="S65" s="137"/>
      <c r="T65" s="137"/>
    </row>
    <row r="66" spans="1:20" ht="15.6" x14ac:dyDescent="0.3">
      <c r="A66" s="137"/>
      <c r="B66" s="154"/>
      <c r="C66" s="138"/>
      <c r="D66" s="175"/>
      <c r="E66" s="161"/>
      <c r="F66" s="161"/>
      <c r="G66" s="161"/>
      <c r="H66" s="138"/>
      <c r="I66" s="138"/>
      <c r="J66" s="137"/>
      <c r="K66" s="151"/>
      <c r="L66" s="152"/>
      <c r="M66" s="137"/>
      <c r="N66" s="140"/>
      <c r="O66" s="167">
        <v>0</v>
      </c>
      <c r="P66" s="137"/>
      <c r="Q66" s="156"/>
      <c r="R66" s="202"/>
      <c r="S66" s="137"/>
      <c r="T66" s="137"/>
    </row>
    <row r="67" spans="1:20" ht="15.6" x14ac:dyDescent="0.3">
      <c r="A67" s="137"/>
      <c r="B67" s="176"/>
      <c r="C67" s="143"/>
      <c r="D67" s="143"/>
      <c r="E67" s="143"/>
      <c r="F67" s="143"/>
      <c r="G67" s="143"/>
      <c r="H67" s="143"/>
      <c r="I67" s="143"/>
      <c r="J67" s="137"/>
      <c r="K67" s="156">
        <f>B63</f>
        <v>500</v>
      </c>
      <c r="L67" s="157">
        <v>500</v>
      </c>
      <c r="M67" s="137"/>
      <c r="N67" s="137"/>
      <c r="O67" s="167">
        <v>0</v>
      </c>
      <c r="P67" s="137"/>
      <c r="Q67" s="203"/>
      <c r="R67" s="157">
        <f>I157</f>
        <v>10890</v>
      </c>
      <c r="S67" s="137"/>
      <c r="T67" s="137"/>
    </row>
    <row r="68" spans="1:20" ht="15.6" x14ac:dyDescent="0.3">
      <c r="A68" s="137"/>
      <c r="B68" s="163"/>
      <c r="C68" s="137"/>
      <c r="D68" s="137"/>
      <c r="E68" s="137"/>
      <c r="F68" s="137"/>
      <c r="G68" s="137"/>
      <c r="H68" s="137"/>
      <c r="I68" s="137"/>
      <c r="J68" s="137"/>
      <c r="K68" s="177"/>
      <c r="L68" s="178"/>
      <c r="M68" s="137"/>
      <c r="N68" s="140"/>
      <c r="O68" s="140"/>
      <c r="P68" s="137"/>
      <c r="Q68" s="203"/>
      <c r="R68" s="204"/>
      <c r="S68" s="137"/>
      <c r="T68" s="137"/>
    </row>
    <row r="69" spans="1:20" s="13" customFormat="1" ht="15.6" x14ac:dyDescent="0.3">
      <c r="A69" s="140"/>
      <c r="B69" s="164"/>
      <c r="C69" s="140"/>
      <c r="D69" s="144" t="s">
        <v>29</v>
      </c>
      <c r="E69" s="140"/>
      <c r="F69" s="140"/>
      <c r="G69" s="140"/>
      <c r="H69" s="140"/>
      <c r="I69" s="140"/>
      <c r="J69" s="140"/>
      <c r="K69" s="160" t="s">
        <v>76</v>
      </c>
      <c r="L69" s="140"/>
      <c r="M69" s="140"/>
      <c r="N69" s="137"/>
      <c r="O69" s="137"/>
      <c r="P69" s="140"/>
      <c r="Q69" s="203"/>
      <c r="R69" s="183">
        <f>I165</f>
        <v>18150</v>
      </c>
      <c r="S69" s="140"/>
      <c r="T69" s="140"/>
    </row>
    <row r="70" spans="1:20" s="13" customFormat="1" ht="15.6" x14ac:dyDescent="0.3">
      <c r="A70" s="140"/>
      <c r="B70" s="164"/>
      <c r="C70" s="140"/>
      <c r="D70" s="144" t="s">
        <v>30</v>
      </c>
      <c r="E70" s="140"/>
      <c r="F70" s="140"/>
      <c r="G70" s="140"/>
      <c r="H70" s="140"/>
      <c r="I70" s="140"/>
      <c r="J70" s="140"/>
      <c r="K70" s="140"/>
      <c r="L70" s="140"/>
      <c r="M70" s="140"/>
      <c r="N70" s="137"/>
      <c r="O70" s="137"/>
      <c r="P70" s="140"/>
      <c r="Q70" s="203"/>
      <c r="R70" s="183"/>
      <c r="S70" s="140"/>
      <c r="T70" s="140"/>
    </row>
    <row r="71" spans="1:20" s="13" customFormat="1" ht="15.6" x14ac:dyDescent="0.3">
      <c r="A71" s="140"/>
      <c r="B71" s="164"/>
      <c r="C71" s="140"/>
      <c r="D71" s="144"/>
      <c r="E71" s="140"/>
      <c r="F71" s="140"/>
      <c r="G71" s="140"/>
      <c r="H71" s="140"/>
      <c r="I71" s="140"/>
      <c r="J71" s="140"/>
      <c r="K71" s="140"/>
      <c r="L71" s="140"/>
      <c r="M71" s="140"/>
      <c r="N71" s="137"/>
      <c r="O71" s="137"/>
      <c r="P71" s="140"/>
      <c r="Q71" s="203"/>
      <c r="R71" s="157">
        <f>I173</f>
        <v>3630</v>
      </c>
      <c r="S71" s="140"/>
      <c r="T71" s="140"/>
    </row>
    <row r="72" spans="1:20" s="13" customFormat="1" ht="15.6" x14ac:dyDescent="0.3">
      <c r="A72" s="140"/>
      <c r="B72" s="164"/>
      <c r="C72" s="140"/>
      <c r="D72" s="179" t="s">
        <v>13</v>
      </c>
      <c r="E72" s="140"/>
      <c r="F72" s="140"/>
      <c r="G72" s="140"/>
      <c r="H72" s="140"/>
      <c r="I72" s="144"/>
      <c r="J72" s="140"/>
      <c r="K72" s="140"/>
      <c r="L72" s="140"/>
      <c r="M72" s="140"/>
      <c r="N72" s="137"/>
      <c r="O72" s="137"/>
      <c r="P72" s="140"/>
      <c r="Q72" s="203"/>
      <c r="R72" s="183"/>
      <c r="S72" s="140"/>
      <c r="T72" s="140"/>
    </row>
    <row r="73" spans="1:20" s="13" customFormat="1" ht="15.6" x14ac:dyDescent="0.3">
      <c r="A73" s="140"/>
      <c r="B73" s="164"/>
      <c r="C73" s="140">
        <v>4</v>
      </c>
      <c r="D73" s="144" t="s">
        <v>0</v>
      </c>
      <c r="E73" s="140"/>
      <c r="F73" s="140"/>
      <c r="G73" s="141">
        <v>36986</v>
      </c>
      <c r="H73" s="140"/>
      <c r="I73" s="144"/>
      <c r="J73" s="140"/>
      <c r="K73" s="140"/>
      <c r="L73" s="140"/>
      <c r="M73" s="140"/>
      <c r="N73" s="137"/>
      <c r="O73" s="137"/>
      <c r="P73" s="140"/>
      <c r="Q73" s="203"/>
      <c r="R73" s="183">
        <f>I181</f>
        <v>56870</v>
      </c>
      <c r="S73" s="140"/>
      <c r="T73" s="140"/>
    </row>
    <row r="74" spans="1:20" s="13" customFormat="1" ht="15.6" x14ac:dyDescent="0.3">
      <c r="A74" s="140"/>
      <c r="B74" s="164"/>
      <c r="C74" s="140"/>
      <c r="D74" s="180"/>
      <c r="E74" s="165"/>
      <c r="F74" s="165"/>
      <c r="G74" s="165"/>
      <c r="H74" s="140"/>
      <c r="I74" s="144"/>
      <c r="J74" s="140"/>
      <c r="K74" s="140"/>
      <c r="L74" s="140"/>
      <c r="M74" s="140"/>
      <c r="N74" s="137"/>
      <c r="O74" s="137"/>
      <c r="P74" s="140"/>
      <c r="Q74" s="203"/>
      <c r="R74" s="167"/>
      <c r="S74" s="140"/>
      <c r="T74" s="140"/>
    </row>
    <row r="75" spans="1:20" s="13" customFormat="1" ht="15.6" x14ac:dyDescent="0.3">
      <c r="A75" s="140"/>
      <c r="B75" s="167">
        <v>605</v>
      </c>
      <c r="C75" s="140"/>
      <c r="D75" s="144">
        <v>400</v>
      </c>
      <c r="E75" s="140"/>
      <c r="F75" s="140" t="s">
        <v>11</v>
      </c>
      <c r="G75" s="142">
        <v>572</v>
      </c>
      <c r="H75" s="164"/>
      <c r="I75" s="171">
        <v>605</v>
      </c>
      <c r="J75" s="140"/>
      <c r="K75" s="140"/>
      <c r="L75" s="140"/>
      <c r="M75" s="140"/>
      <c r="N75" s="137"/>
      <c r="O75" s="137"/>
      <c r="P75" s="140"/>
      <c r="Q75" s="206" t="s">
        <v>33</v>
      </c>
      <c r="R75" s="207">
        <f>SUM(Q63:Q73)-SUM(R63:R73)</f>
        <v>2815.5</v>
      </c>
      <c r="S75" s="140"/>
      <c r="T75" s="140"/>
    </row>
    <row r="76" spans="1:20" s="13" customFormat="1" ht="15.6" x14ac:dyDescent="0.3">
      <c r="A76" s="140"/>
      <c r="B76" s="140"/>
      <c r="C76" s="164"/>
      <c r="D76" s="181"/>
      <c r="E76" s="172"/>
      <c r="F76" s="172"/>
      <c r="G76" s="172"/>
      <c r="H76" s="140"/>
      <c r="I76" s="144"/>
      <c r="J76" s="140"/>
      <c r="K76" s="140"/>
      <c r="L76" s="140"/>
      <c r="M76" s="140"/>
      <c r="N76" s="137"/>
      <c r="O76" s="137"/>
      <c r="P76" s="140"/>
      <c r="Q76" s="205"/>
      <c r="R76" s="140"/>
      <c r="S76" s="140"/>
      <c r="T76" s="140"/>
    </row>
    <row r="77" spans="1:20" s="13" customFormat="1" ht="15.6" x14ac:dyDescent="0.3">
      <c r="A77" s="140"/>
      <c r="B77" s="140"/>
      <c r="C77" s="164"/>
      <c r="D77" s="144"/>
      <c r="E77" s="140"/>
      <c r="F77" s="140"/>
      <c r="G77" s="140"/>
      <c r="H77" s="140"/>
      <c r="I77" s="144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</row>
    <row r="78" spans="1:20" s="13" customFormat="1" ht="15.6" x14ac:dyDescent="0.3">
      <c r="A78" s="140"/>
      <c r="B78" s="140"/>
      <c r="C78" s="164"/>
      <c r="D78" s="179" t="s">
        <v>63</v>
      </c>
      <c r="E78" s="140"/>
      <c r="F78" s="140"/>
      <c r="G78" s="140"/>
      <c r="H78" s="140"/>
      <c r="I78" s="144"/>
      <c r="J78" s="140"/>
      <c r="K78" s="140"/>
      <c r="L78" s="140"/>
      <c r="M78" s="140"/>
    </row>
    <row r="79" spans="1:20" s="13" customFormat="1" ht="15.6" x14ac:dyDescent="0.3">
      <c r="A79" s="140"/>
      <c r="B79" s="140"/>
      <c r="C79" s="182" t="s">
        <v>4</v>
      </c>
      <c r="D79" s="144"/>
      <c r="E79" s="140"/>
      <c r="F79" s="140"/>
      <c r="G79" s="140"/>
      <c r="H79" s="140"/>
      <c r="I79" s="144"/>
      <c r="J79" s="140"/>
      <c r="K79" s="213" t="s">
        <v>32</v>
      </c>
      <c r="L79" s="213"/>
      <c r="M79" s="140"/>
      <c r="N79" s="214" t="s">
        <v>70</v>
      </c>
      <c r="O79" s="214"/>
    </row>
    <row r="80" spans="1:20" s="13" customFormat="1" ht="15.6" x14ac:dyDescent="0.3">
      <c r="A80" s="140"/>
      <c r="B80" s="140"/>
      <c r="C80" s="164"/>
      <c r="D80" s="180"/>
      <c r="E80" s="165"/>
      <c r="F80" s="165"/>
      <c r="G80" s="165"/>
      <c r="H80" s="140"/>
      <c r="I80" s="144"/>
      <c r="J80" s="140"/>
      <c r="K80" s="166"/>
      <c r="L80" s="140"/>
      <c r="M80" s="140"/>
      <c r="N80" s="42"/>
    </row>
    <row r="81" spans="1:18" s="13" customFormat="1" ht="15.6" x14ac:dyDescent="0.3">
      <c r="A81" s="140"/>
      <c r="B81" s="140"/>
      <c r="C81" s="140"/>
      <c r="D81" s="144"/>
      <c r="E81" s="140"/>
      <c r="F81" s="140"/>
      <c r="G81" s="140">
        <v>606</v>
      </c>
      <c r="H81" s="140"/>
      <c r="I81" s="171">
        <v>50</v>
      </c>
      <c r="J81" s="140"/>
      <c r="K81" s="168">
        <v>50</v>
      </c>
      <c r="L81" s="183">
        <v>50</v>
      </c>
      <c r="M81" s="140"/>
      <c r="N81" s="102">
        <v>92500</v>
      </c>
      <c r="O81" s="100">
        <v>8050</v>
      </c>
    </row>
    <row r="82" spans="1:18" s="13" customFormat="1" ht="15.6" x14ac:dyDescent="0.3">
      <c r="A82" s="140"/>
      <c r="B82" s="164"/>
      <c r="C82" s="164"/>
      <c r="D82" s="144"/>
      <c r="E82" s="140"/>
      <c r="F82" s="140"/>
      <c r="G82" s="140"/>
      <c r="H82" s="140"/>
      <c r="I82" s="184"/>
      <c r="J82" s="140"/>
      <c r="K82" s="170"/>
      <c r="L82" s="140"/>
      <c r="M82" s="140"/>
      <c r="N82" s="102"/>
    </row>
    <row r="83" spans="1:18" s="13" customFormat="1" ht="15.6" x14ac:dyDescent="0.3">
      <c r="A83" s="140"/>
      <c r="B83" s="164">
        <f>SUM(I81:I83)</f>
        <v>60.5</v>
      </c>
      <c r="C83" s="164"/>
      <c r="D83" s="144">
        <v>400</v>
      </c>
      <c r="E83" s="140"/>
      <c r="F83" s="140" t="s">
        <v>11</v>
      </c>
      <c r="G83" s="140">
        <v>472</v>
      </c>
      <c r="H83" s="140"/>
      <c r="I83" s="184">
        <f>I81*0.21</f>
        <v>10.5</v>
      </c>
      <c r="J83" s="140"/>
      <c r="K83" s="160" t="s">
        <v>76</v>
      </c>
      <c r="L83" s="140"/>
      <c r="M83" s="140"/>
      <c r="N83" s="132" t="s">
        <v>77</v>
      </c>
      <c r="O83" s="117">
        <f>N81-O81</f>
        <v>84450</v>
      </c>
    </row>
    <row r="84" spans="1:18" s="13" customFormat="1" ht="15.6" x14ac:dyDescent="0.3">
      <c r="A84" s="140"/>
      <c r="B84" s="140"/>
      <c r="C84" s="164"/>
      <c r="D84" s="181"/>
      <c r="E84" s="172"/>
      <c r="F84" s="172"/>
      <c r="G84" s="172"/>
      <c r="H84" s="140"/>
      <c r="I84" s="144"/>
      <c r="J84" s="140"/>
      <c r="K84" s="140"/>
      <c r="L84" s="140"/>
      <c r="M84" s="140"/>
    </row>
    <row r="85" spans="1:18" s="13" customFormat="1" ht="15.6" x14ac:dyDescent="0.3">
      <c r="A85" s="140"/>
      <c r="B85" s="140"/>
      <c r="C85" s="164"/>
      <c r="D85" s="144"/>
      <c r="E85" s="140"/>
      <c r="F85" s="140"/>
      <c r="G85" s="140"/>
      <c r="H85" s="140"/>
      <c r="I85" s="144"/>
      <c r="J85" s="140"/>
      <c r="K85" s="140"/>
      <c r="L85" s="140"/>
      <c r="M85" s="140"/>
    </row>
    <row r="86" spans="1:18" s="13" customFormat="1" ht="15.6" x14ac:dyDescent="0.3">
      <c r="A86" s="140"/>
      <c r="B86" s="140"/>
      <c r="C86" s="182" t="s">
        <v>16</v>
      </c>
      <c r="D86" s="144" t="s">
        <v>18</v>
      </c>
      <c r="E86" s="140"/>
      <c r="F86" s="140"/>
      <c r="G86" s="140"/>
      <c r="H86" s="140"/>
      <c r="I86" s="144"/>
      <c r="J86" s="140"/>
      <c r="K86" s="140"/>
      <c r="L86" s="140"/>
      <c r="M86" s="140"/>
    </row>
    <row r="87" spans="1:18" s="13" customFormat="1" ht="15.6" x14ac:dyDescent="0.3">
      <c r="A87" s="140"/>
      <c r="B87" s="140"/>
      <c r="C87" s="164"/>
      <c r="D87" s="144"/>
      <c r="E87" s="140"/>
      <c r="F87" s="140"/>
      <c r="G87" s="140"/>
      <c r="H87" s="140"/>
      <c r="I87" s="144"/>
      <c r="J87" s="140"/>
      <c r="K87" s="140"/>
      <c r="L87" s="140"/>
      <c r="M87" s="140"/>
    </row>
    <row r="88" spans="1:18" s="13" customFormat="1" ht="15.6" x14ac:dyDescent="0.3">
      <c r="A88" s="140"/>
      <c r="B88" s="140"/>
      <c r="C88" s="164"/>
      <c r="D88" s="144" t="s">
        <v>0</v>
      </c>
      <c r="E88" s="140"/>
      <c r="F88" s="140"/>
      <c r="G88" s="142"/>
      <c r="H88" s="140"/>
      <c r="I88" s="144"/>
      <c r="J88" s="140"/>
      <c r="K88" s="140"/>
      <c r="L88" s="140"/>
      <c r="M88" s="140"/>
    </row>
    <row r="89" spans="1:18" s="13" customFormat="1" ht="15.6" x14ac:dyDescent="0.3">
      <c r="A89" s="140"/>
      <c r="B89" s="140"/>
      <c r="C89" s="164"/>
      <c r="D89" s="180"/>
      <c r="E89" s="165"/>
      <c r="F89" s="165"/>
      <c r="G89" s="165"/>
      <c r="H89" s="140"/>
      <c r="I89" s="144"/>
      <c r="J89" s="140"/>
      <c r="K89" s="140"/>
      <c r="L89" s="140"/>
      <c r="M89" s="140"/>
    </row>
    <row r="90" spans="1:18" s="13" customFormat="1" ht="15.6" x14ac:dyDescent="0.3">
      <c r="A90" s="140"/>
      <c r="B90" s="185">
        <f>B83</f>
        <v>60.5</v>
      </c>
      <c r="C90" s="164"/>
      <c r="D90" s="144">
        <v>572</v>
      </c>
      <c r="E90" s="140"/>
      <c r="F90" s="140" t="s">
        <v>11</v>
      </c>
      <c r="G90" s="142">
        <v>400</v>
      </c>
      <c r="H90" s="164"/>
      <c r="I90" s="186">
        <f>B83</f>
        <v>60.5</v>
      </c>
      <c r="J90" s="140"/>
      <c r="K90" s="140"/>
      <c r="L90" s="140"/>
      <c r="M90" s="140"/>
    </row>
    <row r="91" spans="1:18" s="13" customFormat="1" ht="15.6" x14ac:dyDescent="0.3">
      <c r="A91" s="140"/>
      <c r="B91" s="140"/>
      <c r="C91" s="164"/>
      <c r="D91" s="181"/>
      <c r="E91" s="172"/>
      <c r="F91" s="172"/>
      <c r="G91" s="172"/>
      <c r="H91" s="140"/>
      <c r="I91" s="144"/>
      <c r="J91" s="140"/>
      <c r="K91" s="140"/>
      <c r="L91" s="140"/>
      <c r="M91" s="140"/>
    </row>
    <row r="92" spans="1:18" s="13" customFormat="1" ht="15.6" x14ac:dyDescent="0.3">
      <c r="A92" s="140"/>
      <c r="B92" s="140"/>
      <c r="C92" s="164"/>
      <c r="D92" s="144"/>
      <c r="E92" s="140"/>
      <c r="F92" s="140"/>
      <c r="G92" s="140"/>
      <c r="H92" s="140"/>
      <c r="I92" s="144"/>
      <c r="J92" s="140"/>
      <c r="K92" s="140"/>
      <c r="L92" s="140"/>
      <c r="M92" s="140"/>
    </row>
    <row r="93" spans="1:18" s="13" customFormat="1" ht="15.6" x14ac:dyDescent="0.3">
      <c r="A93" s="140"/>
      <c r="B93" s="140"/>
      <c r="C93" s="164"/>
      <c r="D93" s="144"/>
      <c r="E93" s="140"/>
      <c r="F93" s="140"/>
      <c r="G93" s="140"/>
      <c r="H93" s="140"/>
      <c r="I93" s="144"/>
      <c r="J93" s="140"/>
      <c r="K93" s="140"/>
      <c r="L93" s="140"/>
      <c r="M93" s="140"/>
    </row>
    <row r="94" spans="1:18" s="16" customFormat="1" ht="15.6" x14ac:dyDescent="0.3">
      <c r="A94" s="138"/>
      <c r="B94" s="138"/>
      <c r="C94" s="154"/>
      <c r="D94" s="155" t="s">
        <v>34</v>
      </c>
      <c r="E94" s="138"/>
      <c r="F94" s="138"/>
      <c r="G94" s="138"/>
      <c r="H94" s="138"/>
      <c r="I94" s="155"/>
      <c r="J94" s="138"/>
      <c r="K94" s="138"/>
      <c r="L94" s="138"/>
      <c r="M94" s="138"/>
      <c r="N94" s="13"/>
      <c r="O94" s="13"/>
      <c r="Q94" s="13"/>
      <c r="R94" s="13"/>
    </row>
    <row r="95" spans="1:18" s="16" customFormat="1" ht="15.6" x14ac:dyDescent="0.3">
      <c r="A95" s="138"/>
      <c r="B95" s="138"/>
      <c r="C95" s="154"/>
      <c r="D95" s="155" t="s">
        <v>35</v>
      </c>
      <c r="E95" s="138"/>
      <c r="F95" s="138"/>
      <c r="G95" s="138"/>
      <c r="H95" s="138"/>
      <c r="I95" s="155"/>
      <c r="J95" s="138"/>
      <c r="K95" s="138"/>
      <c r="L95" s="138"/>
      <c r="M95" s="138"/>
      <c r="N95" s="13"/>
      <c r="O95" s="13"/>
      <c r="Q95" s="13"/>
      <c r="R95" s="13"/>
    </row>
    <row r="96" spans="1:18" s="16" customFormat="1" ht="15.6" x14ac:dyDescent="0.3">
      <c r="A96" s="138"/>
      <c r="B96" s="138"/>
      <c r="C96" s="154"/>
      <c r="D96" s="155"/>
      <c r="E96" s="138"/>
      <c r="F96" s="138"/>
      <c r="G96" s="138"/>
      <c r="H96" s="138"/>
      <c r="I96" s="155"/>
      <c r="J96" s="138"/>
      <c r="K96" s="138"/>
      <c r="L96" s="138"/>
      <c r="M96" s="138"/>
      <c r="N96" s="13"/>
      <c r="O96" s="13"/>
      <c r="Q96" s="13"/>
      <c r="R96" s="13"/>
    </row>
    <row r="97" spans="1:18" s="16" customFormat="1" ht="15.6" x14ac:dyDescent="0.3">
      <c r="A97" s="138"/>
      <c r="B97" s="138"/>
      <c r="C97" s="138">
        <v>5</v>
      </c>
      <c r="D97" s="155" t="s">
        <v>0</v>
      </c>
      <c r="E97" s="138"/>
      <c r="F97" s="138"/>
      <c r="G97" s="139">
        <v>37012</v>
      </c>
      <c r="H97" s="138"/>
      <c r="I97" s="155"/>
      <c r="J97" s="138"/>
      <c r="K97" s="211" t="s">
        <v>36</v>
      </c>
      <c r="L97" s="211"/>
      <c r="M97" s="138"/>
      <c r="N97" s="13"/>
      <c r="O97" s="13"/>
    </row>
    <row r="98" spans="1:18" s="16" customFormat="1" ht="15.6" x14ac:dyDescent="0.3">
      <c r="A98" s="138"/>
      <c r="B98" s="138"/>
      <c r="C98" s="138"/>
      <c r="D98" s="187"/>
      <c r="E98" s="150"/>
      <c r="F98" s="150"/>
      <c r="G98" s="150"/>
      <c r="H98" s="138"/>
      <c r="I98" s="155"/>
      <c r="J98" s="138"/>
      <c r="K98" s="166"/>
      <c r="L98" s="140"/>
      <c r="M98" s="138"/>
      <c r="N98" s="13"/>
      <c r="O98" s="13"/>
    </row>
    <row r="99" spans="1:18" s="16" customFormat="1" ht="15.6" x14ac:dyDescent="0.3">
      <c r="A99" s="138"/>
      <c r="B99" s="159">
        <v>3000</v>
      </c>
      <c r="C99" s="138"/>
      <c r="D99" s="155">
        <v>697</v>
      </c>
      <c r="E99" s="138"/>
      <c r="F99" s="138"/>
      <c r="G99" s="138"/>
      <c r="H99" s="138"/>
      <c r="I99" s="155"/>
      <c r="J99" s="138"/>
      <c r="K99" s="156">
        <v>3000</v>
      </c>
      <c r="L99" s="157">
        <v>3000</v>
      </c>
      <c r="M99" s="138"/>
      <c r="N99" s="13"/>
      <c r="O99" s="13"/>
    </row>
    <row r="100" spans="1:18" s="16" customFormat="1" ht="15.6" x14ac:dyDescent="0.3">
      <c r="A100" s="138"/>
      <c r="B100" s="153"/>
      <c r="C100" s="138"/>
      <c r="D100" s="155"/>
      <c r="E100" s="138"/>
      <c r="F100" s="138"/>
      <c r="G100" s="149"/>
      <c r="H100" s="138"/>
      <c r="I100" s="162"/>
      <c r="J100" s="138"/>
      <c r="K100" s="170"/>
      <c r="L100" s="140"/>
      <c r="M100" s="138"/>
      <c r="N100" s="13"/>
      <c r="O100" s="13"/>
    </row>
    <row r="101" spans="1:18" s="16" customFormat="1" ht="15.6" x14ac:dyDescent="0.3">
      <c r="A101" s="138"/>
      <c r="B101" s="159">
        <f>B99*0.21</f>
        <v>630</v>
      </c>
      <c r="C101" s="138"/>
      <c r="D101" s="155">
        <v>472</v>
      </c>
      <c r="E101" s="138"/>
      <c r="F101" s="138" t="s">
        <v>11</v>
      </c>
      <c r="G101" s="149">
        <v>400</v>
      </c>
      <c r="H101" s="138"/>
      <c r="I101" s="159">
        <f>SUM(B99:B101)</f>
        <v>3630</v>
      </c>
      <c r="J101" s="138"/>
      <c r="K101" s="160" t="s">
        <v>76</v>
      </c>
      <c r="L101" s="138"/>
      <c r="M101" s="138"/>
      <c r="N101" s="13"/>
      <c r="O101" s="13"/>
    </row>
    <row r="102" spans="1:18" s="16" customFormat="1" ht="15.6" x14ac:dyDescent="0.3">
      <c r="A102" s="138"/>
      <c r="B102" s="138"/>
      <c r="C102" s="138"/>
      <c r="D102" s="175"/>
      <c r="E102" s="161"/>
      <c r="F102" s="161"/>
      <c r="G102" s="161"/>
      <c r="H102" s="138"/>
      <c r="I102" s="155"/>
      <c r="J102" s="138"/>
      <c r="K102" s="138"/>
      <c r="L102" s="138"/>
      <c r="M102" s="138"/>
    </row>
    <row r="103" spans="1:18" s="13" customFormat="1" ht="15.6" x14ac:dyDescent="0.3">
      <c r="A103" s="140"/>
      <c r="B103" s="140"/>
      <c r="C103" s="140"/>
      <c r="D103" s="144"/>
      <c r="E103" s="140"/>
      <c r="F103" s="140"/>
      <c r="G103" s="140"/>
      <c r="H103" s="140"/>
      <c r="I103" s="144"/>
      <c r="J103" s="140"/>
      <c r="K103" s="140"/>
      <c r="L103" s="140"/>
      <c r="M103" s="140"/>
      <c r="N103" s="16"/>
      <c r="O103" s="16"/>
      <c r="Q103" s="16"/>
      <c r="R103" s="16"/>
    </row>
    <row r="104" spans="1:18" s="13" customFormat="1" ht="15.6" x14ac:dyDescent="0.3">
      <c r="A104" s="140"/>
      <c r="B104" s="140"/>
      <c r="C104" s="140"/>
      <c r="D104" s="144"/>
      <c r="E104" s="140"/>
      <c r="F104" s="140"/>
      <c r="G104" s="140"/>
      <c r="H104" s="140"/>
      <c r="I104" s="144"/>
      <c r="J104" s="140"/>
      <c r="K104" s="140"/>
      <c r="L104" s="140"/>
      <c r="M104" s="140"/>
      <c r="N104" s="16"/>
      <c r="O104" s="16"/>
      <c r="Q104" s="16"/>
      <c r="R104" s="16"/>
    </row>
    <row r="105" spans="1:18" s="13" customFormat="1" ht="15.6" x14ac:dyDescent="0.3">
      <c r="A105" s="140"/>
      <c r="B105" s="140"/>
      <c r="C105" s="140"/>
      <c r="D105" s="144" t="s">
        <v>3</v>
      </c>
      <c r="E105" s="140"/>
      <c r="F105" s="140"/>
      <c r="G105" s="140"/>
      <c r="H105" s="140"/>
      <c r="I105" s="144"/>
      <c r="J105" s="140"/>
      <c r="K105" s="140"/>
      <c r="L105" s="140"/>
      <c r="M105" s="140"/>
      <c r="N105" s="16"/>
      <c r="O105" s="16"/>
      <c r="Q105" s="16"/>
      <c r="R105" s="16"/>
    </row>
    <row r="106" spans="1:18" s="13" customFormat="1" ht="15.6" x14ac:dyDescent="0.3">
      <c r="A106" s="140"/>
      <c r="B106" s="140"/>
      <c r="C106" s="140">
        <v>6</v>
      </c>
      <c r="D106" s="144" t="s">
        <v>0</v>
      </c>
      <c r="E106" s="140"/>
      <c r="F106" s="140"/>
      <c r="G106" s="141">
        <v>37057</v>
      </c>
      <c r="H106" s="140"/>
      <c r="I106" s="144"/>
      <c r="J106" s="140"/>
      <c r="K106" s="140"/>
      <c r="L106" s="140"/>
      <c r="M106" s="140"/>
      <c r="N106" s="16"/>
      <c r="O106" s="16"/>
    </row>
    <row r="107" spans="1:18" s="13" customFormat="1" ht="15.6" x14ac:dyDescent="0.3">
      <c r="A107" s="140"/>
      <c r="B107" s="140"/>
      <c r="C107" s="140"/>
      <c r="D107" s="180"/>
      <c r="E107" s="165"/>
      <c r="F107" s="165"/>
      <c r="G107" s="165"/>
      <c r="H107" s="140"/>
      <c r="I107" s="144"/>
      <c r="J107" s="140"/>
      <c r="K107" s="140"/>
      <c r="L107" s="140"/>
      <c r="M107" s="140"/>
      <c r="N107" s="16"/>
      <c r="O107" s="16"/>
    </row>
    <row r="108" spans="1:18" s="13" customFormat="1" ht="15.6" x14ac:dyDescent="0.3">
      <c r="A108" s="140"/>
      <c r="B108" s="171">
        <v>20000</v>
      </c>
      <c r="C108" s="140"/>
      <c r="D108" s="144">
        <v>601</v>
      </c>
      <c r="E108" s="140"/>
      <c r="F108" s="140"/>
      <c r="G108" s="140"/>
      <c r="H108" s="140"/>
      <c r="I108" s="144"/>
      <c r="J108" s="140"/>
      <c r="K108" s="140"/>
      <c r="L108" s="140"/>
      <c r="M108" s="140"/>
      <c r="N108" s="16"/>
      <c r="O108" s="16"/>
    </row>
    <row r="109" spans="1:18" s="13" customFormat="1" ht="15.6" x14ac:dyDescent="0.3">
      <c r="A109" s="140"/>
      <c r="B109" s="167"/>
      <c r="C109" s="140"/>
      <c r="D109" s="144"/>
      <c r="E109" s="140"/>
      <c r="F109" s="140"/>
      <c r="G109" s="140"/>
      <c r="H109" s="140"/>
      <c r="I109" s="144"/>
      <c r="J109" s="140"/>
      <c r="K109" s="140"/>
      <c r="L109" s="140"/>
      <c r="M109" s="140"/>
      <c r="N109" s="16"/>
      <c r="O109" s="16"/>
    </row>
    <row r="110" spans="1:18" s="13" customFormat="1" ht="15.6" x14ac:dyDescent="0.3">
      <c r="A110" s="140"/>
      <c r="B110" s="171">
        <f>B108*0.21</f>
        <v>4200</v>
      </c>
      <c r="C110" s="140"/>
      <c r="D110" s="144">
        <v>472</v>
      </c>
      <c r="E110" s="140"/>
      <c r="F110" s="140" t="s">
        <v>11</v>
      </c>
      <c r="G110" s="142">
        <v>400</v>
      </c>
      <c r="H110" s="140"/>
      <c r="I110" s="171">
        <f>SUM(B108:B110)</f>
        <v>24200</v>
      </c>
      <c r="J110" s="140"/>
      <c r="K110" s="140"/>
      <c r="L110" s="140"/>
      <c r="M110" s="140"/>
      <c r="N110" s="16"/>
      <c r="O110" s="16"/>
    </row>
    <row r="111" spans="1:18" s="13" customFormat="1" ht="15.6" x14ac:dyDescent="0.3">
      <c r="A111" s="140"/>
      <c r="B111" s="140"/>
      <c r="C111" s="140"/>
      <c r="D111" s="181"/>
      <c r="E111" s="172"/>
      <c r="F111" s="172"/>
      <c r="G111" s="172"/>
      <c r="H111" s="140"/>
      <c r="I111" s="184"/>
      <c r="J111" s="140"/>
      <c r="K111" s="140"/>
      <c r="L111" s="140"/>
      <c r="M111" s="140"/>
    </row>
    <row r="112" spans="1:18" s="13" customFormat="1" ht="15.6" x14ac:dyDescent="0.3">
      <c r="A112" s="140"/>
      <c r="B112" s="140"/>
      <c r="C112" s="140"/>
      <c r="D112" s="144"/>
      <c r="E112" s="140"/>
      <c r="F112" s="140"/>
      <c r="G112" s="140"/>
      <c r="H112" s="140"/>
      <c r="I112" s="144"/>
      <c r="J112" s="140"/>
      <c r="K112" s="140"/>
      <c r="L112" s="140"/>
      <c r="M112" s="140"/>
    </row>
    <row r="113" spans="1:13" s="13" customFormat="1" ht="15.6" x14ac:dyDescent="0.3">
      <c r="A113" s="140"/>
      <c r="B113" s="140"/>
      <c r="C113" s="140"/>
      <c r="D113" s="144"/>
      <c r="E113" s="140"/>
      <c r="F113" s="140"/>
      <c r="G113" s="140"/>
      <c r="H113" s="140"/>
      <c r="I113" s="144"/>
      <c r="J113" s="140"/>
      <c r="K113" s="140"/>
      <c r="L113" s="140"/>
      <c r="M113" s="140"/>
    </row>
    <row r="114" spans="1:13" s="13" customFormat="1" ht="15.6" x14ac:dyDescent="0.3">
      <c r="A114" s="140"/>
      <c r="B114" s="138"/>
      <c r="C114" s="138"/>
      <c r="D114" s="155" t="s">
        <v>37</v>
      </c>
      <c r="E114" s="138"/>
      <c r="F114" s="138"/>
      <c r="G114" s="138"/>
      <c r="H114" s="138"/>
      <c r="I114" s="155"/>
      <c r="J114" s="138"/>
      <c r="K114" s="138"/>
      <c r="L114" s="138"/>
      <c r="M114" s="140"/>
    </row>
    <row r="115" spans="1:13" s="13" customFormat="1" ht="15.6" x14ac:dyDescent="0.3">
      <c r="A115" s="140"/>
      <c r="B115" s="138"/>
      <c r="C115" s="138"/>
      <c r="D115" s="155" t="s">
        <v>62</v>
      </c>
      <c r="E115" s="138"/>
      <c r="F115" s="138"/>
      <c r="G115" s="138"/>
      <c r="H115" s="138"/>
      <c r="I115" s="155"/>
      <c r="J115" s="138"/>
      <c r="K115" s="138"/>
      <c r="L115" s="138"/>
      <c r="M115" s="140"/>
    </row>
    <row r="116" spans="1:13" s="13" customFormat="1" ht="15.6" x14ac:dyDescent="0.3">
      <c r="A116" s="140"/>
      <c r="B116" s="138"/>
      <c r="C116" s="138"/>
      <c r="D116" s="155"/>
      <c r="E116" s="138"/>
      <c r="F116" s="138"/>
      <c r="G116" s="138"/>
      <c r="H116" s="138"/>
      <c r="I116" s="155"/>
      <c r="J116" s="138"/>
      <c r="K116" s="138"/>
      <c r="L116" s="138"/>
      <c r="M116" s="140"/>
    </row>
    <row r="117" spans="1:13" s="13" customFormat="1" ht="15.6" x14ac:dyDescent="0.3">
      <c r="A117" s="140"/>
      <c r="B117" s="138"/>
      <c r="C117" s="138">
        <v>7</v>
      </c>
      <c r="D117" s="155" t="s">
        <v>0</v>
      </c>
      <c r="E117" s="138"/>
      <c r="F117" s="138"/>
      <c r="G117" s="139">
        <v>37073</v>
      </c>
      <c r="H117" s="138"/>
      <c r="I117" s="155"/>
      <c r="J117" s="138"/>
      <c r="K117" s="211" t="s">
        <v>38</v>
      </c>
      <c r="L117" s="211"/>
      <c r="M117" s="140"/>
    </row>
    <row r="118" spans="1:13" s="13" customFormat="1" ht="15.6" x14ac:dyDescent="0.3">
      <c r="A118" s="140"/>
      <c r="B118" s="138"/>
      <c r="C118" s="138"/>
      <c r="D118" s="187"/>
      <c r="E118" s="150"/>
      <c r="F118" s="150"/>
      <c r="G118" s="150"/>
      <c r="H118" s="138"/>
      <c r="I118" s="155"/>
      <c r="J118" s="138"/>
      <c r="K118" s="188"/>
      <c r="L118" s="138"/>
      <c r="M118" s="140"/>
    </row>
    <row r="119" spans="1:13" s="13" customFormat="1" ht="15.6" x14ac:dyDescent="0.3">
      <c r="A119" s="140"/>
      <c r="B119" s="138"/>
      <c r="C119" s="138"/>
      <c r="D119" s="155"/>
      <c r="E119" s="138"/>
      <c r="F119" s="138"/>
      <c r="G119" s="149">
        <v>608</v>
      </c>
      <c r="H119" s="138"/>
      <c r="I119" s="159">
        <v>5000</v>
      </c>
      <c r="J119" s="138"/>
      <c r="K119" s="177">
        <v>5000</v>
      </c>
      <c r="L119" s="157">
        <f>I119</f>
        <v>5000</v>
      </c>
      <c r="M119" s="140"/>
    </row>
    <row r="120" spans="1:13" s="13" customFormat="1" ht="15.6" x14ac:dyDescent="0.3">
      <c r="A120" s="140"/>
      <c r="B120" s="154"/>
      <c r="C120" s="138"/>
      <c r="D120" s="155"/>
      <c r="E120" s="138"/>
      <c r="F120" s="138"/>
      <c r="G120" s="149"/>
      <c r="H120" s="138"/>
      <c r="I120" s="162"/>
      <c r="J120" s="138"/>
      <c r="K120" s="158"/>
      <c r="L120" s="138"/>
      <c r="M120" s="140"/>
    </row>
    <row r="121" spans="1:13" s="13" customFormat="1" ht="15.6" x14ac:dyDescent="0.3">
      <c r="A121" s="140"/>
      <c r="B121" s="159">
        <f>SUM(I119:I121)</f>
        <v>6050</v>
      </c>
      <c r="C121" s="138"/>
      <c r="D121" s="155">
        <v>400</v>
      </c>
      <c r="E121" s="138"/>
      <c r="F121" s="138" t="s">
        <v>11</v>
      </c>
      <c r="G121" s="149">
        <v>472</v>
      </c>
      <c r="H121" s="138"/>
      <c r="I121" s="159">
        <f>I119*0.21</f>
        <v>1050</v>
      </c>
      <c r="J121" s="138"/>
      <c r="K121" s="160" t="s">
        <v>76</v>
      </c>
      <c r="L121" s="138"/>
      <c r="M121" s="140"/>
    </row>
    <row r="122" spans="1:13" s="13" customFormat="1" ht="15.6" x14ac:dyDescent="0.3">
      <c r="A122" s="140"/>
      <c r="B122" s="138"/>
      <c r="C122" s="138"/>
      <c r="D122" s="175"/>
      <c r="E122" s="161"/>
      <c r="F122" s="161"/>
      <c r="G122" s="161"/>
      <c r="H122" s="138"/>
      <c r="I122" s="155"/>
      <c r="J122" s="138"/>
      <c r="K122" s="138"/>
      <c r="L122" s="138"/>
      <c r="M122" s="140"/>
    </row>
    <row r="123" spans="1:13" s="13" customFormat="1" ht="15.6" x14ac:dyDescent="0.3">
      <c r="A123" s="140"/>
      <c r="B123" s="138"/>
      <c r="C123" s="138"/>
      <c r="D123" s="155"/>
      <c r="E123" s="138"/>
      <c r="F123" s="138"/>
      <c r="G123" s="138"/>
      <c r="H123" s="138"/>
      <c r="I123" s="155"/>
      <c r="J123" s="138"/>
      <c r="K123" s="138"/>
      <c r="L123" s="138"/>
      <c r="M123" s="140"/>
    </row>
    <row r="124" spans="1:13" s="13" customFormat="1" ht="15.6" x14ac:dyDescent="0.3">
      <c r="A124" s="140"/>
      <c r="B124" s="140"/>
      <c r="C124" s="140"/>
      <c r="D124" s="144"/>
      <c r="E124" s="140"/>
      <c r="F124" s="140"/>
      <c r="G124" s="140"/>
      <c r="H124" s="140"/>
      <c r="I124" s="144"/>
      <c r="J124" s="140"/>
      <c r="K124" s="140"/>
      <c r="L124" s="140"/>
      <c r="M124" s="140"/>
    </row>
    <row r="125" spans="1:13" s="13" customFormat="1" ht="15.6" x14ac:dyDescent="0.3">
      <c r="A125" s="140"/>
      <c r="B125" s="140"/>
      <c r="C125" s="140"/>
      <c r="D125" s="144" t="s">
        <v>39</v>
      </c>
      <c r="E125" s="140"/>
      <c r="F125" s="140"/>
      <c r="G125" s="140"/>
      <c r="H125" s="140"/>
      <c r="I125" s="144"/>
      <c r="J125" s="140"/>
      <c r="K125" s="140"/>
      <c r="L125" s="140"/>
      <c r="M125" s="140"/>
    </row>
    <row r="126" spans="1:13" s="13" customFormat="1" ht="15.6" x14ac:dyDescent="0.3">
      <c r="A126" s="140"/>
      <c r="B126" s="140"/>
      <c r="C126" s="140"/>
      <c r="D126" s="144" t="s">
        <v>40</v>
      </c>
      <c r="E126" s="140"/>
      <c r="F126" s="140"/>
      <c r="G126" s="140"/>
      <c r="H126" s="140"/>
      <c r="I126" s="144"/>
      <c r="J126" s="140"/>
      <c r="K126" s="140"/>
      <c r="L126" s="140"/>
      <c r="M126" s="140"/>
    </row>
    <row r="127" spans="1:13" s="13" customFormat="1" ht="15.6" x14ac:dyDescent="0.3">
      <c r="A127" s="140"/>
      <c r="B127" s="140"/>
      <c r="C127" s="140"/>
      <c r="D127" s="144"/>
      <c r="E127" s="140"/>
      <c r="F127" s="140"/>
      <c r="G127" s="140"/>
      <c r="H127" s="140"/>
      <c r="I127" s="144"/>
      <c r="J127" s="140"/>
      <c r="K127" s="140"/>
      <c r="L127" s="140"/>
      <c r="M127" s="140"/>
    </row>
    <row r="128" spans="1:13" s="13" customFormat="1" ht="15.6" x14ac:dyDescent="0.3">
      <c r="A128" s="140"/>
      <c r="B128" s="140"/>
      <c r="C128" s="140"/>
      <c r="D128" s="179" t="s">
        <v>14</v>
      </c>
      <c r="E128" s="140"/>
      <c r="F128" s="140"/>
      <c r="G128" s="140"/>
      <c r="H128" s="140"/>
      <c r="I128" s="144"/>
      <c r="J128" s="140"/>
      <c r="K128" s="140"/>
      <c r="L128" s="140"/>
      <c r="M128" s="140"/>
    </row>
    <row r="129" spans="1:18" s="13" customFormat="1" ht="15.6" x14ac:dyDescent="0.3">
      <c r="A129" s="140"/>
      <c r="B129" s="140"/>
      <c r="C129" s="140">
        <v>8</v>
      </c>
      <c r="D129" s="144" t="s">
        <v>0</v>
      </c>
      <c r="E129" s="140"/>
      <c r="F129" s="140"/>
      <c r="G129" s="141">
        <v>37108</v>
      </c>
      <c r="H129" s="140"/>
      <c r="I129" s="144"/>
      <c r="J129" s="140"/>
      <c r="K129" s="140"/>
      <c r="L129" s="140"/>
      <c r="M129" s="140"/>
    </row>
    <row r="130" spans="1:18" s="13" customFormat="1" ht="15.6" x14ac:dyDescent="0.3">
      <c r="A130" s="140"/>
      <c r="B130" s="140"/>
      <c r="C130" s="140"/>
      <c r="D130" s="180"/>
      <c r="E130" s="165"/>
      <c r="F130" s="165"/>
      <c r="G130" s="165"/>
      <c r="H130" s="140"/>
      <c r="I130" s="144"/>
      <c r="J130" s="140"/>
      <c r="K130" s="140"/>
      <c r="L130" s="140"/>
      <c r="M130" s="140"/>
    </row>
    <row r="131" spans="1:18" s="13" customFormat="1" ht="15.6" x14ac:dyDescent="0.3">
      <c r="A131" s="140"/>
      <c r="B131" s="171">
        <v>50000</v>
      </c>
      <c r="C131" s="140"/>
      <c r="D131" s="144">
        <v>601</v>
      </c>
      <c r="E131" s="140"/>
      <c r="F131" s="140"/>
      <c r="G131" s="140"/>
      <c r="H131" s="140"/>
      <c r="I131" s="144"/>
      <c r="J131" s="140"/>
      <c r="K131" s="140"/>
      <c r="L131" s="140"/>
      <c r="M131" s="140"/>
    </row>
    <row r="132" spans="1:18" s="13" customFormat="1" ht="15.6" x14ac:dyDescent="0.3">
      <c r="A132" s="140"/>
      <c r="B132" s="167"/>
      <c r="C132" s="140"/>
      <c r="D132" s="144"/>
      <c r="E132" s="140"/>
      <c r="F132" s="140"/>
      <c r="G132" s="142"/>
      <c r="H132" s="140"/>
      <c r="I132" s="184"/>
      <c r="J132" s="140"/>
      <c r="K132" s="140"/>
      <c r="L132" s="140"/>
      <c r="M132" s="140"/>
    </row>
    <row r="133" spans="1:18" s="13" customFormat="1" ht="15.6" x14ac:dyDescent="0.3">
      <c r="A133" s="140"/>
      <c r="B133" s="171">
        <f>B131*0.21</f>
        <v>10500</v>
      </c>
      <c r="C133" s="140"/>
      <c r="D133" s="144">
        <v>472</v>
      </c>
      <c r="E133" s="140"/>
      <c r="F133" s="140" t="s">
        <v>11</v>
      </c>
      <c r="G133" s="142">
        <v>400</v>
      </c>
      <c r="H133" s="140"/>
      <c r="I133" s="171">
        <f>SUM(B131:B133)</f>
        <v>60500</v>
      </c>
      <c r="J133" s="140"/>
      <c r="K133" s="140"/>
      <c r="L133" s="140"/>
      <c r="M133" s="140"/>
    </row>
    <row r="134" spans="1:18" s="13" customFormat="1" ht="15.6" x14ac:dyDescent="0.3">
      <c r="A134" s="140"/>
      <c r="B134" s="140"/>
      <c r="C134" s="140"/>
      <c r="D134" s="181"/>
      <c r="E134" s="172"/>
      <c r="F134" s="172"/>
      <c r="G134" s="172"/>
      <c r="H134" s="140"/>
      <c r="I134" s="144"/>
      <c r="J134" s="140"/>
      <c r="K134" s="140"/>
      <c r="L134" s="140"/>
      <c r="M134" s="140"/>
    </row>
    <row r="135" spans="1:18" s="13" customFormat="1" ht="15.6" x14ac:dyDescent="0.3">
      <c r="A135" s="140"/>
      <c r="B135" s="140"/>
      <c r="C135" s="140"/>
      <c r="D135" s="144"/>
      <c r="E135" s="140"/>
      <c r="F135" s="140"/>
      <c r="G135" s="140"/>
      <c r="H135" s="140"/>
      <c r="I135" s="144"/>
      <c r="J135" s="140"/>
      <c r="K135" s="140"/>
      <c r="L135" s="140"/>
      <c r="M135" s="140"/>
    </row>
    <row r="136" spans="1:18" s="13" customFormat="1" ht="15.6" x14ac:dyDescent="0.3">
      <c r="A136" s="140"/>
      <c r="B136" s="140"/>
      <c r="C136" s="140"/>
      <c r="D136" s="144" t="s">
        <v>61</v>
      </c>
      <c r="E136" s="140"/>
      <c r="F136" s="140"/>
      <c r="G136" s="140"/>
      <c r="H136" s="140"/>
      <c r="I136" s="144"/>
      <c r="J136" s="140"/>
      <c r="K136" s="213" t="s">
        <v>41</v>
      </c>
      <c r="L136" s="213"/>
      <c r="M136" s="140"/>
    </row>
    <row r="137" spans="1:18" s="13" customFormat="1" ht="15.6" x14ac:dyDescent="0.3">
      <c r="A137" s="140"/>
      <c r="B137" s="140"/>
      <c r="C137" s="182" t="s">
        <v>5</v>
      </c>
      <c r="D137" s="144"/>
      <c r="E137" s="140"/>
      <c r="F137" s="140"/>
      <c r="G137" s="140"/>
      <c r="H137" s="140"/>
      <c r="I137" s="144"/>
      <c r="J137" s="140"/>
      <c r="K137" s="166"/>
      <c r="L137" s="140"/>
      <c r="M137" s="140"/>
    </row>
    <row r="138" spans="1:18" s="13" customFormat="1" ht="15.6" x14ac:dyDescent="0.3">
      <c r="A138" s="140"/>
      <c r="B138" s="140"/>
      <c r="C138" s="164"/>
      <c r="D138" s="180"/>
      <c r="E138" s="165"/>
      <c r="F138" s="165"/>
      <c r="G138" s="165"/>
      <c r="H138" s="140"/>
      <c r="I138" s="144"/>
      <c r="J138" s="140"/>
      <c r="K138" s="168">
        <v>3000</v>
      </c>
      <c r="L138" s="183">
        <f>I139</f>
        <v>3000</v>
      </c>
      <c r="M138" s="140"/>
    </row>
    <row r="139" spans="1:18" s="13" customFormat="1" ht="15.6" x14ac:dyDescent="0.3">
      <c r="A139" s="140"/>
      <c r="B139" s="140"/>
      <c r="C139" s="140"/>
      <c r="D139" s="144"/>
      <c r="E139" s="140"/>
      <c r="F139" s="140"/>
      <c r="G139" s="140">
        <v>609</v>
      </c>
      <c r="H139" s="140"/>
      <c r="I139" s="171">
        <v>3000</v>
      </c>
      <c r="J139" s="140"/>
      <c r="K139" s="140"/>
      <c r="L139" s="140"/>
      <c r="M139" s="140"/>
    </row>
    <row r="140" spans="1:18" s="13" customFormat="1" ht="15.6" x14ac:dyDescent="0.3">
      <c r="A140" s="140"/>
      <c r="B140" s="164"/>
      <c r="C140" s="164"/>
      <c r="D140" s="144"/>
      <c r="E140" s="140"/>
      <c r="F140" s="140"/>
      <c r="G140" s="140"/>
      <c r="H140" s="140"/>
      <c r="I140" s="171"/>
      <c r="J140" s="140"/>
      <c r="K140" s="160" t="s">
        <v>76</v>
      </c>
      <c r="L140" s="140"/>
      <c r="M140" s="140"/>
    </row>
    <row r="141" spans="1:18" s="13" customFormat="1" ht="15.6" x14ac:dyDescent="0.3">
      <c r="A141" s="140"/>
      <c r="B141" s="167">
        <f>SUM(I139:I141)</f>
        <v>3630</v>
      </c>
      <c r="C141" s="164"/>
      <c r="D141" s="144">
        <v>400</v>
      </c>
      <c r="E141" s="140"/>
      <c r="F141" s="140" t="s">
        <v>11</v>
      </c>
      <c r="G141" s="140">
        <v>472</v>
      </c>
      <c r="H141" s="140"/>
      <c r="I141" s="171">
        <f>I139*0.21</f>
        <v>630</v>
      </c>
      <c r="J141" s="140"/>
      <c r="K141" s="140"/>
      <c r="L141" s="140"/>
      <c r="M141" s="140"/>
    </row>
    <row r="142" spans="1:18" s="13" customFormat="1" ht="15.6" x14ac:dyDescent="0.3">
      <c r="A142" s="140"/>
      <c r="B142" s="140"/>
      <c r="C142" s="164"/>
      <c r="D142" s="181"/>
      <c r="E142" s="172"/>
      <c r="F142" s="172"/>
      <c r="G142" s="172"/>
      <c r="H142" s="140"/>
      <c r="I142" s="144"/>
      <c r="J142" s="140"/>
      <c r="K142" s="140"/>
      <c r="L142" s="140"/>
      <c r="M142" s="140"/>
    </row>
    <row r="143" spans="1:18" ht="15.6" x14ac:dyDescent="0.3">
      <c r="A143" s="137"/>
      <c r="B143" s="137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"/>
      <c r="O143" s="13"/>
      <c r="Q143" s="13"/>
      <c r="R143" s="13"/>
    </row>
    <row r="144" spans="1:18" ht="15.6" x14ac:dyDescent="0.3">
      <c r="A144" s="137"/>
      <c r="B144" s="137"/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"/>
      <c r="O144" s="13"/>
      <c r="Q144" s="13"/>
      <c r="R144" s="13"/>
    </row>
    <row r="145" spans="1:18" ht="16.8" x14ac:dyDescent="0.3">
      <c r="A145" s="147"/>
      <c r="B145" s="163"/>
      <c r="C145" s="137"/>
      <c r="D145" s="138" t="s">
        <v>42</v>
      </c>
      <c r="E145" s="137"/>
      <c r="F145" s="137"/>
      <c r="G145" s="137"/>
      <c r="H145" s="163"/>
      <c r="I145" s="163"/>
      <c r="J145" s="137"/>
      <c r="K145" s="137"/>
      <c r="L145" s="137"/>
      <c r="M145" s="137"/>
      <c r="N145" s="13"/>
      <c r="O145" s="13"/>
      <c r="Q145" s="13"/>
      <c r="R145" s="13"/>
    </row>
    <row r="146" spans="1:18" ht="16.8" x14ac:dyDescent="0.3">
      <c r="A146" s="147"/>
      <c r="B146" s="163"/>
      <c r="C146" s="137"/>
      <c r="D146" s="138"/>
      <c r="E146" s="137"/>
      <c r="F146" s="137"/>
      <c r="G146" s="137"/>
      <c r="H146" s="163"/>
      <c r="I146" s="163"/>
      <c r="J146" s="137"/>
      <c r="K146" s="137"/>
      <c r="L146" s="137"/>
      <c r="M146" s="137"/>
      <c r="N146" s="13"/>
      <c r="O146" s="13"/>
    </row>
    <row r="147" spans="1:18" ht="16.8" x14ac:dyDescent="0.3">
      <c r="A147" s="147"/>
      <c r="B147" s="163"/>
      <c r="C147" s="137"/>
      <c r="D147" s="138" t="s">
        <v>43</v>
      </c>
      <c r="E147" s="137"/>
      <c r="F147" s="137"/>
      <c r="G147" s="137"/>
      <c r="H147" s="163"/>
      <c r="I147" s="163"/>
      <c r="J147" s="137"/>
      <c r="K147" s="137"/>
      <c r="L147" s="137"/>
      <c r="M147" s="137"/>
      <c r="N147" s="13"/>
      <c r="O147" s="13"/>
    </row>
    <row r="148" spans="1:18" s="13" customFormat="1" ht="15.6" x14ac:dyDescent="0.3">
      <c r="A148" s="140"/>
      <c r="B148" s="138"/>
      <c r="C148" s="138">
        <v>9</v>
      </c>
      <c r="D148" s="155"/>
      <c r="E148" s="138"/>
      <c r="F148" s="138"/>
      <c r="G148" s="139">
        <v>37144</v>
      </c>
      <c r="H148" s="138"/>
      <c r="I148" s="155"/>
      <c r="J148" s="138"/>
      <c r="K148" s="212"/>
      <c r="L148" s="212"/>
      <c r="M148" s="140"/>
      <c r="Q148" s="4"/>
      <c r="R148" s="4"/>
    </row>
    <row r="149" spans="1:18" s="13" customFormat="1" ht="15.6" x14ac:dyDescent="0.3">
      <c r="A149" s="140"/>
      <c r="B149" s="138"/>
      <c r="C149" s="138"/>
      <c r="D149" s="187"/>
      <c r="E149" s="150"/>
      <c r="F149" s="150"/>
      <c r="G149" s="150"/>
      <c r="H149" s="138"/>
      <c r="I149" s="155"/>
      <c r="J149" s="138"/>
      <c r="K149" s="138"/>
      <c r="L149" s="138"/>
      <c r="M149" s="140"/>
      <c r="Q149" s="4"/>
      <c r="R149" s="4"/>
    </row>
    <row r="150" spans="1:18" s="13" customFormat="1" ht="15.6" x14ac:dyDescent="0.3">
      <c r="A150" s="140"/>
      <c r="B150" s="153">
        <v>12100</v>
      </c>
      <c r="C150" s="138"/>
      <c r="D150" s="155">
        <v>400</v>
      </c>
      <c r="E150" s="138"/>
      <c r="F150" s="138" t="s">
        <v>11</v>
      </c>
      <c r="G150" s="149">
        <v>572</v>
      </c>
      <c r="H150" s="138"/>
      <c r="I150" s="159">
        <v>12100</v>
      </c>
      <c r="J150" s="138"/>
      <c r="K150" s="162"/>
      <c r="L150" s="138"/>
      <c r="M150" s="140"/>
      <c r="Q150" s="4"/>
      <c r="R150" s="4"/>
    </row>
    <row r="151" spans="1:18" s="13" customFormat="1" ht="15.6" x14ac:dyDescent="0.3">
      <c r="A151" s="140"/>
      <c r="B151" s="154"/>
      <c r="C151" s="138"/>
      <c r="D151" s="175"/>
      <c r="E151" s="161"/>
      <c r="F151" s="161"/>
      <c r="G151" s="189"/>
      <c r="H151" s="138"/>
      <c r="I151" s="162"/>
      <c r="J151" s="138"/>
      <c r="K151" s="138"/>
      <c r="L151" s="138"/>
      <c r="M151" s="140"/>
    </row>
    <row r="152" spans="1:18" s="13" customFormat="1" ht="15.6" x14ac:dyDescent="0.3">
      <c r="A152" s="140"/>
      <c r="B152" s="138"/>
      <c r="C152" s="138"/>
      <c r="D152" s="155"/>
      <c r="E152" s="138"/>
      <c r="F152" s="138"/>
      <c r="G152" s="149"/>
      <c r="H152" s="138"/>
      <c r="I152" s="155"/>
      <c r="J152" s="138"/>
      <c r="K152" s="212"/>
      <c r="L152" s="212"/>
      <c r="M152" s="140"/>
    </row>
    <row r="153" spans="1:18" ht="15.6" x14ac:dyDescent="0.3">
      <c r="A153" s="137"/>
      <c r="B153" s="137"/>
      <c r="C153" s="137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"/>
      <c r="O153" s="13"/>
      <c r="Q153" s="13"/>
      <c r="R153" s="13"/>
    </row>
    <row r="154" spans="1:18" ht="16.8" x14ac:dyDescent="0.3">
      <c r="A154" s="147"/>
      <c r="B154" s="163"/>
      <c r="C154" s="137"/>
      <c r="D154" s="138" t="s">
        <v>44</v>
      </c>
      <c r="E154" s="137"/>
      <c r="F154" s="137"/>
      <c r="G154" s="137"/>
      <c r="H154" s="163"/>
      <c r="I154" s="163"/>
      <c r="J154" s="137"/>
      <c r="K154" s="137"/>
      <c r="L154" s="137"/>
      <c r="M154" s="137"/>
      <c r="N154" s="13"/>
      <c r="O154" s="13"/>
      <c r="Q154" s="13"/>
      <c r="R154" s="13"/>
    </row>
    <row r="155" spans="1:18" s="13" customFormat="1" ht="15.6" x14ac:dyDescent="0.3">
      <c r="A155" s="140"/>
      <c r="B155" s="138"/>
      <c r="C155" s="149" t="s">
        <v>45</v>
      </c>
      <c r="D155" s="155"/>
      <c r="E155" s="138"/>
      <c r="F155" s="138"/>
      <c r="G155" s="139">
        <v>37144</v>
      </c>
      <c r="H155" s="138"/>
      <c r="I155" s="155"/>
      <c r="J155" s="138"/>
      <c r="K155" s="212"/>
      <c r="L155" s="212"/>
      <c r="M155" s="140"/>
    </row>
    <row r="156" spans="1:18" s="13" customFormat="1" ht="15.6" x14ac:dyDescent="0.3">
      <c r="A156" s="140"/>
      <c r="B156" s="138"/>
      <c r="C156" s="138"/>
      <c r="D156" s="187"/>
      <c r="E156" s="150"/>
      <c r="F156" s="150"/>
      <c r="G156" s="150"/>
      <c r="H156" s="138"/>
      <c r="I156" s="155"/>
      <c r="J156" s="138"/>
      <c r="K156" s="138"/>
      <c r="L156" s="138"/>
      <c r="M156" s="140"/>
      <c r="N156" s="4"/>
      <c r="O156" s="4"/>
      <c r="Q156" s="4"/>
      <c r="R156" s="4"/>
    </row>
    <row r="157" spans="1:18" s="13" customFormat="1" ht="15.6" x14ac:dyDescent="0.3">
      <c r="A157" s="140"/>
      <c r="B157" s="153">
        <v>10890</v>
      </c>
      <c r="C157" s="138"/>
      <c r="D157" s="155">
        <v>400</v>
      </c>
      <c r="E157" s="138"/>
      <c r="F157" s="138" t="s">
        <v>11</v>
      </c>
      <c r="G157" s="149">
        <v>572</v>
      </c>
      <c r="H157" s="138"/>
      <c r="I157" s="159">
        <v>10890</v>
      </c>
      <c r="J157" s="138"/>
      <c r="K157" s="162"/>
      <c r="L157" s="138"/>
      <c r="M157" s="140"/>
      <c r="Q157" s="4"/>
      <c r="R157" s="4"/>
    </row>
    <row r="158" spans="1:18" s="13" customFormat="1" ht="15.6" x14ac:dyDescent="0.3">
      <c r="A158" s="140"/>
      <c r="B158" s="154"/>
      <c r="C158" s="138"/>
      <c r="D158" s="175"/>
      <c r="E158" s="161"/>
      <c r="F158" s="161"/>
      <c r="G158" s="189"/>
      <c r="H158" s="138"/>
      <c r="I158" s="162"/>
      <c r="J158" s="138"/>
      <c r="K158" s="138"/>
      <c r="L158" s="138"/>
      <c r="M158" s="140"/>
    </row>
    <row r="159" spans="1:18" ht="15.6" x14ac:dyDescent="0.3">
      <c r="A159" s="137"/>
      <c r="B159" s="137"/>
      <c r="C159" s="137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"/>
      <c r="O159" s="13"/>
      <c r="Q159" s="13"/>
      <c r="R159" s="13"/>
    </row>
    <row r="160" spans="1:18" ht="15.6" x14ac:dyDescent="0.3">
      <c r="A160" s="137"/>
      <c r="B160" s="137"/>
      <c r="C160" s="137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"/>
      <c r="O160" s="13"/>
      <c r="Q160" s="13"/>
      <c r="R160" s="13"/>
    </row>
    <row r="161" spans="1:18" ht="15.6" x14ac:dyDescent="0.3">
      <c r="A161" s="137"/>
      <c r="B161" s="137"/>
      <c r="C161" s="137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"/>
      <c r="O161" s="13"/>
      <c r="Q161" s="13"/>
      <c r="R161" s="13"/>
    </row>
    <row r="162" spans="1:18" s="13" customFormat="1" ht="15.6" x14ac:dyDescent="0.3">
      <c r="A162" s="140"/>
      <c r="B162" s="138"/>
      <c r="C162" s="138"/>
      <c r="D162" s="144" t="s">
        <v>66</v>
      </c>
      <c r="E162" s="138"/>
      <c r="F162" s="138"/>
      <c r="G162" s="138"/>
      <c r="H162" s="138"/>
      <c r="I162" s="155"/>
      <c r="J162" s="138"/>
      <c r="K162" s="138"/>
      <c r="L162" s="138"/>
      <c r="M162" s="140"/>
      <c r="Q162" s="4"/>
      <c r="R162" s="4"/>
    </row>
    <row r="163" spans="1:18" s="13" customFormat="1" ht="15.6" x14ac:dyDescent="0.3">
      <c r="A163" s="140"/>
      <c r="B163" s="140"/>
      <c r="C163" s="140">
        <v>10</v>
      </c>
      <c r="D163" s="144"/>
      <c r="E163" s="140"/>
      <c r="F163" s="140"/>
      <c r="G163" s="141">
        <v>37165</v>
      </c>
      <c r="H163" s="140"/>
      <c r="I163" s="144"/>
      <c r="J163" s="138"/>
      <c r="K163" s="212"/>
      <c r="L163" s="212"/>
      <c r="M163" s="140"/>
      <c r="Q163" s="4"/>
      <c r="R163" s="4"/>
    </row>
    <row r="164" spans="1:18" s="13" customFormat="1" ht="15.6" x14ac:dyDescent="0.3">
      <c r="A164" s="140"/>
      <c r="B164" s="140"/>
      <c r="C164" s="140"/>
      <c r="D164" s="180"/>
      <c r="E164" s="165"/>
      <c r="F164" s="165"/>
      <c r="G164" s="165"/>
      <c r="H164" s="140"/>
      <c r="I164" s="144"/>
      <c r="J164" s="138"/>
      <c r="K164" s="138"/>
      <c r="L164" s="138"/>
      <c r="M164" s="140"/>
      <c r="Q164" s="4"/>
      <c r="R164" s="4"/>
    </row>
    <row r="165" spans="1:18" s="13" customFormat="1" ht="15.6" x14ac:dyDescent="0.3">
      <c r="A165" s="140"/>
      <c r="B165" s="171">
        <f>I110-B121</f>
        <v>18150</v>
      </c>
      <c r="C165" s="140"/>
      <c r="D165" s="144">
        <v>400</v>
      </c>
      <c r="E165" s="140"/>
      <c r="F165" s="140" t="s">
        <v>11</v>
      </c>
      <c r="G165" s="142">
        <v>572</v>
      </c>
      <c r="H165" s="140"/>
      <c r="I165" s="171">
        <f>B165</f>
        <v>18150</v>
      </c>
      <c r="J165" s="138"/>
      <c r="K165" s="138"/>
      <c r="L165" s="138"/>
      <c r="M165" s="140"/>
    </row>
    <row r="166" spans="1:18" s="13" customFormat="1" ht="15.6" x14ac:dyDescent="0.3">
      <c r="A166" s="140"/>
      <c r="B166" s="140"/>
      <c r="C166" s="140"/>
      <c r="D166" s="181"/>
      <c r="E166" s="172"/>
      <c r="F166" s="172"/>
      <c r="G166" s="172"/>
      <c r="H166" s="140"/>
      <c r="I166" s="144"/>
      <c r="J166" s="138"/>
      <c r="K166" s="138"/>
      <c r="L166" s="138"/>
      <c r="M166" s="140"/>
    </row>
    <row r="167" spans="1:18" ht="15.6" x14ac:dyDescent="0.3">
      <c r="A167" s="137"/>
      <c r="B167" s="137"/>
      <c r="C167" s="137"/>
      <c r="D167" s="137"/>
      <c r="E167" s="137"/>
      <c r="F167" s="137"/>
      <c r="G167" s="137"/>
      <c r="H167" s="137"/>
      <c r="I167" s="137"/>
      <c r="J167" s="137"/>
      <c r="K167" s="137"/>
      <c r="L167" s="137"/>
      <c r="M167" s="137"/>
      <c r="N167" s="13"/>
      <c r="O167" s="13"/>
      <c r="Q167" s="13"/>
      <c r="R167" s="13"/>
    </row>
    <row r="168" spans="1:18" ht="15.6" x14ac:dyDescent="0.3">
      <c r="A168" s="137"/>
      <c r="B168" s="137"/>
      <c r="C168" s="137"/>
      <c r="D168" s="137"/>
      <c r="E168" s="137"/>
      <c r="F168" s="137"/>
      <c r="G168" s="137"/>
      <c r="H168" s="137"/>
      <c r="I168" s="137"/>
      <c r="J168" s="137"/>
      <c r="K168" s="137"/>
      <c r="L168" s="137"/>
      <c r="M168" s="137"/>
      <c r="N168" s="13"/>
      <c r="O168" s="13"/>
      <c r="Q168" s="13"/>
      <c r="R168" s="13"/>
    </row>
    <row r="169" spans="1:18" ht="15.6" x14ac:dyDescent="0.3">
      <c r="A169" s="137"/>
      <c r="B169" s="137"/>
      <c r="C169" s="137"/>
      <c r="D169" s="137"/>
      <c r="E169" s="137"/>
      <c r="F169" s="137"/>
      <c r="G169" s="137"/>
      <c r="H169" s="137"/>
      <c r="I169" s="137"/>
      <c r="J169" s="137"/>
      <c r="K169" s="137"/>
      <c r="L169" s="137"/>
      <c r="M169" s="137"/>
      <c r="N169" s="13"/>
      <c r="O169" s="13"/>
      <c r="Q169" s="13"/>
      <c r="R169" s="13"/>
    </row>
    <row r="170" spans="1:18" ht="15.6" x14ac:dyDescent="0.3">
      <c r="A170" s="137"/>
      <c r="B170" s="163"/>
      <c r="C170" s="137"/>
      <c r="D170" s="138" t="s">
        <v>68</v>
      </c>
      <c r="E170" s="137"/>
      <c r="F170" s="137"/>
      <c r="G170" s="137"/>
      <c r="H170" s="163"/>
      <c r="I170" s="163"/>
      <c r="J170" s="137"/>
      <c r="K170" s="137"/>
      <c r="L170" s="137"/>
      <c r="M170" s="137"/>
      <c r="N170" s="13"/>
      <c r="O170" s="13"/>
    </row>
    <row r="171" spans="1:18" ht="15.6" x14ac:dyDescent="0.3">
      <c r="A171" s="137"/>
      <c r="B171" s="138"/>
      <c r="C171" s="149">
        <v>11</v>
      </c>
      <c r="D171" s="155"/>
      <c r="E171" s="138"/>
      <c r="F171" s="138"/>
      <c r="G171" s="139">
        <v>37196</v>
      </c>
      <c r="H171" s="138"/>
      <c r="I171" s="155"/>
      <c r="J171" s="137"/>
      <c r="K171" s="137"/>
      <c r="L171" s="137"/>
      <c r="M171" s="137"/>
      <c r="N171" s="13"/>
      <c r="O171" s="13"/>
    </row>
    <row r="172" spans="1:18" ht="15.6" x14ac:dyDescent="0.3">
      <c r="A172" s="137"/>
      <c r="B172" s="138"/>
      <c r="C172" s="138"/>
      <c r="D172" s="187"/>
      <c r="E172" s="150"/>
      <c r="F172" s="150"/>
      <c r="G172" s="150"/>
      <c r="H172" s="138"/>
      <c r="I172" s="155"/>
      <c r="J172" s="137"/>
      <c r="K172" s="137"/>
      <c r="L172" s="137"/>
      <c r="M172" s="137"/>
      <c r="N172" s="13"/>
      <c r="O172" s="13"/>
    </row>
    <row r="173" spans="1:18" ht="15.6" x14ac:dyDescent="0.3">
      <c r="A173" s="137"/>
      <c r="B173" s="159">
        <v>3630</v>
      </c>
      <c r="C173" s="138"/>
      <c r="D173" s="155">
        <v>400</v>
      </c>
      <c r="E173" s="138"/>
      <c r="F173" s="138" t="s">
        <v>11</v>
      </c>
      <c r="G173" s="149">
        <v>572</v>
      </c>
      <c r="H173" s="138"/>
      <c r="I173" s="159">
        <v>3630</v>
      </c>
      <c r="J173" s="137"/>
      <c r="K173" s="137"/>
      <c r="L173" s="137"/>
      <c r="M173" s="137"/>
      <c r="N173" s="13"/>
      <c r="O173" s="13"/>
    </row>
    <row r="174" spans="1:18" ht="15.6" x14ac:dyDescent="0.3">
      <c r="A174" s="137"/>
      <c r="B174" s="154"/>
      <c r="C174" s="138"/>
      <c r="D174" s="175"/>
      <c r="E174" s="161"/>
      <c r="F174" s="161"/>
      <c r="G174" s="189"/>
      <c r="H174" s="138"/>
      <c r="I174" s="162"/>
      <c r="J174" s="137"/>
      <c r="K174" s="137"/>
      <c r="L174" s="137"/>
      <c r="M174" s="137"/>
      <c r="N174" s="13"/>
      <c r="O174" s="13"/>
    </row>
    <row r="175" spans="1:18" ht="15.6" x14ac:dyDescent="0.3">
      <c r="A175" s="137"/>
      <c r="B175" s="137"/>
      <c r="C175" s="137"/>
      <c r="D175" s="137"/>
      <c r="E175" s="137"/>
      <c r="F175" s="137"/>
      <c r="G175" s="137"/>
      <c r="H175" s="137"/>
      <c r="I175" s="137"/>
      <c r="J175" s="137"/>
      <c r="K175" s="137"/>
      <c r="L175" s="137"/>
      <c r="M175" s="137"/>
      <c r="N175" s="13"/>
      <c r="O175" s="13"/>
    </row>
    <row r="176" spans="1:18" ht="15.6" x14ac:dyDescent="0.3">
      <c r="A176" s="137"/>
      <c r="B176" s="137"/>
      <c r="C176" s="137"/>
      <c r="D176" s="137"/>
      <c r="E176" s="137"/>
      <c r="F176" s="137"/>
      <c r="G176" s="137"/>
      <c r="H176" s="137"/>
      <c r="I176" s="137"/>
      <c r="J176" s="137"/>
      <c r="K176" s="137"/>
      <c r="L176" s="137"/>
      <c r="M176" s="137"/>
      <c r="N176" s="13"/>
      <c r="O176" s="13"/>
    </row>
    <row r="177" spans="1:18" ht="15.6" x14ac:dyDescent="0.3">
      <c r="A177" s="137"/>
      <c r="B177" s="137"/>
      <c r="C177" s="137"/>
      <c r="D177" s="137"/>
      <c r="E177" s="137"/>
      <c r="F177" s="137"/>
      <c r="G177" s="137"/>
      <c r="H177" s="137"/>
      <c r="I177" s="137"/>
      <c r="J177" s="137"/>
      <c r="K177" s="137"/>
      <c r="L177" s="137"/>
      <c r="M177" s="137"/>
      <c r="N177" s="13"/>
      <c r="O177" s="13"/>
    </row>
    <row r="178" spans="1:18" ht="15.6" x14ac:dyDescent="0.3">
      <c r="A178" s="137"/>
      <c r="B178" s="138"/>
      <c r="C178" s="138"/>
      <c r="D178" s="144" t="s">
        <v>69</v>
      </c>
      <c r="E178" s="138"/>
      <c r="F178" s="138"/>
      <c r="G178" s="138"/>
      <c r="H178" s="138"/>
      <c r="I178" s="155"/>
      <c r="J178" s="137"/>
      <c r="K178" s="137"/>
      <c r="L178" s="137"/>
      <c r="M178" s="137"/>
      <c r="N178" s="13"/>
      <c r="O178" s="13"/>
    </row>
    <row r="179" spans="1:18" ht="15.6" x14ac:dyDescent="0.3">
      <c r="A179" s="137"/>
      <c r="B179" s="140"/>
      <c r="C179" s="140">
        <v>12</v>
      </c>
      <c r="D179" s="144"/>
      <c r="E179" s="140"/>
      <c r="F179" s="140"/>
      <c r="G179" s="141">
        <v>37228</v>
      </c>
      <c r="H179" s="140"/>
      <c r="I179" s="144"/>
      <c r="J179" s="137"/>
      <c r="K179" s="137"/>
      <c r="L179" s="137"/>
      <c r="M179" s="137"/>
      <c r="N179" s="13"/>
      <c r="O179" s="13"/>
    </row>
    <row r="180" spans="1:18" ht="15.6" x14ac:dyDescent="0.3">
      <c r="A180" s="137"/>
      <c r="B180" s="140"/>
      <c r="C180" s="140"/>
      <c r="D180" s="180"/>
      <c r="E180" s="165"/>
      <c r="F180" s="165"/>
      <c r="G180" s="165"/>
      <c r="H180" s="140"/>
      <c r="I180" s="144"/>
      <c r="J180" s="137"/>
      <c r="K180" s="137"/>
      <c r="L180" s="137"/>
      <c r="M180" s="137"/>
      <c r="N180" s="13"/>
      <c r="O180" s="13"/>
    </row>
    <row r="181" spans="1:18" ht="15.6" x14ac:dyDescent="0.3">
      <c r="A181" s="137"/>
      <c r="B181" s="167">
        <f>I133-B141</f>
        <v>56870</v>
      </c>
      <c r="C181" s="140"/>
      <c r="D181" s="144">
        <v>400</v>
      </c>
      <c r="E181" s="140"/>
      <c r="F181" s="140" t="s">
        <v>11</v>
      </c>
      <c r="G181" s="142">
        <v>572</v>
      </c>
      <c r="H181" s="140"/>
      <c r="I181" s="171">
        <f>B181</f>
        <v>56870</v>
      </c>
      <c r="J181" s="137"/>
      <c r="K181" s="137"/>
      <c r="L181" s="137"/>
      <c r="M181" s="137"/>
      <c r="N181" s="13"/>
      <c r="O181" s="13"/>
    </row>
    <row r="182" spans="1:18" ht="15.6" x14ac:dyDescent="0.3">
      <c r="A182" s="137"/>
      <c r="B182" s="140"/>
      <c r="C182" s="140"/>
      <c r="D182" s="181"/>
      <c r="E182" s="172"/>
      <c r="F182" s="172"/>
      <c r="G182" s="172"/>
      <c r="H182" s="140"/>
      <c r="I182" s="144"/>
      <c r="J182" s="137"/>
      <c r="K182" s="137"/>
      <c r="L182" s="137"/>
      <c r="M182" s="137"/>
      <c r="N182" s="13"/>
      <c r="O182" s="13"/>
    </row>
    <row r="183" spans="1:18" ht="15.6" x14ac:dyDescent="0.3">
      <c r="A183" s="137"/>
      <c r="B183" s="137"/>
      <c r="C183" s="137"/>
      <c r="D183" s="137"/>
      <c r="E183" s="137"/>
      <c r="F183" s="137"/>
      <c r="G183" s="137"/>
      <c r="H183" s="137"/>
      <c r="I183" s="137"/>
      <c r="J183" s="137"/>
      <c r="K183" s="137"/>
      <c r="L183" s="137"/>
      <c r="M183" s="137"/>
      <c r="N183" s="13"/>
      <c r="O183" s="13"/>
    </row>
    <row r="184" spans="1:18" ht="15.6" x14ac:dyDescent="0.3">
      <c r="A184" s="137"/>
      <c r="B184" s="137"/>
      <c r="C184" s="137"/>
      <c r="D184" s="137"/>
      <c r="E184" s="137"/>
      <c r="F184" s="137"/>
      <c r="G184" s="137"/>
      <c r="H184" s="137"/>
      <c r="I184" s="137"/>
      <c r="J184" s="137"/>
      <c r="K184" s="137"/>
      <c r="L184" s="137"/>
      <c r="M184" s="137"/>
      <c r="N184" s="13"/>
      <c r="O184" s="13"/>
    </row>
    <row r="185" spans="1:18" ht="15.6" x14ac:dyDescent="0.3">
      <c r="A185" s="137"/>
      <c r="B185" s="137"/>
      <c r="C185" s="137"/>
      <c r="D185" s="137"/>
      <c r="E185" s="137"/>
      <c r="F185" s="137"/>
      <c r="G185" s="137"/>
      <c r="H185" s="137"/>
      <c r="I185" s="137"/>
      <c r="J185" s="137"/>
      <c r="K185" s="137"/>
      <c r="L185" s="137"/>
      <c r="M185" s="137"/>
      <c r="N185" s="13"/>
      <c r="O185" s="13"/>
    </row>
    <row r="186" spans="1:18" ht="15.6" x14ac:dyDescent="0.3">
      <c r="N186" s="13"/>
      <c r="O186" s="13"/>
    </row>
    <row r="187" spans="1:18" ht="15.6" x14ac:dyDescent="0.3">
      <c r="N187" s="13"/>
      <c r="O187" s="13"/>
    </row>
    <row r="190" spans="1:18" s="30" customFormat="1" ht="16.8" x14ac:dyDescent="0.3">
      <c r="B190" s="31" t="s">
        <v>46</v>
      </c>
      <c r="D190" s="33"/>
      <c r="M190" s="34"/>
    </row>
    <row r="191" spans="1:18" customFormat="1" ht="16.8" x14ac:dyDescent="0.3">
      <c r="A191" s="1"/>
      <c r="Q191" s="4"/>
      <c r="R191" s="4"/>
    </row>
    <row r="192" spans="1:18" customFormat="1" x14ac:dyDescent="0.3">
      <c r="E192" s="12" t="s">
        <v>0</v>
      </c>
      <c r="F192" s="12"/>
      <c r="G192" s="12"/>
      <c r="H192" s="12"/>
      <c r="I192" s="12"/>
      <c r="J192" s="12"/>
      <c r="K192" s="90" t="s">
        <v>1</v>
      </c>
      <c r="Q192" s="4"/>
      <c r="R192" s="4"/>
    </row>
    <row r="193" spans="4:18" customFormat="1" ht="15.6" x14ac:dyDescent="0.3">
      <c r="D193" s="126">
        <f>SUM(L193:L196)</f>
        <v>92500</v>
      </c>
      <c r="E193" s="56" t="s">
        <v>47</v>
      </c>
      <c r="F193" s="57"/>
      <c r="G193" s="58"/>
      <c r="H193" s="59" t="s">
        <v>11</v>
      </c>
      <c r="I193" s="71" t="s">
        <v>48</v>
      </c>
      <c r="J193" s="72"/>
      <c r="K193" s="57"/>
      <c r="L193" s="126">
        <v>10000</v>
      </c>
      <c r="Q193" s="4"/>
      <c r="R193" s="4"/>
    </row>
    <row r="194" spans="4:18" customFormat="1" ht="15.6" x14ac:dyDescent="0.3">
      <c r="D194" s="60"/>
      <c r="E194" s="61"/>
      <c r="F194" s="62"/>
      <c r="G194" s="63"/>
      <c r="H194" s="64" t="s">
        <v>11</v>
      </c>
      <c r="I194" s="73" t="s">
        <v>49</v>
      </c>
      <c r="J194" s="74"/>
      <c r="K194" s="62"/>
      <c r="L194" s="127">
        <v>79000</v>
      </c>
    </row>
    <row r="195" spans="4:18" customFormat="1" ht="15.6" x14ac:dyDescent="0.3">
      <c r="D195" s="60"/>
      <c r="E195" s="61"/>
      <c r="F195" s="62"/>
      <c r="G195" s="63"/>
      <c r="H195" s="64" t="s">
        <v>11</v>
      </c>
      <c r="I195" s="73" t="s">
        <v>50</v>
      </c>
      <c r="J195" s="74"/>
      <c r="K195" s="62"/>
      <c r="L195" s="127">
        <v>500</v>
      </c>
    </row>
    <row r="196" spans="4:18" customFormat="1" ht="15.6" x14ac:dyDescent="0.3">
      <c r="D196" s="65"/>
      <c r="E196" s="66"/>
      <c r="F196" s="67"/>
      <c r="G196" s="68"/>
      <c r="H196" s="69" t="s">
        <v>11</v>
      </c>
      <c r="I196" s="75" t="s">
        <v>55</v>
      </c>
      <c r="J196" s="76"/>
      <c r="K196" s="67"/>
      <c r="L196" s="128">
        <v>3000</v>
      </c>
    </row>
    <row r="197" spans="4:18" customFormat="1" ht="15.6" x14ac:dyDescent="0.3">
      <c r="D197" s="62"/>
      <c r="E197" s="62"/>
      <c r="F197" s="62"/>
      <c r="G197" s="62"/>
      <c r="H197" s="62"/>
      <c r="I197" s="70"/>
      <c r="J197" s="62"/>
      <c r="K197" s="62"/>
      <c r="L197" s="129"/>
    </row>
    <row r="198" spans="4:18" customFormat="1" ht="15.6" x14ac:dyDescent="0.3">
      <c r="D198" s="62"/>
      <c r="E198" s="12" t="s">
        <v>0</v>
      </c>
      <c r="F198" s="12"/>
      <c r="G198" s="12"/>
      <c r="H198" s="12"/>
      <c r="I198" s="12"/>
      <c r="J198" s="12"/>
      <c r="K198" s="90" t="s">
        <v>1</v>
      </c>
      <c r="L198" s="129"/>
    </row>
    <row r="199" spans="4:18" customFormat="1" ht="15.6" x14ac:dyDescent="0.3">
      <c r="D199" s="126">
        <v>50</v>
      </c>
      <c r="E199" s="71" t="s">
        <v>51</v>
      </c>
      <c r="F199" s="72"/>
      <c r="G199" s="58"/>
      <c r="H199" s="59" t="s">
        <v>11</v>
      </c>
      <c r="I199" s="57" t="s">
        <v>47</v>
      </c>
      <c r="J199" s="57"/>
      <c r="K199" s="57"/>
      <c r="L199" s="126">
        <f>SUM(D199:D201)</f>
        <v>8050</v>
      </c>
    </row>
    <row r="200" spans="4:18" customFormat="1" ht="15.6" x14ac:dyDescent="0.3">
      <c r="D200" s="127">
        <v>5000</v>
      </c>
      <c r="E200" s="73" t="s">
        <v>52</v>
      </c>
      <c r="F200" s="74"/>
      <c r="G200" s="78"/>
      <c r="H200" s="64" t="s">
        <v>11</v>
      </c>
      <c r="I200" s="37"/>
      <c r="J200" s="37"/>
      <c r="K200" s="37"/>
      <c r="L200" s="130"/>
    </row>
    <row r="201" spans="4:18" customFormat="1" ht="15.6" x14ac:dyDescent="0.3">
      <c r="D201" s="128">
        <v>3000</v>
      </c>
      <c r="E201" s="75" t="s">
        <v>53</v>
      </c>
      <c r="F201" s="76"/>
      <c r="G201" s="79"/>
      <c r="H201" s="69" t="s">
        <v>11</v>
      </c>
      <c r="I201" s="80"/>
      <c r="J201" s="80"/>
      <c r="K201" s="80"/>
      <c r="L201" s="131"/>
    </row>
    <row r="202" spans="4:18" customFormat="1" x14ac:dyDescent="0.3">
      <c r="H202" s="3"/>
      <c r="L202" s="2"/>
    </row>
    <row r="203" spans="4:18" ht="15.6" x14ac:dyDescent="0.3">
      <c r="L203" s="134">
        <f>L199-D193</f>
        <v>-84450</v>
      </c>
      <c r="M203" s="77" t="s">
        <v>75</v>
      </c>
      <c r="Q203"/>
      <c r="R203"/>
    </row>
    <row r="204" spans="4:18" x14ac:dyDescent="0.3">
      <c r="Q204"/>
      <c r="R204"/>
    </row>
    <row r="205" spans="4:18" x14ac:dyDescent="0.3">
      <c r="Q205"/>
      <c r="R205"/>
    </row>
  </sheetData>
  <mergeCells count="16">
    <mergeCell ref="E2:I2"/>
    <mergeCell ref="K43:L43"/>
    <mergeCell ref="N43:O43"/>
    <mergeCell ref="K52:L52"/>
    <mergeCell ref="Q43:R43"/>
    <mergeCell ref="K65:L65"/>
    <mergeCell ref="Q61:R61"/>
    <mergeCell ref="K163:L163"/>
    <mergeCell ref="K117:L117"/>
    <mergeCell ref="K136:L136"/>
    <mergeCell ref="K148:L148"/>
    <mergeCell ref="K152:L152"/>
    <mergeCell ref="K155:L155"/>
    <mergeCell ref="K79:L79"/>
    <mergeCell ref="K97:L97"/>
    <mergeCell ref="N79:O7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2:R205"/>
  <sheetViews>
    <sheetView showGridLines="0" topLeftCell="A55" zoomScaleNormal="100" zoomScalePageLayoutView="130" workbookViewId="0">
      <selection activeCell="Q63" sqref="Q63"/>
    </sheetView>
  </sheetViews>
  <sheetFormatPr baseColWidth="10" defaultColWidth="10.77734375" defaultRowHeight="14.4" x14ac:dyDescent="0.3"/>
  <cols>
    <col min="1" max="2" width="10.77734375" style="4"/>
    <col min="3" max="3" width="9" style="4" customWidth="1"/>
    <col min="4" max="4" width="15.109375" style="4" customWidth="1"/>
    <col min="5" max="6" width="10.77734375" style="4"/>
    <col min="7" max="7" width="11.44140625" style="4" customWidth="1"/>
    <col min="8" max="8" width="4.109375" style="4" customWidth="1"/>
    <col min="9" max="9" width="13.44140625" style="4" customWidth="1"/>
    <col min="10" max="10" width="12" style="4" customWidth="1"/>
    <col min="11" max="11" width="10.77734375" style="4"/>
    <col min="12" max="12" width="12.6640625" style="4" bestFit="1" customWidth="1"/>
    <col min="13" max="13" width="12.6640625" style="4" customWidth="1"/>
    <col min="14" max="14" width="11" style="4" bestFit="1" customWidth="1"/>
    <col min="15" max="15" width="11.109375" style="4" bestFit="1" customWidth="1"/>
    <col min="16" max="16384" width="10.77734375" style="4"/>
  </cols>
  <sheetData>
    <row r="2" spans="1:12" ht="33" customHeight="1" x14ac:dyDescent="0.45">
      <c r="B2" s="10"/>
      <c r="C2" s="10"/>
      <c r="D2" s="10"/>
      <c r="E2" s="215" t="s">
        <v>15</v>
      </c>
      <c r="F2" s="215"/>
      <c r="G2" s="215"/>
      <c r="H2" s="215"/>
      <c r="I2" s="215"/>
      <c r="J2" s="10"/>
      <c r="K2" s="10"/>
      <c r="L2" s="10"/>
    </row>
    <row r="3" spans="1:12" ht="15" customHeight="1" x14ac:dyDescent="0.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3">
      <c r="C4" s="6"/>
    </row>
    <row r="5" spans="1:12" ht="16.8" x14ac:dyDescent="0.3">
      <c r="C5" s="11" t="s">
        <v>6</v>
      </c>
      <c r="D5" s="12"/>
    </row>
    <row r="6" spans="1:12" ht="15" thickBot="1" x14ac:dyDescent="0.35">
      <c r="C6" s="81"/>
      <c r="D6" s="82"/>
      <c r="E6" s="83"/>
      <c r="F6" s="83"/>
      <c r="G6" s="83"/>
      <c r="H6" s="83"/>
      <c r="I6" s="83"/>
    </row>
    <row r="7" spans="1:12" x14ac:dyDescent="0.3">
      <c r="C7" s="87"/>
      <c r="D7" s="12"/>
    </row>
    <row r="8" spans="1:12" ht="15.6" x14ac:dyDescent="0.3">
      <c r="C8" s="62">
        <v>600</v>
      </c>
      <c r="D8" s="62" t="s">
        <v>20</v>
      </c>
      <c r="E8" s="13"/>
      <c r="F8" s="13"/>
      <c r="G8" s="13"/>
      <c r="H8" s="13"/>
      <c r="I8" s="13"/>
    </row>
    <row r="9" spans="1:12" ht="15.6" x14ac:dyDescent="0.3">
      <c r="C9" s="62">
        <v>601</v>
      </c>
      <c r="D9" s="62" t="s">
        <v>19</v>
      </c>
      <c r="E9" s="13"/>
      <c r="F9" s="13"/>
      <c r="G9" s="13"/>
      <c r="H9" s="13"/>
      <c r="I9" s="13"/>
    </row>
    <row r="10" spans="1:12" ht="15.6" x14ac:dyDescent="0.3">
      <c r="C10" s="62">
        <v>602</v>
      </c>
      <c r="D10" s="62" t="s">
        <v>21</v>
      </c>
      <c r="E10" s="13"/>
      <c r="F10" s="13"/>
      <c r="G10" s="13"/>
      <c r="H10" s="13"/>
      <c r="I10" s="13"/>
    </row>
    <row r="11" spans="1:12" ht="15.6" x14ac:dyDescent="0.3">
      <c r="C11" s="92">
        <v>606</v>
      </c>
      <c r="D11" s="92" t="s">
        <v>7</v>
      </c>
      <c r="E11" s="13"/>
      <c r="F11" s="13"/>
      <c r="G11" s="13"/>
      <c r="H11" s="13"/>
      <c r="I11" s="13"/>
    </row>
    <row r="12" spans="1:12" ht="15.6" x14ac:dyDescent="0.3">
      <c r="C12" s="62">
        <v>607</v>
      </c>
      <c r="D12" s="62" t="s">
        <v>8</v>
      </c>
      <c r="E12" s="13"/>
      <c r="F12" s="13"/>
      <c r="G12" s="13"/>
      <c r="H12" s="13"/>
      <c r="I12" s="13"/>
    </row>
    <row r="13" spans="1:12" ht="15.6" x14ac:dyDescent="0.3">
      <c r="C13" s="92">
        <v>608</v>
      </c>
      <c r="D13" s="92" t="s">
        <v>54</v>
      </c>
      <c r="E13" s="13"/>
      <c r="F13" s="13"/>
      <c r="G13" s="13"/>
      <c r="H13" s="13"/>
      <c r="I13" s="13"/>
    </row>
    <row r="14" spans="1:12" ht="15.6" x14ac:dyDescent="0.3">
      <c r="C14" s="92">
        <v>609</v>
      </c>
      <c r="D14" s="92" t="s">
        <v>9</v>
      </c>
      <c r="E14" s="13"/>
      <c r="F14" s="13"/>
    </row>
    <row r="15" spans="1:12" ht="15.6" x14ac:dyDescent="0.3">
      <c r="C15" s="62">
        <v>472</v>
      </c>
      <c r="D15" s="62" t="s">
        <v>65</v>
      </c>
      <c r="E15" s="13"/>
      <c r="F15" s="13"/>
      <c r="G15" s="70" t="s">
        <v>11</v>
      </c>
      <c r="H15" s="62">
        <v>400</v>
      </c>
      <c r="I15" s="62" t="s">
        <v>10</v>
      </c>
    </row>
    <row r="16" spans="1:12" ht="16.2" thickBot="1" x14ac:dyDescent="0.35">
      <c r="C16" s="84"/>
      <c r="D16" s="84"/>
      <c r="E16" s="86"/>
      <c r="F16" s="86"/>
      <c r="G16" s="85"/>
      <c r="H16" s="84"/>
      <c r="I16" s="84"/>
    </row>
    <row r="17" spans="1:12" x14ac:dyDescent="0.3">
      <c r="C17" s="6"/>
    </row>
    <row r="19" spans="1:12" x14ac:dyDescent="0.3">
      <c r="C19" s="6"/>
    </row>
    <row r="21" spans="1:12" s="35" customFormat="1" ht="16.8" x14ac:dyDescent="0.3">
      <c r="B21" s="34" t="s">
        <v>67</v>
      </c>
    </row>
    <row r="22" spans="1:12" ht="16.8" x14ac:dyDescent="0.3">
      <c r="A22" s="7"/>
    </row>
    <row r="23" spans="1:12" x14ac:dyDescent="0.3">
      <c r="C23" s="6"/>
    </row>
    <row r="24" spans="1:12" ht="15.6" x14ac:dyDescent="0.3">
      <c r="B24" s="16">
        <v>1</v>
      </c>
      <c r="C24" s="88">
        <v>36892</v>
      </c>
      <c r="D24" s="16" t="s">
        <v>58</v>
      </c>
      <c r="E24" s="16"/>
      <c r="F24" s="16"/>
    </row>
    <row r="25" spans="1:12" ht="15.6" x14ac:dyDescent="0.3">
      <c r="B25" s="13">
        <v>2</v>
      </c>
      <c r="C25" s="89">
        <v>36924</v>
      </c>
      <c r="D25" s="13" t="s">
        <v>2</v>
      </c>
      <c r="E25" s="13"/>
      <c r="F25" s="13"/>
    </row>
    <row r="26" spans="1:12" ht="15.6" x14ac:dyDescent="0.3">
      <c r="B26" s="16">
        <v>3</v>
      </c>
      <c r="C26" s="88">
        <v>36962</v>
      </c>
      <c r="D26" s="16" t="s">
        <v>56</v>
      </c>
      <c r="E26" s="16"/>
      <c r="F26" s="16"/>
    </row>
    <row r="27" spans="1:12" ht="15.6" x14ac:dyDescent="0.3">
      <c r="B27" s="13">
        <v>4</v>
      </c>
      <c r="C27" s="89">
        <v>36986</v>
      </c>
      <c r="D27" s="13" t="s">
        <v>57</v>
      </c>
      <c r="E27" s="13"/>
      <c r="F27" s="13"/>
    </row>
    <row r="28" spans="1:12" ht="15.6" x14ac:dyDescent="0.3">
      <c r="B28" s="13"/>
      <c r="C28" s="14"/>
      <c r="D28" s="13" t="s">
        <v>17</v>
      </c>
      <c r="E28" s="13"/>
      <c r="F28" s="13"/>
    </row>
    <row r="29" spans="1:12" ht="15.6" x14ac:dyDescent="0.3">
      <c r="B29" s="16">
        <v>5</v>
      </c>
      <c r="C29" s="88">
        <v>37012</v>
      </c>
      <c r="D29" s="16" t="s">
        <v>12</v>
      </c>
      <c r="E29" s="16"/>
      <c r="F29" s="16"/>
      <c r="G29" s="17"/>
      <c r="H29" s="17"/>
      <c r="I29" s="17"/>
      <c r="J29" s="17"/>
      <c r="K29" s="17"/>
      <c r="L29" s="17"/>
    </row>
    <row r="30" spans="1:12" ht="15.6" x14ac:dyDescent="0.3">
      <c r="B30" s="13">
        <v>6</v>
      </c>
      <c r="C30" s="89">
        <v>37057</v>
      </c>
      <c r="D30" s="13" t="s">
        <v>3</v>
      </c>
      <c r="E30" s="13"/>
      <c r="F30" s="13"/>
    </row>
    <row r="31" spans="1:12" ht="15.6" x14ac:dyDescent="0.3">
      <c r="B31" s="16">
        <v>7</v>
      </c>
      <c r="C31" s="88">
        <v>37073</v>
      </c>
      <c r="D31" s="16" t="s">
        <v>60</v>
      </c>
      <c r="E31" s="16"/>
      <c r="F31" s="16"/>
      <c r="G31" s="17"/>
      <c r="H31" s="17"/>
      <c r="I31" s="17"/>
      <c r="J31" s="17"/>
      <c r="K31" s="17"/>
      <c r="L31" s="17"/>
    </row>
    <row r="32" spans="1:12" ht="15.6" x14ac:dyDescent="0.3">
      <c r="B32" s="13">
        <v>8</v>
      </c>
      <c r="C32" s="89">
        <v>37108</v>
      </c>
      <c r="D32" s="13" t="s">
        <v>59</v>
      </c>
      <c r="E32" s="13"/>
      <c r="F32" s="13"/>
    </row>
    <row r="33" spans="2:18" ht="15.6" x14ac:dyDescent="0.3">
      <c r="B33" s="16">
        <v>9</v>
      </c>
      <c r="C33" s="88">
        <v>37144</v>
      </c>
      <c r="D33" s="16" t="s">
        <v>42</v>
      </c>
      <c r="E33" s="16"/>
      <c r="F33" s="16"/>
    </row>
    <row r="34" spans="2:18" ht="15.6" x14ac:dyDescent="0.3">
      <c r="B34" s="13">
        <v>10</v>
      </c>
      <c r="C34" s="89">
        <v>37165</v>
      </c>
      <c r="D34" s="27" t="s">
        <v>66</v>
      </c>
    </row>
    <row r="35" spans="2:18" ht="15.6" x14ac:dyDescent="0.3">
      <c r="C35" s="14"/>
    </row>
    <row r="36" spans="2:18" ht="15.6" x14ac:dyDescent="0.3">
      <c r="C36" s="14"/>
    </row>
    <row r="37" spans="2:18" ht="15.6" x14ac:dyDescent="0.3">
      <c r="C37" s="14"/>
    </row>
    <row r="38" spans="2:18" x14ac:dyDescent="0.3">
      <c r="C38" s="8"/>
    </row>
    <row r="39" spans="2:18" s="30" customFormat="1" ht="16.8" x14ac:dyDescent="0.3">
      <c r="B39" s="31" t="s">
        <v>22</v>
      </c>
      <c r="C39" s="32"/>
      <c r="D39" s="33"/>
      <c r="M39" s="34" t="s">
        <v>23</v>
      </c>
    </row>
    <row r="40" spans="2:18" x14ac:dyDescent="0.3">
      <c r="C40" s="8"/>
    </row>
    <row r="41" spans="2:18" x14ac:dyDescent="0.3">
      <c r="C41" s="8"/>
    </row>
    <row r="42" spans="2:18" s="16" customFormat="1" ht="15.6" x14ac:dyDescent="0.3">
      <c r="C42" s="19"/>
      <c r="D42" s="16" t="s">
        <v>58</v>
      </c>
      <c r="G42" s="4"/>
      <c r="I42" s="16">
        <v>21</v>
      </c>
    </row>
    <row r="43" spans="2:18" s="16" customFormat="1" ht="15.6" x14ac:dyDescent="0.3">
      <c r="C43" s="16">
        <v>1</v>
      </c>
      <c r="D43" s="16" t="s">
        <v>0</v>
      </c>
      <c r="F43" s="15" t="s">
        <v>1</v>
      </c>
      <c r="G43" s="88">
        <v>36892</v>
      </c>
      <c r="I43" s="16">
        <f>21/100</f>
        <v>0.21</v>
      </c>
      <c r="K43" s="217" t="s">
        <v>24</v>
      </c>
      <c r="L43" s="217"/>
      <c r="M43"/>
      <c r="N43" s="219" t="s">
        <v>25</v>
      </c>
      <c r="O43" s="219"/>
      <c r="Q43" s="219" t="s">
        <v>26</v>
      </c>
      <c r="R43" s="219"/>
    </row>
    <row r="44" spans="2:18" s="16" customFormat="1" ht="15.6" x14ac:dyDescent="0.3">
      <c r="D44" s="20"/>
      <c r="E44" s="20"/>
      <c r="F44" s="20"/>
      <c r="G44" s="20"/>
      <c r="K44" s="36"/>
      <c r="L44" s="37"/>
      <c r="M44"/>
      <c r="N44" s="36"/>
      <c r="O44" s="37"/>
      <c r="Q44" s="36"/>
      <c r="R44" s="37"/>
    </row>
    <row r="45" spans="2:18" s="16" customFormat="1" ht="15.6" x14ac:dyDescent="0.3">
      <c r="B45" s="118">
        <v>10000</v>
      </c>
      <c r="C45" s="21"/>
      <c r="D45" s="22">
        <v>600</v>
      </c>
      <c r="I45" s="21"/>
      <c r="K45" s="110">
        <f>B45</f>
        <v>10000</v>
      </c>
      <c r="L45" s="111">
        <f>L193</f>
        <v>10000</v>
      </c>
      <c r="M45"/>
      <c r="N45" s="110">
        <f>B150</f>
        <v>12100</v>
      </c>
      <c r="O45" s="111">
        <f>I47</f>
        <v>12100</v>
      </c>
      <c r="Q45" s="101">
        <f>B47</f>
        <v>2100</v>
      </c>
      <c r="R45" s="48"/>
    </row>
    <row r="46" spans="2:18" s="16" customFormat="1" ht="15.6" x14ac:dyDescent="0.3">
      <c r="B46" s="21"/>
      <c r="C46" s="21"/>
      <c r="D46" s="22"/>
      <c r="I46" s="21"/>
      <c r="K46" s="38"/>
      <c r="L46" s="37"/>
      <c r="M46"/>
      <c r="N46" s="101"/>
      <c r="O46" s="99"/>
      <c r="Q46" s="101"/>
      <c r="R46" s="49"/>
    </row>
    <row r="47" spans="2:18" s="16" customFormat="1" ht="15.6" x14ac:dyDescent="0.3">
      <c r="B47" s="118">
        <f>B45*0.21</f>
        <v>2100</v>
      </c>
      <c r="C47" s="21"/>
      <c r="D47" s="22">
        <v>472</v>
      </c>
      <c r="F47" s="16" t="s">
        <v>11</v>
      </c>
      <c r="G47" s="16">
        <v>400</v>
      </c>
      <c r="I47" s="94">
        <f>B45+B47</f>
        <v>12100</v>
      </c>
      <c r="K47" s="132" t="s">
        <v>71</v>
      </c>
      <c r="L47" s="37"/>
      <c r="M47"/>
      <c r="N47" s="110">
        <f>B157</f>
        <v>10890</v>
      </c>
      <c r="O47" s="114">
        <f>I56</f>
        <v>10890</v>
      </c>
      <c r="Q47" s="102">
        <f>B56</f>
        <v>1890</v>
      </c>
      <c r="R47" s="50"/>
    </row>
    <row r="48" spans="2:18" s="16" customFormat="1" ht="15.6" x14ac:dyDescent="0.3">
      <c r="B48" s="21"/>
      <c r="D48" s="24"/>
      <c r="E48" s="24"/>
      <c r="F48" s="24"/>
      <c r="G48" s="24"/>
      <c r="K48" s="23"/>
      <c r="L48" s="37"/>
      <c r="M48"/>
      <c r="N48" s="46"/>
      <c r="O48" s="99"/>
      <c r="Q48" s="102"/>
      <c r="R48" s="50"/>
    </row>
    <row r="49" spans="2:18" ht="15.6" x14ac:dyDescent="0.3">
      <c r="B49" s="9"/>
      <c r="K49"/>
      <c r="L49"/>
      <c r="M49"/>
      <c r="N49" s="110">
        <f>B75</f>
        <v>605</v>
      </c>
      <c r="O49" s="111">
        <f>I65</f>
        <v>605</v>
      </c>
      <c r="Q49" s="101">
        <f>B65</f>
        <v>105</v>
      </c>
      <c r="R49" s="51">
        <f>I83</f>
        <v>10.5</v>
      </c>
    </row>
    <row r="50" spans="2:18" ht="15.6" x14ac:dyDescent="0.3">
      <c r="B50" s="9"/>
      <c r="K50"/>
      <c r="L50"/>
      <c r="M50"/>
      <c r="N50" s="46"/>
      <c r="O50" s="3"/>
      <c r="Q50" s="107"/>
      <c r="R50" s="108"/>
    </row>
    <row r="51" spans="2:18" s="13" customFormat="1" ht="15.6" x14ac:dyDescent="0.3">
      <c r="B51" s="25"/>
      <c r="D51" s="13" t="s">
        <v>2</v>
      </c>
      <c r="K51"/>
      <c r="L51"/>
      <c r="M51"/>
      <c r="N51" s="112">
        <f>B83</f>
        <v>60.5</v>
      </c>
      <c r="O51" s="113">
        <f>I90</f>
        <v>60.5</v>
      </c>
      <c r="Q51" s="101">
        <f>B101</f>
        <v>630</v>
      </c>
      <c r="R51" s="98"/>
    </row>
    <row r="52" spans="2:18" s="13" customFormat="1" ht="15.6" x14ac:dyDescent="0.3">
      <c r="B52" s="25"/>
      <c r="C52" s="13">
        <v>2</v>
      </c>
      <c r="D52" s="13" t="s">
        <v>0</v>
      </c>
      <c r="G52" s="89">
        <v>36924</v>
      </c>
      <c r="K52" s="214" t="s">
        <v>27</v>
      </c>
      <c r="L52" s="214"/>
      <c r="M52"/>
      <c r="N52" s="46"/>
      <c r="O52" s="3"/>
      <c r="Q52" s="107"/>
      <c r="R52" s="97"/>
    </row>
    <row r="53" spans="2:18" s="13" customFormat="1" ht="15.6" x14ac:dyDescent="0.3">
      <c r="B53" s="25"/>
      <c r="D53" s="26"/>
      <c r="E53" s="26"/>
      <c r="F53" s="26"/>
      <c r="G53" s="26"/>
      <c r="K53" s="42"/>
      <c r="M53"/>
      <c r="N53" s="110">
        <f>B173</f>
        <v>3630</v>
      </c>
      <c r="O53" s="111">
        <f>I101</f>
        <v>3630</v>
      </c>
      <c r="Q53" s="102">
        <f>B110</f>
        <v>4200</v>
      </c>
      <c r="R53" s="100">
        <f>I121</f>
        <v>1050</v>
      </c>
    </row>
    <row r="54" spans="2:18" s="13" customFormat="1" ht="15.6" x14ac:dyDescent="0.3">
      <c r="B54" s="119">
        <v>9000</v>
      </c>
      <c r="D54" s="27">
        <v>601</v>
      </c>
      <c r="I54" s="25"/>
      <c r="K54" s="123">
        <f>B54</f>
        <v>9000</v>
      </c>
      <c r="L54" s="52"/>
      <c r="M54"/>
      <c r="N54" s="46"/>
      <c r="O54" s="50"/>
      <c r="Q54" s="47"/>
    </row>
    <row r="55" spans="2:18" s="13" customFormat="1" ht="15.6" x14ac:dyDescent="0.3">
      <c r="B55" s="96"/>
      <c r="D55" s="27"/>
      <c r="G55" s="14"/>
      <c r="I55" s="25"/>
      <c r="K55" s="39"/>
      <c r="M55"/>
      <c r="N55" s="110">
        <f>B121</f>
        <v>6050</v>
      </c>
      <c r="O55" s="114">
        <f>I110</f>
        <v>24200</v>
      </c>
      <c r="Q55" s="47">
        <f>B133</f>
        <v>10500</v>
      </c>
      <c r="R55" s="100">
        <f>I141</f>
        <v>630</v>
      </c>
    </row>
    <row r="56" spans="2:18" s="13" customFormat="1" ht="15.6" x14ac:dyDescent="0.3">
      <c r="B56" s="119">
        <f>B54*0.21</f>
        <v>1890</v>
      </c>
      <c r="D56" s="27">
        <v>472</v>
      </c>
      <c r="F56" s="13" t="s">
        <v>11</v>
      </c>
      <c r="G56" s="14">
        <v>400</v>
      </c>
      <c r="I56" s="97">
        <f>B54+B56</f>
        <v>10890</v>
      </c>
      <c r="K56" s="123">
        <f>B108</f>
        <v>20000</v>
      </c>
      <c r="L56" s="37"/>
      <c r="M56"/>
      <c r="N56" s="101"/>
      <c r="O56" s="100"/>
      <c r="Q56" s="47"/>
    </row>
    <row r="57" spans="2:18" s="13" customFormat="1" ht="15.6" x14ac:dyDescent="0.3">
      <c r="B57" s="25"/>
      <c r="D57" s="29"/>
      <c r="E57" s="29"/>
      <c r="F57" s="29"/>
      <c r="G57" s="29"/>
      <c r="K57" s="133"/>
      <c r="N57" s="223">
        <f>B165</f>
        <v>18150</v>
      </c>
      <c r="O57" s="100"/>
    </row>
    <row r="58" spans="2:18" s="13" customFormat="1" ht="15.6" x14ac:dyDescent="0.3">
      <c r="B58" s="25"/>
      <c r="K58" s="123">
        <f>B131</f>
        <v>50000</v>
      </c>
      <c r="L58" s="115">
        <f>L194</f>
        <v>79000</v>
      </c>
      <c r="N58" s="46"/>
      <c r="O58" s="51"/>
      <c r="Q58" s="135" t="s">
        <v>73</v>
      </c>
      <c r="R58" s="136">
        <f>SUM(Q45:Q55)-SUM(R49:R55)</f>
        <v>17734.5</v>
      </c>
    </row>
    <row r="59" spans="2:18" ht="15.6" x14ac:dyDescent="0.3">
      <c r="B59" s="9"/>
      <c r="N59" s="110">
        <f>B141</f>
        <v>3630</v>
      </c>
      <c r="O59" s="114">
        <f>I133</f>
        <v>60500</v>
      </c>
    </row>
    <row r="60" spans="2:18" ht="15.6" x14ac:dyDescent="0.3">
      <c r="B60" s="21"/>
      <c r="C60" s="16"/>
      <c r="D60" s="16" t="s">
        <v>56</v>
      </c>
      <c r="E60" s="16"/>
      <c r="F60" s="16"/>
      <c r="G60" s="16"/>
      <c r="H60" s="16"/>
      <c r="I60" s="16"/>
      <c r="K60" s="132" t="s">
        <v>71</v>
      </c>
      <c r="N60" s="46"/>
      <c r="O60" s="51"/>
    </row>
    <row r="61" spans="2:18" ht="15.6" x14ac:dyDescent="0.3">
      <c r="B61" s="21"/>
      <c r="C61" s="16">
        <v>3</v>
      </c>
      <c r="D61" s="16" t="s">
        <v>0</v>
      </c>
      <c r="E61" s="16"/>
      <c r="F61" s="16"/>
      <c r="G61" s="88">
        <v>36962</v>
      </c>
      <c r="H61" s="16"/>
      <c r="I61" s="16"/>
      <c r="N61" s="110">
        <f>B181</f>
        <v>56870</v>
      </c>
      <c r="O61" s="50"/>
      <c r="Q61" s="217" t="s">
        <v>31</v>
      </c>
      <c r="R61" s="217"/>
    </row>
    <row r="62" spans="2:18" ht="15.6" x14ac:dyDescent="0.3">
      <c r="B62" s="21"/>
      <c r="C62" s="16"/>
      <c r="D62" s="20"/>
      <c r="E62" s="20"/>
      <c r="F62" s="20"/>
      <c r="G62" s="20"/>
      <c r="H62" s="16"/>
      <c r="I62" s="16"/>
      <c r="N62" s="38"/>
      <c r="O62"/>
      <c r="Q62" s="36"/>
      <c r="R62" s="37"/>
    </row>
    <row r="63" spans="2:18" ht="15.6" x14ac:dyDescent="0.3">
      <c r="B63" s="118">
        <v>500</v>
      </c>
      <c r="C63" s="16"/>
      <c r="D63" s="22">
        <v>602</v>
      </c>
      <c r="E63" s="16"/>
      <c r="F63" s="16"/>
      <c r="G63" s="16"/>
      <c r="H63" s="16"/>
      <c r="I63" s="16"/>
      <c r="N63" s="109">
        <f>SUM(O45:O62)-SUM(N45:N62)</f>
        <v>0</v>
      </c>
      <c r="O63" s="91" t="s">
        <v>64</v>
      </c>
      <c r="Q63" s="103">
        <v>105000</v>
      </c>
      <c r="R63" s="111">
        <f>I75</f>
        <v>605</v>
      </c>
    </row>
    <row r="64" spans="2:18" ht="15.6" x14ac:dyDescent="0.3">
      <c r="B64" s="95"/>
      <c r="C64" s="16"/>
      <c r="D64" s="22"/>
      <c r="E64" s="16"/>
      <c r="F64" s="16"/>
      <c r="G64" s="15"/>
      <c r="H64" s="16"/>
      <c r="I64" s="21"/>
      <c r="N64" s="13"/>
      <c r="O64" s="13"/>
      <c r="Q64" s="101"/>
      <c r="R64" s="99"/>
    </row>
    <row r="65" spans="2:18" ht="15.6" x14ac:dyDescent="0.3">
      <c r="B65" s="118">
        <f>B63*0.21</f>
        <v>105</v>
      </c>
      <c r="C65" s="16"/>
      <c r="D65" s="22">
        <v>472</v>
      </c>
      <c r="E65" s="16"/>
      <c r="F65" s="16" t="s">
        <v>11</v>
      </c>
      <c r="G65" s="15">
        <v>400</v>
      </c>
      <c r="H65" s="16"/>
      <c r="I65" s="94">
        <f>B63+B65</f>
        <v>605</v>
      </c>
      <c r="K65" s="217" t="s">
        <v>28</v>
      </c>
      <c r="L65" s="217"/>
      <c r="N65" s="13"/>
      <c r="O65" s="96">
        <f>O59</f>
        <v>60500</v>
      </c>
      <c r="Q65" s="112">
        <f>B90</f>
        <v>60.5</v>
      </c>
      <c r="R65" s="111">
        <f>I150</f>
        <v>12100</v>
      </c>
    </row>
    <row r="66" spans="2:18" ht="15.6" x14ac:dyDescent="0.3">
      <c r="B66" s="21"/>
      <c r="C66" s="16"/>
      <c r="D66" s="41"/>
      <c r="E66" s="24"/>
      <c r="F66" s="24"/>
      <c r="G66" s="24"/>
      <c r="H66" s="16"/>
      <c r="I66" s="16"/>
      <c r="K66" s="36"/>
      <c r="L66" s="37"/>
      <c r="N66" s="13"/>
      <c r="O66" s="96">
        <f>N59</f>
        <v>3630</v>
      </c>
      <c r="Q66" s="101"/>
      <c r="R66" s="104"/>
    </row>
    <row r="67" spans="2:18" ht="15.6" x14ac:dyDescent="0.3">
      <c r="B67" s="18"/>
      <c r="C67" s="17"/>
      <c r="D67" s="17"/>
      <c r="E67" s="17"/>
      <c r="F67" s="17"/>
      <c r="G67" s="17"/>
      <c r="H67" s="17"/>
      <c r="I67" s="17"/>
      <c r="K67" s="110">
        <f>B63</f>
        <v>500</v>
      </c>
      <c r="L67" s="111">
        <f>L195</f>
        <v>500</v>
      </c>
      <c r="O67" s="96">
        <f>O65-O66</f>
        <v>56870</v>
      </c>
      <c r="Q67" s="105"/>
      <c r="R67" s="111">
        <f>I157</f>
        <v>10890</v>
      </c>
    </row>
    <row r="68" spans="2:18" ht="15.6" x14ac:dyDescent="0.3">
      <c r="B68" s="9"/>
      <c r="K68" s="46"/>
      <c r="L68" s="49"/>
      <c r="N68" s="13"/>
      <c r="O68" s="13"/>
      <c r="Q68" s="105"/>
      <c r="R68" s="106"/>
    </row>
    <row r="69" spans="2:18" s="13" customFormat="1" ht="15.6" x14ac:dyDescent="0.3">
      <c r="B69" s="25"/>
      <c r="D69" s="27" t="s">
        <v>29</v>
      </c>
      <c r="K69" s="132" t="s">
        <v>71</v>
      </c>
      <c r="N69" s="4"/>
      <c r="O69" s="4"/>
      <c r="Q69" s="105"/>
      <c r="R69" s="114">
        <f>I165</f>
        <v>18150</v>
      </c>
    </row>
    <row r="70" spans="2:18" s="13" customFormat="1" ht="15.6" x14ac:dyDescent="0.3">
      <c r="B70" s="25"/>
      <c r="D70" s="27" t="s">
        <v>30</v>
      </c>
      <c r="N70" s="4"/>
      <c r="O70" s="4"/>
      <c r="Q70" s="105"/>
      <c r="R70" s="100"/>
    </row>
    <row r="71" spans="2:18" s="13" customFormat="1" ht="15.6" x14ac:dyDescent="0.3">
      <c r="B71" s="25"/>
      <c r="D71" s="27"/>
      <c r="N71" s="4"/>
      <c r="O71" s="4"/>
      <c r="Q71" s="105"/>
      <c r="R71" s="111">
        <f>I173</f>
        <v>3630</v>
      </c>
    </row>
    <row r="72" spans="2:18" s="13" customFormat="1" ht="15.6" x14ac:dyDescent="0.3">
      <c r="B72" s="25"/>
      <c r="D72" s="43" t="s">
        <v>13</v>
      </c>
      <c r="I72" s="27"/>
      <c r="N72" s="4"/>
      <c r="O72" s="4"/>
      <c r="Q72" s="105"/>
      <c r="R72" s="100"/>
    </row>
    <row r="73" spans="2:18" s="13" customFormat="1" ht="15.6" x14ac:dyDescent="0.3">
      <c r="B73" s="25"/>
      <c r="C73" s="13">
        <v>4</v>
      </c>
      <c r="D73" s="27" t="s">
        <v>0</v>
      </c>
      <c r="G73" s="89">
        <v>36986</v>
      </c>
      <c r="I73" s="27"/>
      <c r="N73" s="4"/>
      <c r="O73" s="4"/>
      <c r="Q73" s="105"/>
      <c r="R73" s="114">
        <f>I181</f>
        <v>56870</v>
      </c>
    </row>
    <row r="74" spans="2:18" s="13" customFormat="1" ht="15.6" x14ac:dyDescent="0.3">
      <c r="B74" s="25"/>
      <c r="D74" s="44"/>
      <c r="E74" s="26"/>
      <c r="F74" s="26"/>
      <c r="G74" s="26"/>
      <c r="I74" s="27"/>
      <c r="N74" s="4"/>
      <c r="O74" s="4"/>
      <c r="Q74" s="105"/>
      <c r="R74" s="96"/>
    </row>
    <row r="75" spans="2:18" s="13" customFormat="1" ht="15.6" x14ac:dyDescent="0.3">
      <c r="B75" s="96">
        <f>I65</f>
        <v>605</v>
      </c>
      <c r="D75" s="27">
        <v>400</v>
      </c>
      <c r="F75" s="13" t="s">
        <v>11</v>
      </c>
      <c r="G75" s="14">
        <v>572</v>
      </c>
      <c r="H75" s="25"/>
      <c r="I75" s="122">
        <f>B75</f>
        <v>605</v>
      </c>
      <c r="N75" s="4"/>
      <c r="O75" s="4"/>
      <c r="Q75" s="209" t="s">
        <v>33</v>
      </c>
      <c r="R75" s="210">
        <f>SUM(Q63:Q73)-SUM(R63:R73)</f>
        <v>2815.5</v>
      </c>
    </row>
    <row r="76" spans="2:18" s="13" customFormat="1" ht="15.6" x14ac:dyDescent="0.3">
      <c r="C76" s="25"/>
      <c r="D76" s="40"/>
      <c r="E76" s="29"/>
      <c r="F76" s="29"/>
      <c r="G76" s="29"/>
      <c r="I76" s="27"/>
      <c r="N76" s="4"/>
      <c r="O76" s="4"/>
      <c r="Q76" s="116"/>
    </row>
    <row r="77" spans="2:18" s="13" customFormat="1" ht="15.6" x14ac:dyDescent="0.3">
      <c r="C77" s="25"/>
      <c r="D77" s="27"/>
      <c r="I77" s="27"/>
    </row>
    <row r="78" spans="2:18" s="13" customFormat="1" ht="15.6" x14ac:dyDescent="0.3">
      <c r="C78" s="25"/>
      <c r="D78" s="43" t="s">
        <v>63</v>
      </c>
      <c r="I78" s="27"/>
    </row>
    <row r="79" spans="2:18" s="13" customFormat="1" ht="15.6" x14ac:dyDescent="0.3">
      <c r="C79" s="45" t="s">
        <v>4</v>
      </c>
      <c r="D79" s="27"/>
      <c r="I79" s="27"/>
      <c r="K79" s="214" t="s">
        <v>32</v>
      </c>
      <c r="L79" s="214"/>
      <c r="N79" s="214" t="s">
        <v>70</v>
      </c>
      <c r="O79" s="214"/>
    </row>
    <row r="80" spans="2:18" s="13" customFormat="1" ht="15.6" x14ac:dyDescent="0.3">
      <c r="C80" s="25"/>
      <c r="D80" s="44"/>
      <c r="E80" s="26"/>
      <c r="F80" s="26"/>
      <c r="G80" s="26"/>
      <c r="I80" s="27"/>
      <c r="K80" s="42"/>
      <c r="N80" s="42"/>
    </row>
    <row r="81" spans="2:18" s="13" customFormat="1" ht="15.6" x14ac:dyDescent="0.3">
      <c r="D81" s="27"/>
      <c r="G81" s="13">
        <v>606</v>
      </c>
      <c r="I81" s="122">
        <v>50</v>
      </c>
      <c r="K81" s="123">
        <f>D199</f>
        <v>50</v>
      </c>
      <c r="L81" s="114">
        <f>I81</f>
        <v>50</v>
      </c>
      <c r="N81" s="102">
        <f>D193</f>
        <v>92500</v>
      </c>
      <c r="O81" s="100">
        <f>L199</f>
        <v>8050</v>
      </c>
    </row>
    <row r="82" spans="2:18" s="13" customFormat="1" ht="15.6" x14ac:dyDescent="0.3">
      <c r="B82" s="25"/>
      <c r="C82" s="25"/>
      <c r="D82" s="27"/>
      <c r="I82" s="28"/>
      <c r="K82" s="39"/>
      <c r="N82" s="102"/>
    </row>
    <row r="83" spans="2:18" s="13" customFormat="1" ht="15.6" x14ac:dyDescent="0.3">
      <c r="B83" s="25">
        <f>I81+I83</f>
        <v>60.5</v>
      </c>
      <c r="C83" s="25"/>
      <c r="D83" s="27">
        <v>400</v>
      </c>
      <c r="F83" s="13" t="s">
        <v>11</v>
      </c>
      <c r="G83" s="13">
        <v>472</v>
      </c>
      <c r="I83" s="120">
        <f>I81*0.21</f>
        <v>10.5</v>
      </c>
      <c r="K83" s="132" t="s">
        <v>71</v>
      </c>
      <c r="N83" s="132" t="s">
        <v>73</v>
      </c>
      <c r="O83" s="210">
        <f>N81-O81</f>
        <v>84450</v>
      </c>
    </row>
    <row r="84" spans="2:18" s="13" customFormat="1" ht="15.6" x14ac:dyDescent="0.3">
      <c r="C84" s="25"/>
      <c r="D84" s="40"/>
      <c r="E84" s="29"/>
      <c r="F84" s="29"/>
      <c r="G84" s="29"/>
      <c r="I84" s="27"/>
    </row>
    <row r="85" spans="2:18" s="13" customFormat="1" ht="15.6" x14ac:dyDescent="0.3">
      <c r="C85" s="25"/>
      <c r="D85" s="27"/>
      <c r="I85" s="27"/>
    </row>
    <row r="86" spans="2:18" s="13" customFormat="1" ht="15.6" x14ac:dyDescent="0.3">
      <c r="C86" s="45" t="s">
        <v>16</v>
      </c>
      <c r="D86" s="27" t="s">
        <v>18</v>
      </c>
      <c r="I86" s="27"/>
    </row>
    <row r="87" spans="2:18" s="13" customFormat="1" ht="15.6" x14ac:dyDescent="0.3">
      <c r="C87" s="25"/>
      <c r="D87" s="27"/>
      <c r="I87" s="27"/>
    </row>
    <row r="88" spans="2:18" s="13" customFormat="1" ht="15.6" x14ac:dyDescent="0.3">
      <c r="C88" s="25"/>
      <c r="D88" s="27" t="s">
        <v>0</v>
      </c>
      <c r="G88" s="14"/>
      <c r="I88" s="27"/>
    </row>
    <row r="89" spans="2:18" s="13" customFormat="1" ht="15.6" x14ac:dyDescent="0.3">
      <c r="C89" s="25"/>
      <c r="D89" s="44"/>
      <c r="E89" s="26"/>
      <c r="F89" s="26"/>
      <c r="G89" s="26"/>
      <c r="I89" s="27"/>
    </row>
    <row r="90" spans="2:18" s="13" customFormat="1" ht="15.6" x14ac:dyDescent="0.3">
      <c r="B90" s="125">
        <f>B83</f>
        <v>60.5</v>
      </c>
      <c r="C90" s="25"/>
      <c r="D90" s="27">
        <v>572</v>
      </c>
      <c r="F90" s="13" t="s">
        <v>11</v>
      </c>
      <c r="G90" s="14">
        <v>400</v>
      </c>
      <c r="H90" s="25"/>
      <c r="I90" s="93">
        <f>B83</f>
        <v>60.5</v>
      </c>
    </row>
    <row r="91" spans="2:18" s="13" customFormat="1" ht="15.6" x14ac:dyDescent="0.3">
      <c r="C91" s="25"/>
      <c r="D91" s="40"/>
      <c r="E91" s="29"/>
      <c r="F91" s="29"/>
      <c r="G91" s="29"/>
      <c r="I91" s="27"/>
    </row>
    <row r="92" spans="2:18" s="13" customFormat="1" ht="15.6" x14ac:dyDescent="0.3">
      <c r="C92" s="25"/>
      <c r="D92" s="27"/>
      <c r="I92" s="27"/>
    </row>
    <row r="93" spans="2:18" s="13" customFormat="1" ht="15.6" x14ac:dyDescent="0.3">
      <c r="C93" s="25"/>
      <c r="D93" s="27"/>
      <c r="I93" s="27"/>
    </row>
    <row r="94" spans="2:18" s="16" customFormat="1" ht="15.6" x14ac:dyDescent="0.3">
      <c r="C94" s="21"/>
      <c r="D94" s="22" t="s">
        <v>34</v>
      </c>
      <c r="I94" s="22"/>
      <c r="N94" s="13"/>
      <c r="O94" s="13"/>
      <c r="Q94" s="13"/>
      <c r="R94" s="13"/>
    </row>
    <row r="95" spans="2:18" s="16" customFormat="1" ht="15.6" x14ac:dyDescent="0.3">
      <c r="C95" s="21"/>
      <c r="D95" s="22" t="s">
        <v>35</v>
      </c>
      <c r="I95" s="22"/>
      <c r="N95" s="13"/>
      <c r="O95" s="13"/>
      <c r="Q95" s="13"/>
      <c r="R95" s="13"/>
    </row>
    <row r="96" spans="2:18" s="16" customFormat="1" ht="15.6" x14ac:dyDescent="0.3">
      <c r="C96" s="21"/>
      <c r="D96" s="22"/>
      <c r="I96" s="22"/>
      <c r="N96" s="13"/>
      <c r="O96" s="13"/>
      <c r="Q96" s="13"/>
      <c r="R96" s="13"/>
    </row>
    <row r="97" spans="2:18" s="16" customFormat="1" ht="15.6" x14ac:dyDescent="0.3">
      <c r="C97" s="16">
        <v>5</v>
      </c>
      <c r="D97" s="22" t="s">
        <v>0</v>
      </c>
      <c r="G97" s="88">
        <v>37012</v>
      </c>
      <c r="I97" s="22"/>
      <c r="K97" s="217" t="s">
        <v>36</v>
      </c>
      <c r="L97" s="217"/>
      <c r="N97" s="13"/>
      <c r="O97" s="13"/>
    </row>
    <row r="98" spans="2:18" s="16" customFormat="1" ht="15.6" x14ac:dyDescent="0.3">
      <c r="D98" s="53"/>
      <c r="E98" s="20"/>
      <c r="F98" s="20"/>
      <c r="G98" s="20"/>
      <c r="I98" s="22"/>
      <c r="K98" s="42"/>
      <c r="L98" s="13"/>
      <c r="N98" s="13"/>
      <c r="O98" s="13"/>
    </row>
    <row r="99" spans="2:18" s="16" customFormat="1" ht="15.6" x14ac:dyDescent="0.3">
      <c r="B99" s="118">
        <v>3000</v>
      </c>
      <c r="D99" s="22">
        <v>607</v>
      </c>
      <c r="I99" s="22"/>
      <c r="K99" s="110">
        <f>B99</f>
        <v>3000</v>
      </c>
      <c r="L99" s="111">
        <f>L196</f>
        <v>3000</v>
      </c>
      <c r="N99" s="13"/>
      <c r="O99" s="13"/>
    </row>
    <row r="100" spans="2:18" s="16" customFormat="1" ht="15.6" x14ac:dyDescent="0.3">
      <c r="B100" s="95"/>
      <c r="D100" s="22"/>
      <c r="G100" s="15"/>
      <c r="I100" s="23"/>
      <c r="K100" s="39"/>
      <c r="L100" s="13"/>
      <c r="N100" s="13"/>
      <c r="O100" s="13"/>
    </row>
    <row r="101" spans="2:18" s="16" customFormat="1" ht="15.6" x14ac:dyDescent="0.3">
      <c r="B101" s="95">
        <f>B99*0.21</f>
        <v>630</v>
      </c>
      <c r="D101" s="22">
        <v>472</v>
      </c>
      <c r="F101" s="16" t="s">
        <v>11</v>
      </c>
      <c r="G101" s="15">
        <v>400</v>
      </c>
      <c r="I101" s="94">
        <f>B99+B101</f>
        <v>3630</v>
      </c>
      <c r="K101" s="132" t="s">
        <v>71</v>
      </c>
      <c r="N101" s="13"/>
      <c r="O101" s="13"/>
    </row>
    <row r="102" spans="2:18" s="16" customFormat="1" ht="15.6" x14ac:dyDescent="0.3">
      <c r="D102" s="41"/>
      <c r="E102" s="24"/>
      <c r="F102" s="24"/>
      <c r="G102" s="24"/>
      <c r="I102" s="22"/>
    </row>
    <row r="103" spans="2:18" s="13" customFormat="1" ht="15.6" x14ac:dyDescent="0.3">
      <c r="D103" s="27"/>
      <c r="I103" s="27"/>
      <c r="N103" s="16"/>
      <c r="O103" s="16"/>
      <c r="Q103" s="16"/>
      <c r="R103" s="16"/>
    </row>
    <row r="104" spans="2:18" s="13" customFormat="1" ht="15.6" x14ac:dyDescent="0.3">
      <c r="D104" s="27"/>
      <c r="I104" s="27"/>
      <c r="N104" s="16"/>
      <c r="O104" s="16"/>
      <c r="Q104" s="16"/>
      <c r="R104" s="16"/>
    </row>
    <row r="105" spans="2:18" s="13" customFormat="1" ht="15.6" x14ac:dyDescent="0.3">
      <c r="D105" s="27" t="s">
        <v>3</v>
      </c>
      <c r="I105" s="27"/>
      <c r="N105" s="16"/>
      <c r="O105" s="16"/>
      <c r="Q105" s="16"/>
      <c r="R105" s="16"/>
    </row>
    <row r="106" spans="2:18" s="13" customFormat="1" ht="15.6" x14ac:dyDescent="0.3">
      <c r="C106" s="13">
        <v>6</v>
      </c>
      <c r="D106" s="27" t="s">
        <v>0</v>
      </c>
      <c r="G106" s="89">
        <v>37057</v>
      </c>
      <c r="I106" s="27"/>
      <c r="N106" s="16"/>
      <c r="O106" s="16"/>
    </row>
    <row r="107" spans="2:18" s="13" customFormat="1" ht="15.6" x14ac:dyDescent="0.3">
      <c r="D107" s="44"/>
      <c r="E107" s="26"/>
      <c r="F107" s="26"/>
      <c r="G107" s="26"/>
      <c r="I107" s="27"/>
      <c r="N107" s="16"/>
      <c r="O107" s="16"/>
    </row>
    <row r="108" spans="2:18" s="13" customFormat="1" ht="15.6" x14ac:dyDescent="0.3">
      <c r="B108" s="119">
        <v>20000</v>
      </c>
      <c r="D108" s="27">
        <v>601</v>
      </c>
      <c r="I108" s="27"/>
      <c r="N108" s="16"/>
      <c r="O108" s="16"/>
    </row>
    <row r="109" spans="2:18" s="13" customFormat="1" ht="15.6" x14ac:dyDescent="0.3">
      <c r="B109" s="96"/>
      <c r="D109" s="27"/>
      <c r="I109" s="27"/>
      <c r="N109" s="16"/>
      <c r="O109" s="16"/>
    </row>
    <row r="110" spans="2:18" s="13" customFormat="1" ht="15.6" x14ac:dyDescent="0.3">
      <c r="B110" s="119">
        <f>B108*0.21</f>
        <v>4200</v>
      </c>
      <c r="D110" s="27">
        <v>472</v>
      </c>
      <c r="F110" s="13" t="s">
        <v>11</v>
      </c>
      <c r="G110" s="14">
        <v>400</v>
      </c>
      <c r="I110" s="97">
        <f>B108+B110</f>
        <v>24200</v>
      </c>
      <c r="N110" s="16"/>
      <c r="O110" s="16"/>
    </row>
    <row r="111" spans="2:18" s="13" customFormat="1" ht="15.6" x14ac:dyDescent="0.3">
      <c r="D111" s="40"/>
      <c r="E111" s="29"/>
      <c r="F111" s="29"/>
      <c r="G111" s="29"/>
      <c r="I111" s="28"/>
    </row>
    <row r="112" spans="2:18" s="13" customFormat="1" ht="15.6" x14ac:dyDescent="0.3">
      <c r="D112" s="27"/>
      <c r="I112" s="27"/>
    </row>
    <row r="113" spans="2:12" s="13" customFormat="1" ht="15.6" x14ac:dyDescent="0.3">
      <c r="D113" s="27"/>
      <c r="I113" s="27"/>
    </row>
    <row r="114" spans="2:12" s="13" customFormat="1" ht="15.6" x14ac:dyDescent="0.3">
      <c r="B114" s="16"/>
      <c r="C114" s="16"/>
      <c r="D114" s="22" t="s">
        <v>37</v>
      </c>
      <c r="E114" s="16"/>
      <c r="F114" s="16"/>
      <c r="G114" s="16"/>
      <c r="H114" s="16"/>
      <c r="I114" s="22"/>
      <c r="J114" s="16"/>
      <c r="K114" s="16"/>
      <c r="L114" s="16"/>
    </row>
    <row r="115" spans="2:12" s="13" customFormat="1" ht="15.6" x14ac:dyDescent="0.3">
      <c r="B115" s="16"/>
      <c r="C115" s="16"/>
      <c r="D115" s="22" t="s">
        <v>62</v>
      </c>
      <c r="E115" s="16"/>
      <c r="F115" s="16"/>
      <c r="G115" s="16"/>
      <c r="H115" s="16"/>
      <c r="I115" s="22"/>
      <c r="J115" s="16"/>
      <c r="K115" s="16"/>
      <c r="L115" s="16"/>
    </row>
    <row r="116" spans="2:12" s="13" customFormat="1" ht="15.6" x14ac:dyDescent="0.3">
      <c r="B116" s="16"/>
      <c r="C116" s="16"/>
      <c r="D116" s="22"/>
      <c r="E116" s="16"/>
      <c r="F116" s="16"/>
      <c r="G116" s="16"/>
      <c r="H116" s="16"/>
      <c r="I116" s="22"/>
      <c r="J116" s="16"/>
      <c r="K116" s="16"/>
      <c r="L116" s="16"/>
    </row>
    <row r="117" spans="2:12" s="13" customFormat="1" ht="15.6" x14ac:dyDescent="0.3">
      <c r="B117" s="16"/>
      <c r="C117" s="16">
        <v>7</v>
      </c>
      <c r="D117" s="22" t="s">
        <v>0</v>
      </c>
      <c r="E117" s="16"/>
      <c r="F117" s="16"/>
      <c r="G117" s="88">
        <v>37073</v>
      </c>
      <c r="H117" s="16"/>
      <c r="I117" s="22"/>
      <c r="J117" s="16"/>
      <c r="K117" s="217" t="s">
        <v>38</v>
      </c>
      <c r="L117" s="217"/>
    </row>
    <row r="118" spans="2:12" s="13" customFormat="1" ht="15.6" x14ac:dyDescent="0.3">
      <c r="B118" s="16"/>
      <c r="C118" s="16"/>
      <c r="D118" s="53"/>
      <c r="E118" s="20"/>
      <c r="F118" s="20"/>
      <c r="G118" s="20"/>
      <c r="H118" s="16"/>
      <c r="I118" s="22"/>
      <c r="J118" s="16"/>
      <c r="K118" s="54"/>
      <c r="L118" s="16"/>
    </row>
    <row r="119" spans="2:12" s="13" customFormat="1" ht="15.6" x14ac:dyDescent="0.3">
      <c r="B119" s="16"/>
      <c r="C119" s="16"/>
      <c r="D119" s="22"/>
      <c r="E119" s="16"/>
      <c r="F119" s="16"/>
      <c r="G119" s="15">
        <v>608</v>
      </c>
      <c r="H119" s="16"/>
      <c r="I119" s="121">
        <v>5000</v>
      </c>
      <c r="J119" s="16"/>
      <c r="K119" s="124">
        <f>D200</f>
        <v>5000</v>
      </c>
      <c r="L119" s="111">
        <f>I119</f>
        <v>5000</v>
      </c>
    </row>
    <row r="120" spans="2:12" s="13" customFormat="1" ht="15.6" x14ac:dyDescent="0.3">
      <c r="B120" s="21"/>
      <c r="C120" s="16"/>
      <c r="D120" s="22"/>
      <c r="E120" s="16"/>
      <c r="F120" s="16"/>
      <c r="G120" s="15"/>
      <c r="H120" s="16"/>
      <c r="I120" s="23"/>
      <c r="J120" s="16"/>
      <c r="K120" s="38"/>
      <c r="L120" s="16"/>
    </row>
    <row r="121" spans="2:12" s="13" customFormat="1" ht="15.6" x14ac:dyDescent="0.3">
      <c r="B121" s="95">
        <f>I119+I121</f>
        <v>6050</v>
      </c>
      <c r="C121" s="16"/>
      <c r="D121" s="22">
        <v>400</v>
      </c>
      <c r="E121" s="16"/>
      <c r="F121" s="16" t="s">
        <v>11</v>
      </c>
      <c r="G121" s="15">
        <v>472</v>
      </c>
      <c r="H121" s="16"/>
      <c r="I121" s="121">
        <f>I119*0.21</f>
        <v>1050</v>
      </c>
      <c r="J121" s="16"/>
      <c r="K121" s="132" t="s">
        <v>71</v>
      </c>
      <c r="L121" s="16"/>
    </row>
    <row r="122" spans="2:12" s="13" customFormat="1" ht="15.6" x14ac:dyDescent="0.3">
      <c r="B122" s="16"/>
      <c r="C122" s="16"/>
      <c r="D122" s="41"/>
      <c r="E122" s="24"/>
      <c r="F122" s="24"/>
      <c r="G122" s="24"/>
      <c r="H122" s="16"/>
      <c r="I122" s="22"/>
      <c r="J122" s="16"/>
      <c r="K122" s="16"/>
      <c r="L122" s="16"/>
    </row>
    <row r="123" spans="2:12" s="13" customFormat="1" ht="15.6" x14ac:dyDescent="0.3">
      <c r="B123" s="16"/>
      <c r="C123" s="16"/>
      <c r="D123" s="22"/>
      <c r="E123" s="16"/>
      <c r="F123" s="16"/>
      <c r="G123" s="16"/>
      <c r="H123" s="16"/>
      <c r="I123" s="22"/>
      <c r="J123" s="16"/>
      <c r="K123" s="16"/>
      <c r="L123" s="16"/>
    </row>
    <row r="124" spans="2:12" s="13" customFormat="1" ht="15.6" x14ac:dyDescent="0.3">
      <c r="D124" s="27"/>
      <c r="I124" s="27"/>
    </row>
    <row r="125" spans="2:12" s="13" customFormat="1" ht="15.6" x14ac:dyDescent="0.3">
      <c r="D125" s="27" t="s">
        <v>39</v>
      </c>
      <c r="I125" s="27"/>
    </row>
    <row r="126" spans="2:12" s="13" customFormat="1" ht="15.6" x14ac:dyDescent="0.3">
      <c r="D126" s="27" t="s">
        <v>40</v>
      </c>
      <c r="I126" s="27"/>
    </row>
    <row r="127" spans="2:12" s="13" customFormat="1" ht="15.6" x14ac:dyDescent="0.3">
      <c r="D127" s="27"/>
      <c r="I127" s="27"/>
    </row>
    <row r="128" spans="2:12" s="13" customFormat="1" ht="15.6" x14ac:dyDescent="0.3">
      <c r="D128" s="43" t="s">
        <v>14</v>
      </c>
      <c r="I128" s="27"/>
    </row>
    <row r="129" spans="2:18" s="13" customFormat="1" ht="15.6" x14ac:dyDescent="0.3">
      <c r="C129" s="13">
        <v>8</v>
      </c>
      <c r="D129" s="27" t="s">
        <v>0</v>
      </c>
      <c r="G129" s="89">
        <v>37108</v>
      </c>
      <c r="I129" s="27"/>
    </row>
    <row r="130" spans="2:18" s="13" customFormat="1" ht="15.6" x14ac:dyDescent="0.3">
      <c r="D130" s="44"/>
      <c r="E130" s="26"/>
      <c r="F130" s="26"/>
      <c r="G130" s="26"/>
      <c r="I130" s="27"/>
    </row>
    <row r="131" spans="2:18" s="13" customFormat="1" ht="15.6" x14ac:dyDescent="0.3">
      <c r="B131" s="119">
        <v>50000</v>
      </c>
      <c r="D131" s="27">
        <v>601</v>
      </c>
      <c r="I131" s="27"/>
    </row>
    <row r="132" spans="2:18" s="13" customFormat="1" ht="15.6" x14ac:dyDescent="0.3">
      <c r="B132" s="96"/>
      <c r="D132" s="27"/>
      <c r="G132" s="14"/>
      <c r="I132" s="28"/>
    </row>
    <row r="133" spans="2:18" s="13" customFormat="1" ht="15.6" x14ac:dyDescent="0.3">
      <c r="B133" s="119">
        <f>B131*0.21</f>
        <v>10500</v>
      </c>
      <c r="D133" s="27">
        <v>472</v>
      </c>
      <c r="F133" s="13" t="s">
        <v>11</v>
      </c>
      <c r="G133" s="14">
        <v>400</v>
      </c>
      <c r="I133" s="97">
        <f>B131+B133</f>
        <v>60500</v>
      </c>
    </row>
    <row r="134" spans="2:18" s="13" customFormat="1" ht="15.6" x14ac:dyDescent="0.3">
      <c r="D134" s="40"/>
      <c r="E134" s="29"/>
      <c r="F134" s="29"/>
      <c r="G134" s="29"/>
      <c r="I134" s="27"/>
    </row>
    <row r="135" spans="2:18" s="13" customFormat="1" ht="15.6" x14ac:dyDescent="0.3">
      <c r="D135" s="27"/>
      <c r="I135" s="27"/>
    </row>
    <row r="136" spans="2:18" s="13" customFormat="1" ht="15.6" x14ac:dyDescent="0.3">
      <c r="D136" s="27" t="s">
        <v>61</v>
      </c>
      <c r="I136" s="27"/>
      <c r="K136" s="214" t="s">
        <v>41</v>
      </c>
      <c r="L136" s="214"/>
    </row>
    <row r="137" spans="2:18" s="13" customFormat="1" ht="15.6" x14ac:dyDescent="0.3">
      <c r="C137" s="45" t="s">
        <v>5</v>
      </c>
      <c r="D137" s="27"/>
      <c r="I137" s="27"/>
      <c r="K137" s="42"/>
    </row>
    <row r="138" spans="2:18" s="13" customFormat="1" ht="15.6" x14ac:dyDescent="0.3">
      <c r="C138" s="25"/>
      <c r="D138" s="44"/>
      <c r="E138" s="26"/>
      <c r="F138" s="26"/>
      <c r="G138" s="26"/>
      <c r="I138" s="27"/>
      <c r="K138" s="123">
        <f>D201</f>
        <v>3000</v>
      </c>
      <c r="L138" s="114">
        <f>I139</f>
        <v>3000</v>
      </c>
    </row>
    <row r="139" spans="2:18" s="13" customFormat="1" ht="15.6" x14ac:dyDescent="0.3">
      <c r="D139" s="27"/>
      <c r="G139" s="13">
        <v>609</v>
      </c>
      <c r="I139" s="122">
        <v>3000</v>
      </c>
    </row>
    <row r="140" spans="2:18" s="13" customFormat="1" ht="15.6" x14ac:dyDescent="0.3">
      <c r="B140" s="25"/>
      <c r="C140" s="25"/>
      <c r="D140" s="27"/>
      <c r="I140" s="97"/>
      <c r="K140" s="132" t="s">
        <v>71</v>
      </c>
    </row>
    <row r="141" spans="2:18" s="13" customFormat="1" ht="15.6" x14ac:dyDescent="0.3">
      <c r="B141" s="96">
        <f>I139+I141</f>
        <v>3630</v>
      </c>
      <c r="C141" s="25"/>
      <c r="D141" s="27">
        <v>400</v>
      </c>
      <c r="F141" s="13" t="s">
        <v>11</v>
      </c>
      <c r="G141" s="13">
        <v>472</v>
      </c>
      <c r="I141" s="122">
        <f>I139*0.21</f>
        <v>630</v>
      </c>
    </row>
    <row r="142" spans="2:18" s="13" customFormat="1" ht="15.6" x14ac:dyDescent="0.3">
      <c r="C142" s="25"/>
      <c r="D142" s="40"/>
      <c r="E142" s="29"/>
      <c r="F142" s="29"/>
      <c r="G142" s="29"/>
      <c r="I142" s="27"/>
    </row>
    <row r="143" spans="2:18" ht="15.6" x14ac:dyDescent="0.3">
      <c r="N143" s="13"/>
      <c r="O143" s="13"/>
      <c r="Q143" s="13"/>
      <c r="R143" s="13"/>
    </row>
    <row r="144" spans="2:18" ht="15.6" x14ac:dyDescent="0.3">
      <c r="N144" s="13"/>
      <c r="O144" s="13"/>
      <c r="Q144" s="13"/>
      <c r="R144" s="13"/>
    </row>
    <row r="145" spans="1:18" ht="16.8" x14ac:dyDescent="0.3">
      <c r="A145" s="7"/>
      <c r="B145" s="9"/>
      <c r="D145" s="16" t="s">
        <v>42</v>
      </c>
      <c r="H145" s="9"/>
      <c r="I145" s="9"/>
      <c r="N145" s="13"/>
      <c r="O145" s="13"/>
      <c r="Q145" s="13"/>
      <c r="R145" s="13"/>
    </row>
    <row r="146" spans="1:18" ht="16.8" x14ac:dyDescent="0.3">
      <c r="A146" s="7"/>
      <c r="B146" s="9"/>
      <c r="D146" s="16"/>
      <c r="H146" s="9"/>
      <c r="I146" s="9"/>
      <c r="N146" s="13"/>
      <c r="O146" s="13"/>
    </row>
    <row r="147" spans="1:18" ht="16.8" x14ac:dyDescent="0.3">
      <c r="A147" s="7"/>
      <c r="B147" s="9"/>
      <c r="D147" s="16" t="s">
        <v>43</v>
      </c>
      <c r="H147" s="9"/>
      <c r="I147" s="9"/>
      <c r="N147" s="13"/>
      <c r="O147" s="13"/>
    </row>
    <row r="148" spans="1:18" s="13" customFormat="1" ht="15.6" x14ac:dyDescent="0.3">
      <c r="B148" s="16"/>
      <c r="C148" s="16">
        <v>9</v>
      </c>
      <c r="D148" s="22"/>
      <c r="E148" s="16"/>
      <c r="F148" s="16"/>
      <c r="G148" s="88">
        <v>37144</v>
      </c>
      <c r="H148" s="16"/>
      <c r="I148" s="22"/>
      <c r="J148" s="16"/>
      <c r="K148" s="218"/>
      <c r="L148" s="218"/>
      <c r="Q148" s="4"/>
      <c r="R148" s="4"/>
    </row>
    <row r="149" spans="1:18" s="13" customFormat="1" ht="15.6" x14ac:dyDescent="0.3">
      <c r="B149" s="16"/>
      <c r="C149" s="16"/>
      <c r="D149" s="53"/>
      <c r="E149" s="20"/>
      <c r="F149" s="20"/>
      <c r="G149" s="20"/>
      <c r="H149" s="16"/>
      <c r="I149" s="22"/>
      <c r="J149" s="16"/>
      <c r="K149" s="16"/>
      <c r="L149" s="16"/>
      <c r="Q149" s="4"/>
      <c r="R149" s="4"/>
    </row>
    <row r="150" spans="1:18" s="13" customFormat="1" ht="15.6" x14ac:dyDescent="0.3">
      <c r="B150" s="95">
        <f>I47</f>
        <v>12100</v>
      </c>
      <c r="C150" s="16"/>
      <c r="D150" s="22">
        <v>400</v>
      </c>
      <c r="E150" s="16"/>
      <c r="F150" s="16" t="s">
        <v>11</v>
      </c>
      <c r="G150" s="15">
        <v>572</v>
      </c>
      <c r="H150" s="16"/>
      <c r="I150" s="121">
        <f>B150</f>
        <v>12100</v>
      </c>
      <c r="J150" s="16"/>
      <c r="K150" s="23"/>
      <c r="L150" s="16"/>
      <c r="Q150" s="4"/>
      <c r="R150" s="4"/>
    </row>
    <row r="151" spans="1:18" s="13" customFormat="1" ht="15.6" x14ac:dyDescent="0.3">
      <c r="B151" s="21"/>
      <c r="C151" s="16"/>
      <c r="D151" s="41"/>
      <c r="E151" s="24"/>
      <c r="F151" s="24"/>
      <c r="G151" s="55"/>
      <c r="H151" s="16"/>
      <c r="I151" s="23"/>
      <c r="J151" s="16"/>
      <c r="K151" s="16"/>
      <c r="L151" s="16"/>
    </row>
    <row r="152" spans="1:18" s="13" customFormat="1" ht="15.6" x14ac:dyDescent="0.3">
      <c r="B152" s="16"/>
      <c r="C152" s="16"/>
      <c r="D152" s="22"/>
      <c r="E152" s="16"/>
      <c r="F152" s="16"/>
      <c r="G152" s="15"/>
      <c r="H152" s="16"/>
      <c r="I152" s="22"/>
      <c r="J152" s="16"/>
      <c r="K152" s="218"/>
      <c r="L152" s="218"/>
    </row>
    <row r="153" spans="1:18" ht="15.6" x14ac:dyDescent="0.3">
      <c r="N153" s="13"/>
      <c r="O153" s="13"/>
      <c r="Q153" s="13"/>
      <c r="R153" s="13"/>
    </row>
    <row r="154" spans="1:18" ht="16.8" x14ac:dyDescent="0.3">
      <c r="A154" s="7"/>
      <c r="B154" s="9"/>
      <c r="D154" s="16" t="s">
        <v>44</v>
      </c>
      <c r="H154" s="9"/>
      <c r="I154" s="9"/>
      <c r="N154" s="13"/>
      <c r="O154" s="13"/>
      <c r="Q154" s="13"/>
      <c r="R154" s="13"/>
    </row>
    <row r="155" spans="1:18" s="13" customFormat="1" ht="15.6" x14ac:dyDescent="0.3">
      <c r="B155" s="16"/>
      <c r="C155" s="15" t="s">
        <v>45</v>
      </c>
      <c r="D155" s="22"/>
      <c r="E155" s="16"/>
      <c r="F155" s="16"/>
      <c r="G155" s="88">
        <v>37144</v>
      </c>
      <c r="H155" s="16"/>
      <c r="I155" s="22"/>
      <c r="J155" s="16"/>
      <c r="K155" s="218"/>
      <c r="L155" s="218"/>
    </row>
    <row r="156" spans="1:18" s="13" customFormat="1" ht="15.6" x14ac:dyDescent="0.3">
      <c r="B156" s="16"/>
      <c r="C156" s="16"/>
      <c r="D156" s="53"/>
      <c r="E156" s="20"/>
      <c r="F156" s="20"/>
      <c r="G156" s="20"/>
      <c r="H156" s="16"/>
      <c r="I156" s="22"/>
      <c r="J156" s="16"/>
      <c r="K156" s="16"/>
      <c r="L156" s="16"/>
      <c r="N156" s="4"/>
      <c r="O156" s="4"/>
      <c r="Q156" s="4"/>
      <c r="R156" s="4"/>
    </row>
    <row r="157" spans="1:18" s="13" customFormat="1" ht="15.6" x14ac:dyDescent="0.3">
      <c r="B157" s="95">
        <f>I56</f>
        <v>10890</v>
      </c>
      <c r="C157" s="16"/>
      <c r="D157" s="22">
        <v>400</v>
      </c>
      <c r="E157" s="16"/>
      <c r="F157" s="16" t="s">
        <v>11</v>
      </c>
      <c r="G157" s="15">
        <v>572</v>
      </c>
      <c r="H157" s="16"/>
      <c r="I157" s="121">
        <f>B157</f>
        <v>10890</v>
      </c>
      <c r="J157" s="16"/>
      <c r="K157" s="23"/>
      <c r="L157" s="16"/>
      <c r="Q157" s="4"/>
      <c r="R157" s="4"/>
    </row>
    <row r="158" spans="1:18" s="13" customFormat="1" ht="15.6" x14ac:dyDescent="0.3">
      <c r="B158" s="21"/>
      <c r="C158" s="16"/>
      <c r="D158" s="41"/>
      <c r="E158" s="24"/>
      <c r="F158" s="24"/>
      <c r="G158" s="55"/>
      <c r="H158" s="16"/>
      <c r="I158" s="23"/>
      <c r="J158" s="16"/>
      <c r="K158" s="16"/>
      <c r="L158" s="16"/>
    </row>
    <row r="159" spans="1:18" ht="15.6" x14ac:dyDescent="0.3">
      <c r="N159" s="13"/>
      <c r="O159" s="13"/>
      <c r="Q159" s="13"/>
      <c r="R159" s="13"/>
    </row>
    <row r="160" spans="1:18" ht="15.6" x14ac:dyDescent="0.3">
      <c r="N160" s="13"/>
      <c r="O160" s="13"/>
      <c r="Q160" s="13"/>
      <c r="R160" s="13"/>
    </row>
    <row r="161" spans="2:18" ht="15.6" x14ac:dyDescent="0.3">
      <c r="N161" s="13"/>
      <c r="O161" s="13"/>
      <c r="Q161" s="13"/>
      <c r="R161" s="13"/>
    </row>
    <row r="162" spans="2:18" s="13" customFormat="1" ht="15.6" x14ac:dyDescent="0.3">
      <c r="B162" s="16"/>
      <c r="C162" s="16"/>
      <c r="D162" s="27" t="s">
        <v>66</v>
      </c>
      <c r="E162" s="16"/>
      <c r="F162" s="16"/>
      <c r="G162" s="16"/>
      <c r="H162" s="16"/>
      <c r="I162" s="22"/>
      <c r="J162" s="16"/>
      <c r="K162" s="16"/>
      <c r="L162" s="16"/>
      <c r="Q162" s="4"/>
      <c r="R162" s="4"/>
    </row>
    <row r="163" spans="2:18" s="13" customFormat="1" ht="15.6" x14ac:dyDescent="0.3">
      <c r="C163" s="13">
        <v>10</v>
      </c>
      <c r="D163" s="27"/>
      <c r="G163" s="89">
        <v>37165</v>
      </c>
      <c r="I163" s="27"/>
      <c r="J163" s="16"/>
      <c r="K163" s="218"/>
      <c r="L163" s="218"/>
      <c r="Q163" s="4"/>
      <c r="R163" s="4"/>
    </row>
    <row r="164" spans="2:18" s="13" customFormat="1" ht="15.6" x14ac:dyDescent="0.3">
      <c r="D164" s="44"/>
      <c r="E164" s="26"/>
      <c r="F164" s="26"/>
      <c r="G164" s="26"/>
      <c r="I164" s="27"/>
      <c r="J164" s="16"/>
      <c r="K164" s="16"/>
      <c r="L164" s="16"/>
      <c r="Q164" s="4"/>
      <c r="R164" s="4"/>
    </row>
    <row r="165" spans="2:18" s="13" customFormat="1" ht="15.6" x14ac:dyDescent="0.3">
      <c r="B165" s="96">
        <f>I110-B121</f>
        <v>18150</v>
      </c>
      <c r="D165" s="27">
        <v>400</v>
      </c>
      <c r="F165" s="13" t="s">
        <v>11</v>
      </c>
      <c r="G165" s="14">
        <v>572</v>
      </c>
      <c r="I165" s="122">
        <f>B165</f>
        <v>18150</v>
      </c>
      <c r="J165" s="16"/>
      <c r="K165" s="16"/>
      <c r="L165" s="16"/>
    </row>
    <row r="166" spans="2:18" s="13" customFormat="1" ht="15.6" x14ac:dyDescent="0.3">
      <c r="D166" s="40"/>
      <c r="E166" s="29"/>
      <c r="F166" s="29"/>
      <c r="G166" s="29"/>
      <c r="I166" s="27"/>
      <c r="J166" s="16"/>
      <c r="K166" s="16"/>
      <c r="L166" s="16"/>
    </row>
    <row r="167" spans="2:18" ht="15.6" x14ac:dyDescent="0.3">
      <c r="N167" s="13"/>
      <c r="O167" s="13"/>
      <c r="Q167" s="13"/>
      <c r="R167" s="13"/>
    </row>
    <row r="168" spans="2:18" ht="15.6" x14ac:dyDescent="0.3">
      <c r="N168" s="13"/>
      <c r="O168" s="13"/>
      <c r="Q168" s="13"/>
      <c r="R168" s="13"/>
    </row>
    <row r="169" spans="2:18" ht="15.6" x14ac:dyDescent="0.3">
      <c r="N169" s="13"/>
      <c r="O169" s="13"/>
      <c r="Q169" s="13"/>
      <c r="R169" s="13"/>
    </row>
    <row r="170" spans="2:18" ht="15.6" x14ac:dyDescent="0.3">
      <c r="B170" s="9"/>
      <c r="D170" s="16" t="s">
        <v>68</v>
      </c>
      <c r="H170" s="9"/>
      <c r="I170" s="9"/>
      <c r="N170" s="13"/>
      <c r="O170" s="13"/>
    </row>
    <row r="171" spans="2:18" ht="15.6" x14ac:dyDescent="0.3">
      <c r="B171" s="16"/>
      <c r="C171" s="15">
        <v>11</v>
      </c>
      <c r="D171" s="22"/>
      <c r="E171" s="16"/>
      <c r="F171" s="16"/>
      <c r="G171" s="88">
        <v>37196</v>
      </c>
      <c r="H171" s="16"/>
      <c r="I171" s="22"/>
      <c r="N171" s="13"/>
      <c r="O171" s="13"/>
    </row>
    <row r="172" spans="2:18" ht="15.6" x14ac:dyDescent="0.3">
      <c r="B172" s="16"/>
      <c r="C172" s="16"/>
      <c r="D172" s="53"/>
      <c r="E172" s="20"/>
      <c r="F172" s="20"/>
      <c r="G172" s="20"/>
      <c r="H172" s="16"/>
      <c r="I172" s="22"/>
      <c r="N172" s="13"/>
      <c r="O172" s="13"/>
    </row>
    <row r="173" spans="2:18" ht="15.6" x14ac:dyDescent="0.3">
      <c r="B173" s="95">
        <f>I101</f>
        <v>3630</v>
      </c>
      <c r="C173" s="16"/>
      <c r="D173" s="22">
        <v>400</v>
      </c>
      <c r="E173" s="16"/>
      <c r="F173" s="16" t="s">
        <v>11</v>
      </c>
      <c r="G173" s="15">
        <v>572</v>
      </c>
      <c r="H173" s="16"/>
      <c r="I173" s="121">
        <f>B173</f>
        <v>3630</v>
      </c>
      <c r="N173" s="13"/>
      <c r="O173" s="13"/>
    </row>
    <row r="174" spans="2:18" ht="15.6" x14ac:dyDescent="0.3">
      <c r="B174" s="21"/>
      <c r="C174" s="16"/>
      <c r="D174" s="41"/>
      <c r="E174" s="24"/>
      <c r="F174" s="24"/>
      <c r="G174" s="55"/>
      <c r="H174" s="16"/>
      <c r="I174" s="23"/>
      <c r="N174" s="13"/>
      <c r="O174" s="13"/>
    </row>
    <row r="175" spans="2:18" ht="15.6" x14ac:dyDescent="0.3">
      <c r="N175" s="13"/>
      <c r="O175" s="13"/>
    </row>
    <row r="176" spans="2:18" ht="15.6" x14ac:dyDescent="0.3">
      <c r="N176" s="13"/>
      <c r="O176" s="13"/>
    </row>
    <row r="177" spans="1:18" ht="15.6" x14ac:dyDescent="0.3">
      <c r="N177" s="13"/>
      <c r="O177" s="13"/>
    </row>
    <row r="178" spans="1:18" ht="15.6" x14ac:dyDescent="0.3">
      <c r="B178" s="16"/>
      <c r="C178" s="16"/>
      <c r="D178" s="27" t="s">
        <v>69</v>
      </c>
      <c r="E178" s="16"/>
      <c r="F178" s="16"/>
      <c r="G178" s="16"/>
      <c r="H178" s="16"/>
      <c r="I178" s="22"/>
      <c r="N178" s="13"/>
      <c r="O178" s="13"/>
    </row>
    <row r="179" spans="1:18" ht="15.6" x14ac:dyDescent="0.3">
      <c r="B179" s="13"/>
      <c r="C179" s="13">
        <v>12</v>
      </c>
      <c r="D179" s="27"/>
      <c r="E179" s="13"/>
      <c r="F179" s="13"/>
      <c r="G179" s="89">
        <v>37228</v>
      </c>
      <c r="H179" s="13"/>
      <c r="I179" s="27"/>
      <c r="N179" s="13"/>
      <c r="O179" s="13"/>
    </row>
    <row r="180" spans="1:18" ht="15.6" x14ac:dyDescent="0.3">
      <c r="B180" s="13"/>
      <c r="C180" s="13"/>
      <c r="D180" s="44"/>
      <c r="E180" s="26"/>
      <c r="F180" s="26"/>
      <c r="G180" s="26"/>
      <c r="H180" s="13"/>
      <c r="I180" s="27"/>
      <c r="N180" s="13"/>
      <c r="O180" s="13"/>
    </row>
    <row r="181" spans="1:18" ht="15.6" x14ac:dyDescent="0.3">
      <c r="B181" s="96">
        <f>I133-B141</f>
        <v>56870</v>
      </c>
      <c r="C181" s="13"/>
      <c r="D181" s="27">
        <v>400</v>
      </c>
      <c r="E181" s="13"/>
      <c r="F181" s="13" t="s">
        <v>11</v>
      </c>
      <c r="G181" s="14">
        <v>572</v>
      </c>
      <c r="H181" s="13"/>
      <c r="I181" s="122">
        <f>B181</f>
        <v>56870</v>
      </c>
      <c r="N181" s="13"/>
      <c r="O181" s="13"/>
    </row>
    <row r="182" spans="1:18" ht="15.6" x14ac:dyDescent="0.3">
      <c r="B182" s="13"/>
      <c r="C182" s="13"/>
      <c r="D182" s="40"/>
      <c r="E182" s="29"/>
      <c r="F182" s="29"/>
      <c r="G182" s="29"/>
      <c r="H182" s="13"/>
      <c r="I182" s="27"/>
      <c r="N182" s="13"/>
      <c r="O182" s="13"/>
    </row>
    <row r="183" spans="1:18" ht="15.6" x14ac:dyDescent="0.3">
      <c r="N183" s="13"/>
      <c r="O183" s="13"/>
    </row>
    <row r="184" spans="1:18" ht="15.6" x14ac:dyDescent="0.3">
      <c r="N184" s="13"/>
      <c r="O184" s="13"/>
    </row>
    <row r="185" spans="1:18" ht="15.6" x14ac:dyDescent="0.3">
      <c r="N185" s="13"/>
      <c r="O185" s="13"/>
    </row>
    <row r="186" spans="1:18" ht="15.6" x14ac:dyDescent="0.3">
      <c r="N186" s="13"/>
      <c r="O186" s="13"/>
    </row>
    <row r="187" spans="1:18" ht="15.6" x14ac:dyDescent="0.3">
      <c r="N187" s="13"/>
      <c r="O187" s="13"/>
    </row>
    <row r="190" spans="1:18" s="30" customFormat="1" ht="16.8" x14ac:dyDescent="0.3">
      <c r="B190" s="31" t="s">
        <v>46</v>
      </c>
      <c r="D190" s="33"/>
      <c r="M190" s="34"/>
    </row>
    <row r="191" spans="1:18" customFormat="1" ht="16.8" x14ac:dyDescent="0.3">
      <c r="A191" s="1"/>
      <c r="Q191" s="4"/>
      <c r="R191" s="4"/>
    </row>
    <row r="192" spans="1:18" customFormat="1" x14ac:dyDescent="0.3">
      <c r="E192" s="12" t="s">
        <v>0</v>
      </c>
      <c r="F192" s="12"/>
      <c r="G192" s="12"/>
      <c r="H192" s="12"/>
      <c r="I192" s="12"/>
      <c r="J192" s="12"/>
      <c r="K192" s="90" t="s">
        <v>1</v>
      </c>
      <c r="Q192" s="4"/>
      <c r="R192" s="4"/>
    </row>
    <row r="193" spans="4:18" customFormat="1" ht="15.6" x14ac:dyDescent="0.3">
      <c r="D193" s="126">
        <f>SUM(L193:L196)</f>
        <v>92500</v>
      </c>
      <c r="E193" s="56" t="s">
        <v>47</v>
      </c>
      <c r="F193" s="57"/>
      <c r="G193" s="58"/>
      <c r="H193" s="59" t="s">
        <v>11</v>
      </c>
      <c r="I193" s="71" t="s">
        <v>48</v>
      </c>
      <c r="J193" s="72"/>
      <c r="K193" s="57"/>
      <c r="L193" s="126">
        <f>K45</f>
        <v>10000</v>
      </c>
      <c r="Q193" s="4"/>
      <c r="R193" s="4"/>
    </row>
    <row r="194" spans="4:18" customFormat="1" ht="15.6" x14ac:dyDescent="0.3">
      <c r="D194" s="60"/>
      <c r="E194" s="61"/>
      <c r="F194" s="62"/>
      <c r="G194" s="63"/>
      <c r="H194" s="64" t="s">
        <v>11</v>
      </c>
      <c r="I194" s="73" t="s">
        <v>49</v>
      </c>
      <c r="J194" s="74"/>
      <c r="K194" s="62"/>
      <c r="L194" s="127">
        <f>K54+K56+K58</f>
        <v>79000</v>
      </c>
    </row>
    <row r="195" spans="4:18" customFormat="1" ht="15.6" x14ac:dyDescent="0.3">
      <c r="D195" s="60"/>
      <c r="E195" s="61"/>
      <c r="F195" s="62"/>
      <c r="G195" s="63"/>
      <c r="H195" s="64" t="s">
        <v>11</v>
      </c>
      <c r="I195" s="73" t="s">
        <v>50</v>
      </c>
      <c r="J195" s="74"/>
      <c r="K195" s="62"/>
      <c r="L195" s="127">
        <f>K67</f>
        <v>500</v>
      </c>
    </row>
    <row r="196" spans="4:18" customFormat="1" ht="15.6" x14ac:dyDescent="0.3">
      <c r="D196" s="65"/>
      <c r="E196" s="66"/>
      <c r="F196" s="67"/>
      <c r="G196" s="68"/>
      <c r="H196" s="69" t="s">
        <v>11</v>
      </c>
      <c r="I196" s="75" t="s">
        <v>55</v>
      </c>
      <c r="J196" s="76"/>
      <c r="K196" s="67"/>
      <c r="L196" s="128">
        <f>K99</f>
        <v>3000</v>
      </c>
    </row>
    <row r="197" spans="4:18" customFormat="1" ht="15.6" x14ac:dyDescent="0.3">
      <c r="D197" s="62"/>
      <c r="E197" s="62"/>
      <c r="F197" s="62"/>
      <c r="G197" s="62"/>
      <c r="H197" s="62"/>
      <c r="I197" s="70"/>
      <c r="J197" s="62"/>
      <c r="K197" s="62"/>
      <c r="L197" s="129"/>
    </row>
    <row r="198" spans="4:18" customFormat="1" ht="15.6" x14ac:dyDescent="0.3">
      <c r="D198" s="62"/>
      <c r="E198" s="12" t="s">
        <v>0</v>
      </c>
      <c r="F198" s="12"/>
      <c r="G198" s="12"/>
      <c r="H198" s="12"/>
      <c r="I198" s="12"/>
      <c r="J198" s="12"/>
      <c r="K198" s="90" t="s">
        <v>1</v>
      </c>
      <c r="L198" s="129"/>
    </row>
    <row r="199" spans="4:18" customFormat="1" ht="15.6" x14ac:dyDescent="0.3">
      <c r="D199" s="126">
        <f>L81</f>
        <v>50</v>
      </c>
      <c r="E199" s="71" t="s">
        <v>51</v>
      </c>
      <c r="F199" s="72"/>
      <c r="G199" s="58"/>
      <c r="H199" s="59" t="s">
        <v>11</v>
      </c>
      <c r="I199" s="57" t="s">
        <v>47</v>
      </c>
      <c r="J199" s="57"/>
      <c r="K199" s="57"/>
      <c r="L199" s="126">
        <f>SUM(D199:D201)</f>
        <v>8050</v>
      </c>
    </row>
    <row r="200" spans="4:18" customFormat="1" ht="15.6" x14ac:dyDescent="0.3">
      <c r="D200" s="127">
        <f>L119</f>
        <v>5000</v>
      </c>
      <c r="E200" s="73" t="s">
        <v>52</v>
      </c>
      <c r="F200" s="74"/>
      <c r="G200" s="78"/>
      <c r="H200" s="64" t="s">
        <v>11</v>
      </c>
      <c r="I200" s="37"/>
      <c r="J200" s="37"/>
      <c r="K200" s="37"/>
      <c r="L200" s="130"/>
    </row>
    <row r="201" spans="4:18" customFormat="1" ht="15.6" x14ac:dyDescent="0.3">
      <c r="D201" s="128">
        <f>L138</f>
        <v>3000</v>
      </c>
      <c r="E201" s="75" t="s">
        <v>53</v>
      </c>
      <c r="F201" s="76"/>
      <c r="G201" s="79"/>
      <c r="H201" s="69" t="s">
        <v>11</v>
      </c>
      <c r="I201" s="80"/>
      <c r="J201" s="80"/>
      <c r="K201" s="80"/>
      <c r="L201" s="131"/>
    </row>
    <row r="202" spans="4:18" customFormat="1" x14ac:dyDescent="0.3">
      <c r="H202" s="3"/>
      <c r="L202" s="2"/>
    </row>
    <row r="203" spans="4:18" ht="15.6" x14ac:dyDescent="0.3">
      <c r="L203" s="134">
        <f>L199-D193</f>
        <v>-84450</v>
      </c>
      <c r="M203" s="77" t="s">
        <v>72</v>
      </c>
      <c r="Q203"/>
      <c r="R203"/>
    </row>
    <row r="204" spans="4:18" x14ac:dyDescent="0.3">
      <c r="Q204"/>
      <c r="R204"/>
    </row>
    <row r="205" spans="4:18" x14ac:dyDescent="0.3">
      <c r="Q205"/>
      <c r="R205"/>
    </row>
  </sheetData>
  <mergeCells count="16">
    <mergeCell ref="E2:I2"/>
    <mergeCell ref="K43:L43"/>
    <mergeCell ref="N43:O43"/>
    <mergeCell ref="Q43:R43"/>
    <mergeCell ref="K52:L52"/>
    <mergeCell ref="Q61:R61"/>
    <mergeCell ref="K79:L79"/>
    <mergeCell ref="K97:L97"/>
    <mergeCell ref="K163:L163"/>
    <mergeCell ref="K117:L117"/>
    <mergeCell ref="K136:L136"/>
    <mergeCell ref="K148:L148"/>
    <mergeCell ref="K152:L152"/>
    <mergeCell ref="K155:L155"/>
    <mergeCell ref="K65:L65"/>
    <mergeCell ref="N79:O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Supuesto1</vt:lpstr>
      <vt:lpstr>SoluciónSup1</vt:lpstr>
    </vt:vector>
  </TitlesOfParts>
  <Company>Mensoft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Mensoft Consultores</dc:creator>
  <cp:lastModifiedBy>Anica, Oscar Esteban</cp:lastModifiedBy>
  <cp:lastPrinted>2016-07-07T13:23:45Z</cp:lastPrinted>
  <dcterms:created xsi:type="dcterms:W3CDTF">2016-07-07T09:19:26Z</dcterms:created>
  <dcterms:modified xsi:type="dcterms:W3CDTF">2023-12-08T18:34:18Z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3caa80-b45a-41c4-be35-6a080a795a59_Enabled">
    <vt:lpwstr>true</vt:lpwstr>
  </property>
  <property fmtid="{D5CDD505-2E9C-101B-9397-08002B2CF9AE}" pid="3" name="MSIP_Label_ec3caa80-b45a-41c4-be35-6a080a795a59_SetDate">
    <vt:lpwstr>2023-12-08T15:05:53Z</vt:lpwstr>
  </property>
  <property fmtid="{D5CDD505-2E9C-101B-9397-08002B2CF9AE}" pid="4" name="MSIP_Label_ec3caa80-b45a-41c4-be35-6a080a795a59_Method">
    <vt:lpwstr>Privileged</vt:lpwstr>
  </property>
  <property fmtid="{D5CDD505-2E9C-101B-9397-08002B2CF9AE}" pid="5" name="MSIP_Label_ec3caa80-b45a-41c4-be35-6a080a795a59_Name">
    <vt:lpwstr>ec3caa80-b45a-41c4-be35-6a080a795a59</vt:lpwstr>
  </property>
  <property fmtid="{D5CDD505-2E9C-101B-9397-08002B2CF9AE}" pid="6" name="MSIP_Label_ec3caa80-b45a-41c4-be35-6a080a795a59_SiteId">
    <vt:lpwstr>fee2180b-69b6-4afe-9f14-ccd70bd4c737</vt:lpwstr>
  </property>
  <property fmtid="{D5CDD505-2E9C-101B-9397-08002B2CF9AE}" pid="7" name="MSIP_Label_ec3caa80-b45a-41c4-be35-6a080a795a59_ActionId">
    <vt:lpwstr>ccf4463f-e256-4f9d-b8c7-6948fef3bb71</vt:lpwstr>
  </property>
  <property fmtid="{D5CDD505-2E9C-101B-9397-08002B2CF9AE}" pid="8" name="MSIP_Label_ec3caa80-b45a-41c4-be35-6a080a795a59_ContentBits">
    <vt:lpwstr>0</vt:lpwstr>
  </property>
</Properties>
</file>