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app/menus/resumenes/territoriales/"/>
    </mc:Choice>
  </mc:AlternateContent>
  <bookViews>
    <workbookView xWindow="40" yWindow="460" windowWidth="25600" windowHeight="14580"/>
  </bookViews>
  <sheets>
    <sheet name="VENTAS" sheetId="1" r:id="rId1"/>
  </sheets>
  <definedNames>
    <definedName name="_xlnm.Print_Titles" localSheetId="0">VENTAS!$15:$15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H16" i="1"/>
  <c r="H17" i="1"/>
  <c r="M17" i="1"/>
  <c r="D17" i="1"/>
  <c r="M16" i="1"/>
  <c r="D16" i="1"/>
  <c r="B20" i="1"/>
  <c r="E20" i="1"/>
</calcChain>
</file>

<file path=xl/sharedStrings.xml><?xml version="1.0" encoding="utf-8"?>
<sst xmlns="http://schemas.openxmlformats.org/spreadsheetml/2006/main" count="22" uniqueCount="21">
  <si>
    <t>Total</t>
  </si>
  <si>
    <t>Proyección</t>
  </si>
  <si>
    <t>Oficina</t>
  </si>
  <si>
    <t>Enero</t>
  </si>
  <si>
    <t>Febrero</t>
  </si>
  <si>
    <t>Abril</t>
  </si>
  <si>
    <t>Marzo</t>
  </si>
  <si>
    <t>Mayo</t>
  </si>
  <si>
    <t>Junio</t>
  </si>
  <si>
    <t>TOTAL</t>
  </si>
  <si>
    <t>Rescates</t>
  </si>
  <si>
    <t xml:space="preserve">Crecimiento de cartera </t>
  </si>
  <si>
    <t>Beneficio</t>
  </si>
  <si>
    <t>Gastos</t>
  </si>
  <si>
    <t>Ingresos</t>
  </si>
  <si>
    <t>[Cádiz]</t>
  </si>
  <si>
    <t>Cartera 2016</t>
  </si>
  <si>
    <t>Proyeccion de crecimiento</t>
  </si>
  <si>
    <t>Trimestre</t>
  </si>
  <si>
    <t>Trimestre2</t>
  </si>
  <si>
    <t>Territorial Andalucía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</si>
</sst>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[$€-C0A]"/>
  </numFmts>
  <fonts count="15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u/>
      <sz val="14"/>
      <color theme="5" tint="0.39994506668294322"/>
      <name val="Calibri"/>
      <family val="2"/>
      <scheme val="minor"/>
    </font>
    <font>
      <sz val="12"/>
      <color theme="5" tint="0.39988402966399123"/>
      <name val="Calibri"/>
      <family val="2"/>
      <scheme val="minor"/>
    </font>
    <font>
      <sz val="9"/>
      <color theme="5" tint="0.39994506668294322"/>
      <name val="Calibri"/>
      <family val="2"/>
      <scheme val="minor"/>
    </font>
    <font>
      <b/>
      <sz val="9"/>
      <color theme="5"/>
      <name val="Calibri"/>
      <scheme val="major"/>
    </font>
    <font>
      <sz val="10"/>
      <color theme="5" tint="0.39997558519241921"/>
      <name val="Calibri"/>
      <family val="2"/>
      <scheme val="minor"/>
    </font>
    <font>
      <b/>
      <sz val="10"/>
      <color theme="5" tint="0.39997558519241921"/>
      <name val="Calibri"/>
      <scheme val="minor"/>
    </font>
    <font>
      <sz val="10"/>
      <color theme="4"/>
      <name val="Calibri"/>
      <family val="2"/>
      <scheme val="minor"/>
    </font>
    <font>
      <b/>
      <sz val="9"/>
      <color theme="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 applyFill="1" applyBorder="1" applyAlignment="1">
      <alignment vertical="center"/>
    </xf>
    <xf numFmtId="164" fontId="9" fillId="0" borderId="0" xfId="0" applyNumberFormat="1" applyFont="1" applyFill="1" applyBorder="1" applyAlignment="1">
      <alignment vertical="center"/>
    </xf>
    <xf numFmtId="4" fontId="9" fillId="0" borderId="0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vertical="center"/>
    </xf>
    <xf numFmtId="0" fontId="10" fillId="0" borderId="0" xfId="3" applyFont="1" applyFill="1" applyBorder="1" applyAlignment="1">
      <alignment horizontal="right" wrapText="1"/>
    </xf>
    <xf numFmtId="0" fontId="10" fillId="0" borderId="0" xfId="3" applyFont="1" applyFill="1" applyBorder="1" applyAlignment="1">
      <alignment wrapText="1"/>
    </xf>
    <xf numFmtId="44" fontId="9" fillId="0" borderId="0" xfId="6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44" fontId="11" fillId="0" borderId="0" xfId="6" applyFont="1" applyAlignment="1">
      <alignment vertical="center"/>
    </xf>
    <xf numFmtId="44" fontId="13" fillId="0" borderId="0" xfId="6" applyFont="1" applyAlignment="1">
      <alignment vertical="center"/>
    </xf>
    <xf numFmtId="0" fontId="7" fillId="0" borderId="0" xfId="0" applyFont="1" applyFill="1">
      <alignment vertical="center"/>
    </xf>
    <xf numFmtId="0" fontId="1" fillId="0" borderId="0" xfId="1" applyFill="1"/>
    <xf numFmtId="0" fontId="3" fillId="0" borderId="0" xfId="0" applyFont="1" applyFill="1">
      <alignment vertical="center"/>
    </xf>
    <xf numFmtId="9" fontId="9" fillId="0" borderId="0" xfId="7" applyFont="1" applyAlignment="1">
      <alignment vertical="center"/>
    </xf>
    <xf numFmtId="44" fontId="14" fillId="0" borderId="0" xfId="6" applyFont="1" applyAlignment="1">
      <alignment vertical="center"/>
    </xf>
    <xf numFmtId="10" fontId="9" fillId="0" borderId="0" xfId="7" applyNumberFormat="1" applyFont="1" applyFill="1" applyBorder="1" applyAlignment="1">
      <alignment vertical="center"/>
    </xf>
  </cellXfs>
  <cellStyles count="8">
    <cellStyle name="Encabezado 4" xfId="5" builtinId="19" customBuiltin="1"/>
    <cellStyle name="Moneda" xfId="6" builtinId="4"/>
    <cellStyle name="Normal" xfId="0" builtinId="0" customBuiltin="1"/>
    <cellStyle name="Porcentaje" xfId="7" builtinId="5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5"/>
        <name val="Calibri"/>
        <scheme val="major"/>
      </font>
      <numFmt numFmtId="164" formatCode="#,##0.00\ [$€-C0A]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Calibri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9"/>
      <tableStyleElement type="headerRow" dxfId="28"/>
      <tableStyleElement type="total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Oficinas</a:t>
            </a:r>
          </a:p>
        </c:rich>
      </c:tx>
      <c:layout>
        <c:manualLayout>
          <c:xMode val="edge"/>
          <c:yMode val="edge"/>
          <c:x val="0.00433273538476673"/>
          <c:y val="0.024356954038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888801304995273"/>
          <c:y val="0.200112515063274"/>
          <c:w val="0.896214722039272"/>
          <c:h val="0.690632801337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VENTAS!$J$15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cat>
            <c:strRef>
              <c:f>VENTAS!$B$16</c:f>
              <c:strCache>
                <c:ptCount val="1"/>
                <c:pt idx="0">
                  <c:v>[Cádiz]</c:v>
                </c:pt>
              </c:strCache>
            </c:strRef>
          </c:cat>
          <c:val>
            <c:numRef>
              <c:f>VENTAS!$J$16</c:f>
              <c:numCache>
                <c:formatCode>#,##0.00</c:formatCode>
                <c:ptCount val="1"/>
                <c:pt idx="0">
                  <c:v>114251.49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1946583648"/>
        <c:axId val="2139712912"/>
      </c:barChart>
      <c:catAx>
        <c:axId val="19465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9712912"/>
        <c:crosses val="autoZero"/>
        <c:auto val="1"/>
        <c:lblAlgn val="ctr"/>
        <c:lblOffset val="100"/>
        <c:noMultiLvlLbl val="0"/>
      </c:catAx>
      <c:valAx>
        <c:axId val="21397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C0A]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465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Representar gráficamente cada artículo en un gráfico de columnas agrupado." title="Ingresos de productos por gráfico de artículo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M16" totalsRowShown="0" headerRowDxfId="26" dataDxfId="25" totalsRowDxfId="24">
  <tableColumns count="12">
    <tableColumn id="1" name="Oficina" dataDxfId="23" totalsRowDxfId="22"/>
    <tableColumn id="2" name="Rescates" dataDxfId="21" totalsRowDxfId="20"/>
    <tableColumn id="3" name="Proyección" dataDxfId="19" totalsRowDxfId="18" dataCellStyle="Moneda">
      <calculatedColumnFormula>Table1[[#This Row],[Total]]/(24/50)</calculatedColumnFormula>
    </tableColumn>
    <tableColumn id="4" name="Enero" dataDxfId="17" totalsRowDxfId="16"/>
    <tableColumn id="5" name="Febrero" dataDxfId="15" totalsRowDxfId="14"/>
    <tableColumn id="7" name="Marzo" dataDxfId="5" totalsRowDxfId="13"/>
    <tableColumn id="14" name="Trimestre" dataDxfId="3" totalsRowDxfId="7" dataCellStyle="Porcentaje">
      <calculatedColumnFormula>(Table1[Marzo]+Table1[Febrero]+Table1[Enero])/160000</calculatedColumnFormula>
    </tableColumn>
    <tableColumn id="8" name="Abril" dataDxfId="4" totalsRowDxfId="12"/>
    <tableColumn id="9" name="Mayo" dataDxfId="11" totalsRowDxfId="10"/>
    <tableColumn id="10" name="Junio" dataDxfId="2" totalsRowDxfId="9"/>
    <tableColumn id="15" name="Trimestre2" dataDxfId="0" totalsRowDxfId="6" dataCellStyle="Porcentaje">
      <calculatedColumnFormula>SUM(Table1[[Abril]:[Junio]])/160000</calculatedColumnFormula>
    </tableColumn>
    <tableColumn id="11" name="Total" dataDxfId="1" totalsRowDxfId="8">
      <calculatedColumnFormula>SUM(Table1[[#This Row],[Enero]:[Junio]])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Tabla de ventas en línea" altTextSummary="Indicar información de las ventas en línea (artículos, coste, porcentaje de aumento de precio, total vendido, cargos y costes de envío y cualquier devolución)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  <pageSetUpPr autoPageBreaks="0" fitToPage="1"/>
  </sheetPr>
  <dimension ref="A1:P20"/>
  <sheetViews>
    <sheetView showGridLines="0" tabSelected="1" zoomScale="125" zoomScaleNormal="125" zoomScalePageLayoutView="125" workbookViewId="0">
      <selection activeCell="F3" sqref="F3"/>
    </sheetView>
  </sheetViews>
  <sheetFormatPr baseColWidth="10" defaultColWidth="9" defaultRowHeight="27" customHeight="1" x14ac:dyDescent="0.2"/>
  <cols>
    <col min="1" max="1" width="2.83203125" style="1" customWidth="1"/>
    <col min="2" max="13" width="12" style="2" customWidth="1"/>
    <col min="14" max="14" width="11" style="1" customWidth="1"/>
    <col min="15" max="16384" width="9" style="1"/>
  </cols>
  <sheetData>
    <row r="1" spans="1:16" ht="45.75" customHeight="1" x14ac:dyDescent="0.45">
      <c r="A1" s="15"/>
      <c r="B1" s="16" t="s">
        <v>20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6" ht="24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6" ht="19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6" ht="19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6" ht="19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6" ht="19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6" ht="19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6" ht="19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6" ht="19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6" ht="19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6" ht="19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6" ht="19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6" ht="19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6" ht="19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6" ht="60" customHeight="1" x14ac:dyDescent="0.15">
      <c r="B15" s="10" t="s">
        <v>2</v>
      </c>
      <c r="C15" s="9" t="s">
        <v>10</v>
      </c>
      <c r="D15" s="9" t="s">
        <v>1</v>
      </c>
      <c r="E15" s="9" t="s">
        <v>3</v>
      </c>
      <c r="F15" s="9" t="s">
        <v>4</v>
      </c>
      <c r="G15" s="9" t="s">
        <v>6</v>
      </c>
      <c r="H15" s="9" t="s">
        <v>18</v>
      </c>
      <c r="I15" s="9" t="s">
        <v>5</v>
      </c>
      <c r="J15" s="9" t="s">
        <v>7</v>
      </c>
      <c r="K15" s="9" t="s">
        <v>8</v>
      </c>
      <c r="L15" s="9" t="s">
        <v>19</v>
      </c>
      <c r="M15" s="9" t="s">
        <v>0</v>
      </c>
      <c r="N15" s="9" t="s">
        <v>16</v>
      </c>
      <c r="O15" s="9" t="s">
        <v>11</v>
      </c>
      <c r="P15" s="9" t="s">
        <v>17</v>
      </c>
    </row>
    <row r="16" spans="1:16" ht="27" customHeight="1" x14ac:dyDescent="0.2">
      <c r="B16" s="3" t="s">
        <v>15</v>
      </c>
      <c r="C16" s="4">
        <v>0</v>
      </c>
      <c r="D16" s="11">
        <f>Table1[[#This Row],[Total]]/(24/50)</f>
        <v>242712.38346927086</v>
      </c>
      <c r="E16" s="5">
        <v>2250.44</v>
      </c>
      <c r="F16" s="5">
        <v>0</v>
      </c>
      <c r="G16" s="5">
        <v>0</v>
      </c>
      <c r="H16" s="20">
        <f>(Table1[Marzo]+Table1[Febrero]+Table1[Enero])/160000</f>
        <v>1.406525E-2</v>
      </c>
      <c r="I16" s="5">
        <v>0</v>
      </c>
      <c r="J16" s="5">
        <v>114251.49</v>
      </c>
      <c r="K16" s="5">
        <v>0</v>
      </c>
      <c r="L16" s="20">
        <f>SUM(Table1[[Abril]:[Junio]])/160000</f>
        <v>0.71407181250000007</v>
      </c>
      <c r="M16" s="4">
        <f>SUM(Table1[[#This Row],[Enero]:[Junio]])</f>
        <v>116501.94406525001</v>
      </c>
      <c r="N16" s="8">
        <v>0</v>
      </c>
      <c r="O16" s="18">
        <v>1.5</v>
      </c>
      <c r="P16" s="18">
        <v>1.5</v>
      </c>
    </row>
    <row r="17" spans="2:16" ht="27" customHeight="1" x14ac:dyDescent="0.2">
      <c r="B17" s="6" t="s">
        <v>9</v>
      </c>
      <c r="C17" s="7">
        <v>0</v>
      </c>
      <c r="D17" s="11" t="e">
        <f>Table1[[#This Row],[Total]]/(24/50)</f>
        <v>#VALUE!</v>
      </c>
      <c r="E17" s="5">
        <v>2250.44</v>
      </c>
      <c r="F17" s="5">
        <v>0</v>
      </c>
      <c r="G17" s="5">
        <v>0</v>
      </c>
      <c r="H17" s="20">
        <f>(Table1[Marzo]+Table1[Febrero]+Table1[Enero])/160000</f>
        <v>1.406525E-2</v>
      </c>
      <c r="I17" s="5">
        <v>0</v>
      </c>
      <c r="J17" s="5">
        <v>114251.49</v>
      </c>
      <c r="K17" s="5">
        <v>0</v>
      </c>
      <c r="L17" s="20">
        <f>SUM(Table1[[Abril]:[Junio]])/160000</f>
        <v>0.71407181250000007</v>
      </c>
      <c r="M17" s="4" t="e">
        <f>SUM(Table1[[#This Row],[Enero]:[Junio]])</f>
        <v>#VALUE!</v>
      </c>
      <c r="N17" s="8">
        <v>0</v>
      </c>
      <c r="O17" s="18">
        <v>1.5</v>
      </c>
      <c r="P17" s="18">
        <v>1.5</v>
      </c>
    </row>
    <row r="19" spans="2:16" ht="27" customHeight="1" x14ac:dyDescent="0.2">
      <c r="B19" s="12" t="s">
        <v>12</v>
      </c>
      <c r="C19" s="12" t="s">
        <v>13</v>
      </c>
      <c r="D19" s="12" t="s">
        <v>14</v>
      </c>
      <c r="E19" s="12" t="s">
        <v>1</v>
      </c>
    </row>
    <row r="20" spans="2:16" ht="27" customHeight="1" x14ac:dyDescent="0.2">
      <c r="B20" s="14">
        <f>D20-C20</f>
        <v>-22579.410000000003</v>
      </c>
      <c r="C20" s="13">
        <v>68233.86</v>
      </c>
      <c r="D20" s="13">
        <v>45654.45</v>
      </c>
      <c r="E20" s="19">
        <f>B20/(21/52)</f>
        <v>-55910.920000000006</v>
      </c>
    </row>
  </sheetData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Microsoft Office</cp:lastModifiedBy>
  <dcterms:created xsi:type="dcterms:W3CDTF">2014-12-15T22:31:29Z</dcterms:created>
  <dcterms:modified xsi:type="dcterms:W3CDTF">2017-06-06T14:13:12Z</dcterms:modified>
</cp:coreProperties>
</file>