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repositories\TRECS\swaption (IN PROGRESS)\"/>
    </mc:Choice>
  </mc:AlternateContent>
  <xr:revisionPtr revIDLastSave="0" documentId="13_ncr:1_{D7221A42-F383-427E-8813-CC8897FC940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TRTM04" sheetId="2" r:id="rId2"/>
    <sheet name="TRTM0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  <c r="S3" i="1"/>
  <c r="T3" i="1"/>
  <c r="U3" i="1" s="1"/>
  <c r="S4" i="1"/>
  <c r="T4" i="1"/>
  <c r="S5" i="1"/>
  <c r="T5" i="1"/>
  <c r="S6" i="1"/>
  <c r="T6" i="1"/>
  <c r="S7" i="1"/>
  <c r="T7" i="1"/>
  <c r="U7" i="1" s="1"/>
  <c r="S8" i="1"/>
  <c r="T8" i="1"/>
  <c r="S9" i="1"/>
  <c r="T9" i="1"/>
  <c r="S10" i="1"/>
  <c r="T10" i="1"/>
  <c r="S11" i="1"/>
  <c r="T11" i="1"/>
  <c r="U11" i="1" s="1"/>
  <c r="S12" i="1"/>
  <c r="T12" i="1"/>
  <c r="S13" i="1"/>
  <c r="T13" i="1"/>
  <c r="S14" i="1"/>
  <c r="U14" i="1" s="1"/>
  <c r="T14" i="1"/>
  <c r="S15" i="1"/>
  <c r="T15" i="1"/>
  <c r="U15" i="1" s="1"/>
  <c r="S16" i="1"/>
  <c r="T16" i="1"/>
  <c r="S17" i="1"/>
  <c r="T17" i="1"/>
  <c r="S18" i="1"/>
  <c r="U18" i="1" s="1"/>
  <c r="T18" i="1"/>
  <c r="S19" i="1"/>
  <c r="T19" i="1"/>
  <c r="U19" i="1" s="1"/>
  <c r="S20" i="1"/>
  <c r="T20" i="1"/>
  <c r="S21" i="1"/>
  <c r="T21" i="1"/>
  <c r="S22" i="1"/>
  <c r="T22" i="1"/>
  <c r="S23" i="1"/>
  <c r="T23" i="1"/>
  <c r="U23" i="1" s="1"/>
  <c r="S24" i="1"/>
  <c r="T24" i="1"/>
  <c r="S25" i="1"/>
  <c r="T25" i="1"/>
  <c r="S26" i="1"/>
  <c r="T26" i="1"/>
  <c r="S27" i="1"/>
  <c r="T27" i="1"/>
  <c r="U27" i="1" s="1"/>
  <c r="S28" i="1"/>
  <c r="T28" i="1"/>
  <c r="S29" i="1"/>
  <c r="T29" i="1"/>
  <c r="S30" i="1"/>
  <c r="U30" i="1" s="1"/>
  <c r="T30" i="1"/>
  <c r="S31" i="1"/>
  <c r="T31" i="1"/>
  <c r="U31" i="1" s="1"/>
  <c r="S32" i="1"/>
  <c r="T32" i="1"/>
  <c r="S33" i="1"/>
  <c r="T33" i="1"/>
  <c r="S34" i="1"/>
  <c r="U34" i="1" s="1"/>
  <c r="T34" i="1"/>
  <c r="S35" i="1"/>
  <c r="T35" i="1"/>
  <c r="U35" i="1" s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U48" i="1" s="1"/>
  <c r="T48" i="1"/>
  <c r="I3" i="1"/>
  <c r="I4" i="1"/>
  <c r="I5" i="1"/>
  <c r="J5" i="1" s="1"/>
  <c r="I6" i="1"/>
  <c r="I7" i="1"/>
  <c r="I8" i="1"/>
  <c r="I9" i="1"/>
  <c r="I10" i="1"/>
  <c r="I11" i="1"/>
  <c r="I12" i="1"/>
  <c r="I13" i="1"/>
  <c r="J13" i="1" s="1"/>
  <c r="I14" i="1"/>
  <c r="I15" i="1"/>
  <c r="I16" i="1"/>
  <c r="I17" i="1"/>
  <c r="J17" i="1" s="1"/>
  <c r="I18" i="1"/>
  <c r="I19" i="1"/>
  <c r="I20" i="1"/>
  <c r="I21" i="1"/>
  <c r="J21" i="1" s="1"/>
  <c r="I22" i="1"/>
  <c r="J22" i="1" s="1"/>
  <c r="I23" i="1"/>
  <c r="I24" i="1"/>
  <c r="I25" i="1"/>
  <c r="J25" i="1" s="1"/>
  <c r="I26" i="1"/>
  <c r="I27" i="1"/>
  <c r="I28" i="1"/>
  <c r="I29" i="1"/>
  <c r="J29" i="1" s="1"/>
  <c r="I30" i="1"/>
  <c r="I31" i="1"/>
  <c r="I32" i="1"/>
  <c r="I33" i="1"/>
  <c r="J33" i="1" s="1"/>
  <c r="I34" i="1"/>
  <c r="I35" i="1"/>
  <c r="I36" i="1"/>
  <c r="I37" i="1"/>
  <c r="J37" i="1" s="1"/>
  <c r="I38" i="1"/>
  <c r="J38" i="1" s="1"/>
  <c r="I39" i="1"/>
  <c r="I40" i="1"/>
  <c r="J40" i="1" s="1"/>
  <c r="I41" i="1"/>
  <c r="I42" i="1"/>
  <c r="J42" i="1" s="1"/>
  <c r="I43" i="1"/>
  <c r="I44" i="1"/>
  <c r="J44" i="1" s="1"/>
  <c r="I45" i="1"/>
  <c r="I46" i="1"/>
  <c r="I47" i="1"/>
  <c r="I48" i="1"/>
  <c r="I2" i="1"/>
  <c r="T2" i="1"/>
  <c r="S2" i="1"/>
  <c r="J47" i="1" l="1"/>
  <c r="J35" i="1"/>
  <c r="J31" i="1"/>
  <c r="J27" i="1"/>
  <c r="J23" i="1"/>
  <c r="J19" i="1"/>
  <c r="J15" i="1"/>
  <c r="J3" i="1"/>
  <c r="U45" i="1"/>
  <c r="U42" i="1"/>
  <c r="U38" i="1"/>
  <c r="J45" i="1"/>
  <c r="J41" i="1"/>
  <c r="J34" i="1"/>
  <c r="J30" i="1"/>
  <c r="J26" i="1"/>
  <c r="J18" i="1"/>
  <c r="J10" i="1"/>
  <c r="J6" i="1"/>
  <c r="J9" i="1"/>
  <c r="U41" i="1"/>
  <c r="U26" i="1"/>
  <c r="U22" i="1"/>
  <c r="U10" i="1"/>
  <c r="U6" i="1"/>
  <c r="U47" i="1"/>
  <c r="U44" i="1"/>
  <c r="U40" i="1"/>
  <c r="U37" i="1"/>
  <c r="U33" i="1"/>
  <c r="U29" i="1"/>
  <c r="U25" i="1"/>
  <c r="U21" i="1"/>
  <c r="U17" i="1"/>
  <c r="U13" i="1"/>
  <c r="U9" i="1"/>
  <c r="U5" i="1"/>
  <c r="U2" i="1"/>
  <c r="U46" i="1"/>
  <c r="U43" i="1"/>
  <c r="U39" i="1"/>
  <c r="U36" i="1"/>
  <c r="U32" i="1"/>
  <c r="U28" i="1"/>
  <c r="U24" i="1"/>
  <c r="U20" i="1"/>
  <c r="U16" i="1"/>
  <c r="U12" i="1"/>
  <c r="U8" i="1"/>
  <c r="U4" i="1"/>
  <c r="J16" i="1"/>
  <c r="J12" i="1"/>
  <c r="J8" i="1"/>
  <c r="J46" i="1"/>
  <c r="J43" i="1"/>
  <c r="J39" i="1"/>
  <c r="J36" i="1"/>
  <c r="J32" i="1"/>
  <c r="J28" i="1"/>
  <c r="J24" i="1"/>
  <c r="J20" i="1"/>
  <c r="J14" i="1"/>
  <c r="J11" i="1"/>
  <c r="J7" i="1"/>
  <c r="J4" i="1"/>
  <c r="J48" i="1"/>
  <c r="J2" i="1"/>
</calcChain>
</file>

<file path=xl/sharedStrings.xml><?xml version="1.0" encoding="utf-8"?>
<sst xmlns="http://schemas.openxmlformats.org/spreadsheetml/2006/main" count="947" uniqueCount="152">
  <si>
    <t>company</t>
  </si>
  <si>
    <t>portfolio</t>
  </si>
  <si>
    <t>securityId</t>
  </si>
  <si>
    <t>marketValueModelPrimo</t>
  </si>
  <si>
    <t>marketValueIMWPrimo</t>
  </si>
  <si>
    <t>AoCExpiry</t>
  </si>
  <si>
    <t>AoCCurve</t>
  </si>
  <si>
    <t>AoCVolatility</t>
  </si>
  <si>
    <t>AoCOther</t>
  </si>
  <si>
    <t>marketValueAoCUltimo</t>
  </si>
  <si>
    <t>marketValueIMWUltimo</t>
  </si>
  <si>
    <t>marketValueModelUltimo</t>
  </si>
  <si>
    <t>2523_ECAP</t>
  </si>
  <si>
    <t>BELAMP</t>
  </si>
  <si>
    <t>3350972</t>
  </si>
  <si>
    <t>3350574</t>
  </si>
  <si>
    <t>BEL177</t>
  </si>
  <si>
    <t>3350415</t>
  </si>
  <si>
    <t>3350971</t>
  </si>
  <si>
    <t>3350980</t>
  </si>
  <si>
    <t>3350966</t>
  </si>
  <si>
    <t>3350962</t>
  </si>
  <si>
    <t>SWOP3351002</t>
  </si>
  <si>
    <t>SWOP3350996</t>
  </si>
  <si>
    <t>SWOP3351020</t>
  </si>
  <si>
    <t>SWOP3351024</t>
  </si>
  <si>
    <t>SWOP3351012</t>
  </si>
  <si>
    <t>3350371</t>
  </si>
  <si>
    <t>3350573</t>
  </si>
  <si>
    <t>3350968</t>
  </si>
  <si>
    <t>SWOP3351026</t>
  </si>
  <si>
    <t>3350368</t>
  </si>
  <si>
    <t>3350956</t>
  </si>
  <si>
    <t>3350953</t>
  </si>
  <si>
    <t>3350970</t>
  </si>
  <si>
    <t>SWOP3351016</t>
  </si>
  <si>
    <t>3350955</t>
  </si>
  <si>
    <t>SWOP3351022</t>
  </si>
  <si>
    <t>SWOP3350998</t>
  </si>
  <si>
    <t>3350981</t>
  </si>
  <si>
    <t>SWOP3351032</t>
  </si>
  <si>
    <t>3350958</t>
  </si>
  <si>
    <t>3350957</t>
  </si>
  <si>
    <t>3350985</t>
  </si>
  <si>
    <t>3350364</t>
  </si>
  <si>
    <t>3350365</t>
  </si>
  <si>
    <t>SWOP3350992</t>
  </si>
  <si>
    <t>SWOP3351008</t>
  </si>
  <si>
    <t>SWOP3351000</t>
  </si>
  <si>
    <t>3350986</t>
  </si>
  <si>
    <t>3350989</t>
  </si>
  <si>
    <t>SWOP3351030</t>
  </si>
  <si>
    <t>3350979</t>
  </si>
  <si>
    <t>SWOP3351028</t>
  </si>
  <si>
    <t>SWOP3350994</t>
  </si>
  <si>
    <t>3350366</t>
  </si>
  <si>
    <t>3350974</t>
  </si>
  <si>
    <t>3350978</t>
  </si>
  <si>
    <t>3350367</t>
  </si>
  <si>
    <t>3350987</t>
  </si>
  <si>
    <t>3350563</t>
  </si>
  <si>
    <t>SWOP3351010</t>
  </si>
  <si>
    <t>3350959</t>
  </si>
  <si>
    <t>3350756</t>
  </si>
  <si>
    <t>3350982</t>
  </si>
  <si>
    <t>3350983</t>
  </si>
  <si>
    <t>3350967</t>
  </si>
  <si>
    <t>3350952</t>
  </si>
  <si>
    <t>PositionId</t>
  </si>
  <si>
    <t>SecurityName</t>
  </si>
  <si>
    <t>Volume</t>
  </si>
  <si>
    <t>InstrumentType</t>
  </si>
  <si>
    <t>SwaptionType</t>
  </si>
  <si>
    <t>SettlementType</t>
  </si>
  <si>
    <t>ExpiryDate</t>
  </si>
  <si>
    <t>MaturityDate</t>
  </si>
  <si>
    <t>StrikeRate</t>
  </si>
  <si>
    <t>Expiry</t>
  </si>
  <si>
    <t>Tenor</t>
  </si>
  <si>
    <t>MarketPrice</t>
  </si>
  <si>
    <t>TheoreticalPrice</t>
  </si>
  <si>
    <t>Theoretical1%Vol</t>
  </si>
  <si>
    <t>IntrisicValue</t>
  </si>
  <si>
    <t>ForwardRate</t>
  </si>
  <si>
    <t>Volatility</t>
  </si>
  <si>
    <t>ImpliedVol</t>
  </si>
  <si>
    <t>ATM_Vol</t>
  </si>
  <si>
    <t>Iterations</t>
  </si>
  <si>
    <t>Discount rate</t>
  </si>
  <si>
    <t>Comments on Moneyness</t>
  </si>
  <si>
    <t>CITI EU _SWAPTION_ST_ ,5%_ 21/03/2040-21/03/2070</t>
  </si>
  <si>
    <t>Swaption</t>
  </si>
  <si>
    <t>Payer</t>
  </si>
  <si>
    <t>cash</t>
  </si>
  <si>
    <t>N.A.</t>
  </si>
  <si>
    <t>ITM</t>
  </si>
  <si>
    <t>CITI EU_SWAPTION_ST_2.9%_26/05/38-26/05/68_SWAPT</t>
  </si>
  <si>
    <t>OTM</t>
  </si>
  <si>
    <t>BARC_EU_SWAPTION_ST_2.1%_21/07/37-21/07/67</t>
  </si>
  <si>
    <t>BARC_EU_SWAPTION_2.5%_16/03/38-16/06/63_SWAPTION</t>
  </si>
  <si>
    <t>BARC_EU_SWAPTION_ST_2.4%_05/08/37-05/08/67</t>
  </si>
  <si>
    <t>BARC_EU_SWAPTION_ST_3%_06/05/38-06/05/63_SWAPT</t>
  </si>
  <si>
    <t>CITI EU_SWAPTION_ST_2.4%_22/07/37-22/07/67</t>
  </si>
  <si>
    <t>FORTIS BR_REC_ST_4%_21/09/22-21/09/42_6M_EUR</t>
  </si>
  <si>
    <t>Receiver</t>
  </si>
  <si>
    <t>FORTIS BR_REC_ST_4%_08/07/22-08/07/28_6M_EUR</t>
  </si>
  <si>
    <t>CITI EU _SWAPTION_ST_ 2.7%_ 04/08/2038-04/08/2068</t>
  </si>
  <si>
    <t>FORTIS BR_REC_ST_4%_30/08/23-30/08/43_6M_EUR</t>
  </si>
  <si>
    <t>CITI EU_SWAPTION_ST_0%_04/05/38-04/05/68_SWAPTIONM</t>
  </si>
  <si>
    <t>CITI EU _SWAPTION_ST_ ,6%_ 28/03/2040-28/03/2070</t>
  </si>
  <si>
    <t>BARC_EU_SWAPTION_ST_0%_01/06/38-01/06/68_SWAPTION</t>
  </si>
  <si>
    <t>NOM_EU_SWAPTION_ST_0%_05/04/40-05/04/70_SWAPTIONM</t>
  </si>
  <si>
    <t>MS_EU_SWAPTION_ST_2.5%_19/08/37-19/08/67</t>
  </si>
  <si>
    <t>BNP PAR _SWAPTION_ST_ 2.1%_ 03/08/2038-03/08/2068</t>
  </si>
  <si>
    <t>CITI EU _SWAPTION_ST_ 2.5%_ 05/08/2038-05/08/2068</t>
  </si>
  <si>
    <t>BAML_EU_SWAPTION_ST_2.6%_29/07/38-29/07/68_SWAPT</t>
  </si>
  <si>
    <t>MS_EU_SWAPTION_ST_1.8%_06/08/37-06/08/67</t>
  </si>
  <si>
    <t>GS_EU _SWAPTION_ST_ .9%_ 20/02/2041-20/02/2071</t>
  </si>
  <si>
    <t>NOM_EU_SWAPTION_ST_0%_13/02/41-13/02/71_SWAPTIONM_</t>
  </si>
  <si>
    <t>FORTIS BR_REC_ST_4%_14/07/22-14/07/37_6M_EUR</t>
  </si>
  <si>
    <t>CITI_EU _SWAPTION_ST_ 1.25%_ 20/02/2041-20/02/2071</t>
  </si>
  <si>
    <t>BARC_EU_SWAPTION_ST_2.3%_26/08/37-26/08/67</t>
  </si>
  <si>
    <t>NOM_EU_SWAPTION_ST_ ,5%_ 28/03/2040-28/03/2070</t>
  </si>
  <si>
    <t>BNP PAR_SWAPTION_ST_0%_11/08/38-11/08/68_SWAPTIONM</t>
  </si>
  <si>
    <t>CITI EU _SWAPTION_ST_ ,6%_ 10/04/2040-10/04/2070</t>
  </si>
  <si>
    <t>BNP PAR _SWAPTION_ST_ 1.2%_ 27/02/2041-27/02/2071</t>
  </si>
  <si>
    <t>CITI EU _SWAPTION_ST_ ,5%_ 28/03/2040-28/03/2070</t>
  </si>
  <si>
    <t>GS_EU _SWAPTION_ST_ 1%_ 13/02/2041-13/02/2071</t>
  </si>
  <si>
    <t>NOM_EU_SWAPTION_ST_ ,5%_ 04/04/2040-04/04/2070</t>
  </si>
  <si>
    <t>CITI EU_SWAPTION_ST_2.1%_03/06/38-03/06/68_SWAPT</t>
  </si>
  <si>
    <t>NOM_EU_SWAPTION_ST_0%_08/09/37-08/09/67_SWAPTIONM</t>
  </si>
  <si>
    <t>BAML_EU_SWAPTION_ST_2.3%_21/07/38-21/07/2068</t>
  </si>
  <si>
    <t>NWM EU_SWAPTION_ST_2.9%_21/07/38-21/07/68_SWAPTIO</t>
  </si>
  <si>
    <t>NOM_EU_SWAPTION_ST_ ,5%_ 11/04/2040-11/04/2070</t>
  </si>
  <si>
    <t>CITI EU _SWAPTION_ST_ 2.4%_ 17/08/2038-17/08/2068</t>
  </si>
  <si>
    <t>BARC_EU_SWAPTION_ST_ 2.3%_ 11/08/2038-11/08/2068</t>
  </si>
  <si>
    <t>GS_EU _SWAPTION_ST_ 1.1%_ 27/02/2041-27/02/2071</t>
  </si>
  <si>
    <t>CITI EU _SWAPTION_ST_ ,6%_ 27/03/2040-27/03/2070</t>
  </si>
  <si>
    <t>FORTIS BR_REC_ST_4%_28/07/22-28/07/42_6M_EUR</t>
  </si>
  <si>
    <t>CIT LON_PAY_ST_4%_07/07/23-07/07/38_EUR</t>
  </si>
  <si>
    <t>CITI EU_SWAPTION_ST_2.75%_03/06/38-03/06/68_SWAPT</t>
  </si>
  <si>
    <t>NOM_EU _SWAPTION_ST_ 1%_ 13/02/2041-13/02/2071</t>
  </si>
  <si>
    <t>MS_EU_SWAPTION_ST_0%_07/09/37-07/09/67_SWAPTIONM_</t>
  </si>
  <si>
    <t>BARC_EU_SWAPTION_ST_2.6%_01/06/38-01/06/68_SWAPT</t>
  </si>
  <si>
    <t>TRTmarketValueIMWPrimo</t>
  </si>
  <si>
    <t>TRTmarketValueModelUltimo</t>
  </si>
  <si>
    <t>TRTmarketValueIMWUltimo</t>
  </si>
  <si>
    <t>TRTmarketValueModelprimo</t>
  </si>
  <si>
    <t>delta Python M04</t>
  </si>
  <si>
    <t>delta TRT M03</t>
  </si>
  <si>
    <t>delta Python M03</t>
  </si>
  <si>
    <t>delta TRT M04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</si>
</sst>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/>
    <xf numFmtId="0" fontId="0" fillId="0" borderId="0" xfId="0" quotePrefix="1"/>
    <xf numFmtId="14" fontId="0" fillId="0" borderId="0" xfId="0" applyNumberFormat="1"/>
    <xf numFmtId="0" fontId="0" fillId="0" borderId="0" xfId="0"/>
    <xf numFmtId="0" fontId="0" fillId="0" borderId="0" xfId="0" quotePrefix="1"/>
    <xf numFmtId="164" fontId="0" fillId="0" borderId="0" xfId="1" applyNumberFormat="1" applyFont="1"/>
    <xf numFmtId="164" fontId="0" fillId="2" borderId="0" xfId="1" applyNumberFormat="1" applyFont="1" applyFill="1"/>
    <xf numFmtId="164" fontId="3" fillId="0" borderId="0" xfId="1" applyNumberFormat="1" applyFont="1"/>
    <xf numFmtId="164" fontId="3" fillId="0" borderId="0" xfId="0" applyNumberFormat="1" applyFont="1"/>
    <xf numFmtId="0" fontId="4" fillId="0" borderId="1" xfId="0" applyFont="1" applyBorder="1" applyAlignment="1">
      <alignment horizontal="center" vertical="top"/>
    </xf>
  </cellXfs>
  <cellStyles count="3">
    <cellStyle name="Komma" xfId="1" builtinId="3"/>
    <cellStyle name="Komma 2" xfId="2" xr:uid="{9CB272E4-039F-4F6E-9822-512C99F6CCD3}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delta Python M04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Sheet1!$R$2:$R$48</c:f>
              <c:numCache>
                <c:formatCode>_ * #,##0_ ;_ * \-#,##0_ ;_ * "-"??_ ;_ @_ </c:formatCode>
                <c:ptCount val="47"/>
                <c:pt idx="0">
                  <c:v>40119.703129377682</c:v>
                </c:pt>
                <c:pt idx="1">
                  <c:v>2968.6795631856658</c:v>
                </c:pt>
                <c:pt idx="2">
                  <c:v>502.90986528992653</c:v>
                </c:pt>
                <c:pt idx="3">
                  <c:v>59470.990807808936</c:v>
                </c:pt>
                <c:pt idx="4">
                  <c:v>32042.9596594139</c:v>
                </c:pt>
                <c:pt idx="5">
                  <c:v>137464.44877764024</c:v>
                </c:pt>
                <c:pt idx="6">
                  <c:v>92931.781534151174</c:v>
                </c:pt>
                <c:pt idx="7">
                  <c:v>91781.154020469636</c:v>
                </c:pt>
                <c:pt idx="8">
                  <c:v>147758.15897846222</c:v>
                </c:pt>
                <c:pt idx="9">
                  <c:v>147758.15897846222</c:v>
                </c:pt>
                <c:pt idx="10">
                  <c:v>102828.5311618736</c:v>
                </c:pt>
                <c:pt idx="11">
                  <c:v>-52214.915360514075</c:v>
                </c:pt>
                <c:pt idx="12">
                  <c:v>77808.05907665845</c:v>
                </c:pt>
                <c:pt idx="13">
                  <c:v>155699.35617307015</c:v>
                </c:pt>
                <c:pt idx="14">
                  <c:v>125359.07468903624</c:v>
                </c:pt>
                <c:pt idx="15">
                  <c:v>43897.185783347115</c:v>
                </c:pt>
                <c:pt idx="16">
                  <c:v>91628.463898647577</c:v>
                </c:pt>
                <c:pt idx="17">
                  <c:v>84347.45363865234</c:v>
                </c:pt>
                <c:pt idx="18">
                  <c:v>167988.82602692861</c:v>
                </c:pt>
                <c:pt idx="19">
                  <c:v>87084.504395074211</c:v>
                </c:pt>
                <c:pt idx="20">
                  <c:v>61964.841662878171</c:v>
                </c:pt>
                <c:pt idx="21">
                  <c:v>159661.29373564664</c:v>
                </c:pt>
                <c:pt idx="22">
                  <c:v>90624.107576802373</c:v>
                </c:pt>
                <c:pt idx="23">
                  <c:v>79772.745715234429</c:v>
                </c:pt>
                <c:pt idx="24">
                  <c:v>109528.37712952495</c:v>
                </c:pt>
                <c:pt idx="25">
                  <c:v>1499.5198201307794</c:v>
                </c:pt>
                <c:pt idx="26">
                  <c:v>5248.3243704577908</c:v>
                </c:pt>
                <c:pt idx="27">
                  <c:v>91730.376438449137</c:v>
                </c:pt>
                <c:pt idx="28">
                  <c:v>175682.42451036163</c:v>
                </c:pt>
                <c:pt idx="29">
                  <c:v>91781.154020469636</c:v>
                </c:pt>
                <c:pt idx="30">
                  <c:v>35166.91158339614</c:v>
                </c:pt>
                <c:pt idx="31">
                  <c:v>30965.021512208041</c:v>
                </c:pt>
                <c:pt idx="32">
                  <c:v>140287.58021393884</c:v>
                </c:pt>
                <c:pt idx="33">
                  <c:v>150346.97270155698</c:v>
                </c:pt>
                <c:pt idx="34">
                  <c:v>181380.42770822719</c:v>
                </c:pt>
                <c:pt idx="35">
                  <c:v>87802.163840279914</c:v>
                </c:pt>
                <c:pt idx="36">
                  <c:v>39745.585148929153</c:v>
                </c:pt>
                <c:pt idx="37">
                  <c:v>53767.128171468619</c:v>
                </c:pt>
                <c:pt idx="38">
                  <c:v>2999.0396402610932</c:v>
                </c:pt>
                <c:pt idx="39">
                  <c:v>61384.675212096889</c:v>
                </c:pt>
                <c:pt idx="40">
                  <c:v>14917.599445203086</c:v>
                </c:pt>
                <c:pt idx="41">
                  <c:v>183622.38278906234</c:v>
                </c:pt>
                <c:pt idx="42">
                  <c:v>80901.033871668391</c:v>
                </c:pt>
                <c:pt idx="43">
                  <c:v>9504.8539444169146</c:v>
                </c:pt>
                <c:pt idx="44">
                  <c:v>49340.905321928672</c:v>
                </c:pt>
                <c:pt idx="45">
                  <c:v>90738.515683884732</c:v>
                </c:pt>
                <c:pt idx="46">
                  <c:v>109169.11937016714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2-410F-81EE-8B6C60D5512E}"/>
            </c:ext>
          </c:extLst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delta TRT M04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Sheet1!$U$2:$U$48</c:f>
              <c:numCache>
                <c:formatCode>_ * #,##0_ ;_ * \-#,##0_ ;_ * "-"??_ ;_ @_ </c:formatCode>
                <c:ptCount val="47"/>
                <c:pt idx="0">
                  <c:v>64852.316475013271</c:v>
                </c:pt>
                <c:pt idx="1">
                  <c:v>3836.5152414909098</c:v>
                </c:pt>
                <c:pt idx="2">
                  <c:v>4103.2002068031579</c:v>
                </c:pt>
                <c:pt idx="3">
                  <c:v>93803.41789088212</c:v>
                </c:pt>
                <c:pt idx="4">
                  <c:v>50210.920523608336</c:v>
                </c:pt>
                <c:pt idx="5">
                  <c:v>220986.94536841661</c:v>
                </c:pt>
                <c:pt idx="6">
                  <c:v>115540.55648192018</c:v>
                </c:pt>
                <c:pt idx="7">
                  <c:v>114425.09976302646</c:v>
                </c:pt>
                <c:pt idx="8">
                  <c:v>177942.48488573544</c:v>
                </c:pt>
                <c:pt idx="9">
                  <c:v>177942.48488573544</c:v>
                </c:pt>
                <c:pt idx="10">
                  <c:v>128007.82247941475</c:v>
                </c:pt>
                <c:pt idx="11">
                  <c:v>15356.884388100356</c:v>
                </c:pt>
                <c:pt idx="12">
                  <c:v>126104.08267339971</c:v>
                </c:pt>
                <c:pt idx="13">
                  <c:v>186896.77595862187</c:v>
                </c:pt>
                <c:pt idx="14">
                  <c:v>199239.94879921712</c:v>
                </c:pt>
                <c:pt idx="15">
                  <c:v>70688.450832920149</c:v>
                </c:pt>
                <c:pt idx="16">
                  <c:v>114179.14150352404</c:v>
                </c:pt>
                <c:pt idx="17">
                  <c:v>139778.31254744064</c:v>
                </c:pt>
                <c:pt idx="18">
                  <c:v>201092.87972428836</c:v>
                </c:pt>
                <c:pt idx="19">
                  <c:v>109050.54065166228</c:v>
                </c:pt>
                <c:pt idx="20">
                  <c:v>95237.338189767208</c:v>
                </c:pt>
                <c:pt idx="21">
                  <c:v>192773.46978858579</c:v>
                </c:pt>
                <c:pt idx="22">
                  <c:v>147735.11129511427</c:v>
                </c:pt>
                <c:pt idx="23">
                  <c:v>131710.19348726422</c:v>
                </c:pt>
                <c:pt idx="24">
                  <c:v>169523.70029556286</c:v>
                </c:pt>
                <c:pt idx="25">
                  <c:v>7076.2254030443728</c:v>
                </c:pt>
                <c:pt idx="26">
                  <c:v>24766.793910655193</c:v>
                </c:pt>
                <c:pt idx="27">
                  <c:v>114456.97031422798</c:v>
                </c:pt>
                <c:pt idx="28">
                  <c:v>219363.66802820191</c:v>
                </c:pt>
                <c:pt idx="29">
                  <c:v>114425.09976302646</c:v>
                </c:pt>
                <c:pt idx="30">
                  <c:v>54247.034549829084</c:v>
                </c:pt>
                <c:pt idx="31">
                  <c:v>48087.212508687517</c:v>
                </c:pt>
                <c:pt idx="32">
                  <c:v>169025.37473695073</c:v>
                </c:pt>
                <c:pt idx="33">
                  <c:v>239542.11117485538</c:v>
                </c:pt>
                <c:pt idx="34">
                  <c:v>219402.7586599309</c:v>
                </c:pt>
                <c:pt idx="35">
                  <c:v>109802.76495878026</c:v>
                </c:pt>
                <c:pt idx="36">
                  <c:v>58169.253931933548</c:v>
                </c:pt>
                <c:pt idx="37">
                  <c:v>84097.084890731145</c:v>
                </c:pt>
                <c:pt idx="38">
                  <c:v>14152.450806088746</c:v>
                </c:pt>
                <c:pt idx="39">
                  <c:v>101072.89629602432</c:v>
                </c:pt>
                <c:pt idx="40">
                  <c:v>-5639.0238321991637</c:v>
                </c:pt>
                <c:pt idx="41">
                  <c:v>228585.40299895592</c:v>
                </c:pt>
                <c:pt idx="42">
                  <c:v>132238.17451177165</c:v>
                </c:pt>
                <c:pt idx="43">
                  <c:v>10380.705828514474</c:v>
                </c:pt>
                <c:pt idx="44">
                  <c:v>76556.988489004318</c:v>
                </c:pt>
                <c:pt idx="45">
                  <c:v>148158.74080908671</c:v>
                </c:pt>
                <c:pt idx="46">
                  <c:v>174603.98939195182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2-410F-81EE-8B6C60D55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206552"/>
        <c:axId val="754211800"/>
      </c:lineChart>
      <c:catAx>
        <c:axId val="754206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4211800"/>
        <c:crosses val="autoZero"/>
        <c:auto val="1"/>
        <c:lblAlgn val="ctr"/>
        <c:lblOffset val="100"/>
        <c:noMultiLvlLbl val="0"/>
      </c:catAx>
      <c:valAx>
        <c:axId val="75421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420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delta Python M03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Sheet1!$G$2:$G$48</c:f>
              <c:numCache>
                <c:formatCode>_ * #,##0_ ;_ * \-#,##0_ ;_ * "-"??_ ;_ @_ </c:formatCode>
                <c:ptCount val="47"/>
                <c:pt idx="0">
                  <c:v>4001.1244144840166</c:v>
                </c:pt>
                <c:pt idx="1">
                  <c:v>3040.3067907532677</c:v>
                </c:pt>
                <c:pt idx="2">
                  <c:v>2147.4521772270091</c:v>
                </c:pt>
                <c:pt idx="3">
                  <c:v>4564.3757205540314</c:v>
                </c:pt>
                <c:pt idx="4">
                  <c:v>3358.2438172458205</c:v>
                </c:pt>
                <c:pt idx="5">
                  <c:v>6515.611568139866</c:v>
                </c:pt>
                <c:pt idx="6">
                  <c:v>7275.758341262117</c:v>
                </c:pt>
                <c:pt idx="7">
                  <c:v>6429.8574478086084</c:v>
                </c:pt>
                <c:pt idx="8">
                  <c:v>15078.739704642445</c:v>
                </c:pt>
                <c:pt idx="9">
                  <c:v>15078.739704642445</c:v>
                </c:pt>
                <c:pt idx="10">
                  <c:v>7286.9001222057268</c:v>
                </c:pt>
                <c:pt idx="11">
                  <c:v>-19023.645931120031</c:v>
                </c:pt>
                <c:pt idx="12">
                  <c:v>7543.8978958055377</c:v>
                </c:pt>
                <c:pt idx="13">
                  <c:v>15013.221670829691</c:v>
                </c:pt>
                <c:pt idx="14">
                  <c:v>3638.8724259156734</c:v>
                </c:pt>
                <c:pt idx="15">
                  <c:v>3971.1823173062876</c:v>
                </c:pt>
                <c:pt idx="16">
                  <c:v>6424.6471386505291</c:v>
                </c:pt>
                <c:pt idx="17">
                  <c:v>3443.3047878248617</c:v>
                </c:pt>
                <c:pt idx="18">
                  <c:v>14884.00929389149</c:v>
                </c:pt>
                <c:pt idx="19">
                  <c:v>6484.1501869242638</c:v>
                </c:pt>
                <c:pt idx="20">
                  <c:v>5502.7268887003884</c:v>
                </c:pt>
                <c:pt idx="21">
                  <c:v>17821.740304330364</c:v>
                </c:pt>
                <c:pt idx="22">
                  <c:v>3421.7767955046147</c:v>
                </c:pt>
                <c:pt idx="23">
                  <c:v>3553.4883021423593</c:v>
                </c:pt>
                <c:pt idx="24">
                  <c:v>10644.815247545019</c:v>
                </c:pt>
                <c:pt idx="25">
                  <c:v>3054.5901411890518</c:v>
                </c:pt>
                <c:pt idx="26">
                  <c:v>10691.065494162031</c:v>
                </c:pt>
                <c:pt idx="27">
                  <c:v>6450.3255394250154</c:v>
                </c:pt>
                <c:pt idx="28">
                  <c:v>14222.37689678371</c:v>
                </c:pt>
                <c:pt idx="29">
                  <c:v>6429.8574478086084</c:v>
                </c:pt>
                <c:pt idx="30">
                  <c:v>3829.1393039310351</c:v>
                </c:pt>
                <c:pt idx="31">
                  <c:v>3115.8438252569176</c:v>
                </c:pt>
                <c:pt idx="32">
                  <c:v>14934.371099177748</c:v>
                </c:pt>
                <c:pt idx="33">
                  <c:v>16010.100538253784</c:v>
                </c:pt>
                <c:pt idx="34">
                  <c:v>20787.218140185811</c:v>
                </c:pt>
                <c:pt idx="35">
                  <c:v>7032.0034076916054</c:v>
                </c:pt>
                <c:pt idx="36">
                  <c:v>5632.5731634099502</c:v>
                </c:pt>
                <c:pt idx="37">
                  <c:v>4670.2507332358509</c:v>
                </c:pt>
                <c:pt idx="38">
                  <c:v>6109.1802823781036</c:v>
                </c:pt>
                <c:pt idx="39">
                  <c:v>7055.7769702882506</c:v>
                </c:pt>
                <c:pt idx="40">
                  <c:v>11688.163999250159</c:v>
                </c:pt>
                <c:pt idx="41">
                  <c:v>13012.329503940418</c:v>
                </c:pt>
                <c:pt idx="42">
                  <c:v>4385.6261982973665</c:v>
                </c:pt>
                <c:pt idx="43">
                  <c:v>2958.1073744448513</c:v>
                </c:pt>
                <c:pt idx="44">
                  <c:v>5555.1626320746727</c:v>
                </c:pt>
                <c:pt idx="45">
                  <c:v>8651.5591104598716</c:v>
                </c:pt>
                <c:pt idx="46">
                  <c:v>62424.72434402816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0-487A-8353-631A73339064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delta TRT M03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Sheet1!$J$2:$J$48</c:f>
              <c:numCache>
                <c:formatCode>_ * #,##0_ ;_ * \-#,##0_ ;_ * "-"??_ ;_ @_ </c:formatCode>
                <c:ptCount val="47"/>
                <c:pt idx="0">
                  <c:v>15495.399133116938</c:v>
                </c:pt>
                <c:pt idx="1">
                  <c:v>3182.3374962459784</c:v>
                </c:pt>
                <c:pt idx="2">
                  <c:v>3564.2252617438789</c:v>
                </c:pt>
                <c:pt idx="3">
                  <c:v>21140.06743905507</c:v>
                </c:pt>
                <c:pt idx="4">
                  <c:v>11877.910005622311</c:v>
                </c:pt>
                <c:pt idx="5">
                  <c:v>44465.913729140535</c:v>
                </c:pt>
                <c:pt idx="6">
                  <c:v>19563.651241340674</c:v>
                </c:pt>
                <c:pt idx="7">
                  <c:v>18746.554509050213</c:v>
                </c:pt>
                <c:pt idx="8">
                  <c:v>30745.478613199666</c:v>
                </c:pt>
                <c:pt idx="9">
                  <c:v>30745.478613199666</c:v>
                </c:pt>
                <c:pt idx="10">
                  <c:v>20932.088960869238</c:v>
                </c:pt>
                <c:pt idx="11">
                  <c:v>15896.709978585131</c:v>
                </c:pt>
                <c:pt idx="12">
                  <c:v>29925.300363345072</c:v>
                </c:pt>
                <c:pt idx="13">
                  <c:v>31350.895059898496</c:v>
                </c:pt>
                <c:pt idx="14">
                  <c:v>37371.161935139447</c:v>
                </c:pt>
                <c:pt idx="15">
                  <c:v>16523.287266615778</c:v>
                </c:pt>
                <c:pt idx="16">
                  <c:v>18664.848801132292</c:v>
                </c:pt>
                <c:pt idx="17">
                  <c:v>27693.494294242933</c:v>
                </c:pt>
                <c:pt idx="18">
                  <c:v>32430.953608243726</c:v>
                </c:pt>
                <c:pt idx="19">
                  <c:v>18336.905952391215</c:v>
                </c:pt>
                <c:pt idx="20">
                  <c:v>21582.722973234486</c:v>
                </c:pt>
                <c:pt idx="21">
                  <c:v>34725.713148362935</c:v>
                </c:pt>
                <c:pt idx="22">
                  <c:v>28989.823799937963</c:v>
                </c:pt>
                <c:pt idx="23">
                  <c:v>26359.235526944511</c:v>
                </c:pt>
                <c:pt idx="24">
                  <c:v>39295.250787685625</c:v>
                </c:pt>
                <c:pt idx="25">
                  <c:v>5783.8067278387025</c:v>
                </c:pt>
                <c:pt idx="26">
                  <c:v>20243.323547435459</c:v>
                </c:pt>
                <c:pt idx="27">
                  <c:v>18811.776137956418</c:v>
                </c:pt>
                <c:pt idx="28">
                  <c:v>37724.260698867962</c:v>
                </c:pt>
                <c:pt idx="29">
                  <c:v>18746.554509050213</c:v>
                </c:pt>
                <c:pt idx="30">
                  <c:v>12884.508614114486</c:v>
                </c:pt>
                <c:pt idx="31">
                  <c:v>11241.43945845007</c:v>
                </c:pt>
                <c:pt idx="32">
                  <c:v>29730.120015493594</c:v>
                </c:pt>
                <c:pt idx="33">
                  <c:v>57134.442587301135</c:v>
                </c:pt>
                <c:pt idx="34">
                  <c:v>40112.501808758825</c:v>
                </c:pt>
                <c:pt idx="35">
                  <c:v>18903.369504502974</c:v>
                </c:pt>
                <c:pt idx="36">
                  <c:v>14586.520411561476</c:v>
                </c:pt>
                <c:pt idx="37">
                  <c:v>19149.05298564909</c:v>
                </c:pt>
                <c:pt idx="38">
                  <c:v>11567.613455677405</c:v>
                </c:pt>
                <c:pt idx="39">
                  <c:v>25049.159819731954</c:v>
                </c:pt>
                <c:pt idx="40">
                  <c:v>-3812.2578244591132</c:v>
                </c:pt>
                <c:pt idx="41">
                  <c:v>37378.738144408911</c:v>
                </c:pt>
                <c:pt idx="42">
                  <c:v>27257.492908902466</c:v>
                </c:pt>
                <c:pt idx="43">
                  <c:v>4585.8969855953037</c:v>
                </c:pt>
                <c:pt idx="44">
                  <c:v>18391.168147935066</c:v>
                </c:pt>
                <c:pt idx="45">
                  <c:v>35106.657383353449</c:v>
                </c:pt>
                <c:pt idx="46">
                  <c:v>91319.283771702088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0-487A-8353-631A73339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135216"/>
        <c:axId val="476129312"/>
      </c:lineChart>
      <c:catAx>
        <c:axId val="47613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6129312"/>
        <c:crosses val="autoZero"/>
        <c:auto val="1"/>
        <c:lblAlgn val="ctr"/>
        <c:lblOffset val="100"/>
        <c:noMultiLvlLbl val="0"/>
      </c:catAx>
      <c:valAx>
        <c:axId val="4761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61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delta Python M04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Sheet1!$R$2:$R$48</c:f>
              <c:numCache>
                <c:formatCode>_ * #,##0_ ;_ * \-#,##0_ ;_ * "-"??_ ;_ @_ </c:formatCode>
                <c:ptCount val="47"/>
                <c:pt idx="0">
                  <c:v>40119.703129377682</c:v>
                </c:pt>
                <c:pt idx="1">
                  <c:v>2968.6795631856658</c:v>
                </c:pt>
                <c:pt idx="2">
                  <c:v>502.90986528992653</c:v>
                </c:pt>
                <c:pt idx="3">
                  <c:v>59470.990807808936</c:v>
                </c:pt>
                <c:pt idx="4">
                  <c:v>32042.9596594139</c:v>
                </c:pt>
                <c:pt idx="5">
                  <c:v>137464.44877764024</c:v>
                </c:pt>
                <c:pt idx="6">
                  <c:v>92931.781534151174</c:v>
                </c:pt>
                <c:pt idx="7">
                  <c:v>91781.154020469636</c:v>
                </c:pt>
                <c:pt idx="8">
                  <c:v>147758.15897846222</c:v>
                </c:pt>
                <c:pt idx="9">
                  <c:v>147758.15897846222</c:v>
                </c:pt>
                <c:pt idx="10">
                  <c:v>102828.5311618736</c:v>
                </c:pt>
                <c:pt idx="11">
                  <c:v>-52214.915360514075</c:v>
                </c:pt>
                <c:pt idx="12">
                  <c:v>77808.05907665845</c:v>
                </c:pt>
                <c:pt idx="13">
                  <c:v>155699.35617307015</c:v>
                </c:pt>
                <c:pt idx="14">
                  <c:v>125359.07468903624</c:v>
                </c:pt>
                <c:pt idx="15">
                  <c:v>43897.185783347115</c:v>
                </c:pt>
                <c:pt idx="16">
                  <c:v>91628.463898647577</c:v>
                </c:pt>
                <c:pt idx="17">
                  <c:v>84347.45363865234</c:v>
                </c:pt>
                <c:pt idx="18">
                  <c:v>167988.82602692861</c:v>
                </c:pt>
                <c:pt idx="19">
                  <c:v>87084.504395074211</c:v>
                </c:pt>
                <c:pt idx="20">
                  <c:v>61964.841662878171</c:v>
                </c:pt>
                <c:pt idx="21">
                  <c:v>159661.29373564664</c:v>
                </c:pt>
                <c:pt idx="22">
                  <c:v>90624.107576802373</c:v>
                </c:pt>
                <c:pt idx="23">
                  <c:v>79772.745715234429</c:v>
                </c:pt>
                <c:pt idx="24">
                  <c:v>109528.37712952495</c:v>
                </c:pt>
                <c:pt idx="25">
                  <c:v>1499.5198201307794</c:v>
                </c:pt>
                <c:pt idx="26">
                  <c:v>5248.3243704577908</c:v>
                </c:pt>
                <c:pt idx="27">
                  <c:v>91730.376438449137</c:v>
                </c:pt>
                <c:pt idx="28">
                  <c:v>175682.42451036163</c:v>
                </c:pt>
                <c:pt idx="29">
                  <c:v>91781.154020469636</c:v>
                </c:pt>
                <c:pt idx="30">
                  <c:v>35166.91158339614</c:v>
                </c:pt>
                <c:pt idx="31">
                  <c:v>30965.021512208041</c:v>
                </c:pt>
                <c:pt idx="32">
                  <c:v>140287.58021393884</c:v>
                </c:pt>
                <c:pt idx="33">
                  <c:v>150346.97270155698</c:v>
                </c:pt>
                <c:pt idx="34">
                  <c:v>181380.42770822719</c:v>
                </c:pt>
                <c:pt idx="35">
                  <c:v>87802.163840279914</c:v>
                </c:pt>
                <c:pt idx="36">
                  <c:v>39745.585148929153</c:v>
                </c:pt>
                <c:pt idx="37">
                  <c:v>53767.128171468619</c:v>
                </c:pt>
                <c:pt idx="38">
                  <c:v>2999.0396402610932</c:v>
                </c:pt>
                <c:pt idx="39">
                  <c:v>61384.675212096889</c:v>
                </c:pt>
                <c:pt idx="40">
                  <c:v>14917.599445203086</c:v>
                </c:pt>
                <c:pt idx="41">
                  <c:v>183622.38278906234</c:v>
                </c:pt>
                <c:pt idx="42">
                  <c:v>80901.033871668391</c:v>
                </c:pt>
                <c:pt idx="43">
                  <c:v>9504.8539444169146</c:v>
                </c:pt>
                <c:pt idx="44">
                  <c:v>49340.905321928672</c:v>
                </c:pt>
                <c:pt idx="45">
                  <c:v>90738.515683884732</c:v>
                </c:pt>
                <c:pt idx="46">
                  <c:v>109169.11937016714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2-410F-81EE-8B6C60D5512E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delta Python M03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Sheet1!$G$2:$G$48</c:f>
              <c:numCache>
                <c:formatCode>_ * #,##0_ ;_ * \-#,##0_ ;_ * "-"??_ ;_ @_ </c:formatCode>
                <c:ptCount val="47"/>
                <c:pt idx="0">
                  <c:v>4001.1244144840166</c:v>
                </c:pt>
                <c:pt idx="1">
                  <c:v>3040.3067907532677</c:v>
                </c:pt>
                <c:pt idx="2">
                  <c:v>2147.4521772270091</c:v>
                </c:pt>
                <c:pt idx="3">
                  <c:v>4564.3757205540314</c:v>
                </c:pt>
                <c:pt idx="4">
                  <c:v>3358.2438172458205</c:v>
                </c:pt>
                <c:pt idx="5">
                  <c:v>6515.611568139866</c:v>
                </c:pt>
                <c:pt idx="6">
                  <c:v>7275.758341262117</c:v>
                </c:pt>
                <c:pt idx="7">
                  <c:v>6429.8574478086084</c:v>
                </c:pt>
                <c:pt idx="8">
                  <c:v>15078.739704642445</c:v>
                </c:pt>
                <c:pt idx="9">
                  <c:v>15078.739704642445</c:v>
                </c:pt>
                <c:pt idx="10">
                  <c:v>7286.9001222057268</c:v>
                </c:pt>
                <c:pt idx="11">
                  <c:v>-19023.645931120031</c:v>
                </c:pt>
                <c:pt idx="12">
                  <c:v>7543.8978958055377</c:v>
                </c:pt>
                <c:pt idx="13">
                  <c:v>15013.221670829691</c:v>
                </c:pt>
                <c:pt idx="14">
                  <c:v>3638.8724259156734</c:v>
                </c:pt>
                <c:pt idx="15">
                  <c:v>3971.1823173062876</c:v>
                </c:pt>
                <c:pt idx="16">
                  <c:v>6424.6471386505291</c:v>
                </c:pt>
                <c:pt idx="17">
                  <c:v>3443.3047878248617</c:v>
                </c:pt>
                <c:pt idx="18">
                  <c:v>14884.00929389149</c:v>
                </c:pt>
                <c:pt idx="19">
                  <c:v>6484.1501869242638</c:v>
                </c:pt>
                <c:pt idx="20">
                  <c:v>5502.7268887003884</c:v>
                </c:pt>
                <c:pt idx="21">
                  <c:v>17821.740304330364</c:v>
                </c:pt>
                <c:pt idx="22">
                  <c:v>3421.7767955046147</c:v>
                </c:pt>
                <c:pt idx="23">
                  <c:v>3553.4883021423593</c:v>
                </c:pt>
                <c:pt idx="24">
                  <c:v>10644.815247545019</c:v>
                </c:pt>
                <c:pt idx="25">
                  <c:v>3054.5901411890518</c:v>
                </c:pt>
                <c:pt idx="26">
                  <c:v>10691.065494162031</c:v>
                </c:pt>
                <c:pt idx="27">
                  <c:v>6450.3255394250154</c:v>
                </c:pt>
                <c:pt idx="28">
                  <c:v>14222.37689678371</c:v>
                </c:pt>
                <c:pt idx="29">
                  <c:v>6429.8574478086084</c:v>
                </c:pt>
                <c:pt idx="30">
                  <c:v>3829.1393039310351</c:v>
                </c:pt>
                <c:pt idx="31">
                  <c:v>3115.8438252569176</c:v>
                </c:pt>
                <c:pt idx="32">
                  <c:v>14934.371099177748</c:v>
                </c:pt>
                <c:pt idx="33">
                  <c:v>16010.100538253784</c:v>
                </c:pt>
                <c:pt idx="34">
                  <c:v>20787.218140185811</c:v>
                </c:pt>
                <c:pt idx="35">
                  <c:v>7032.0034076916054</c:v>
                </c:pt>
                <c:pt idx="36">
                  <c:v>5632.5731634099502</c:v>
                </c:pt>
                <c:pt idx="37">
                  <c:v>4670.2507332358509</c:v>
                </c:pt>
                <c:pt idx="38">
                  <c:v>6109.1802823781036</c:v>
                </c:pt>
                <c:pt idx="39">
                  <c:v>7055.7769702882506</c:v>
                </c:pt>
                <c:pt idx="40">
                  <c:v>11688.163999250159</c:v>
                </c:pt>
                <c:pt idx="41">
                  <c:v>13012.329503940418</c:v>
                </c:pt>
                <c:pt idx="42">
                  <c:v>4385.6261982973665</c:v>
                </c:pt>
                <c:pt idx="43">
                  <c:v>2958.1073744448513</c:v>
                </c:pt>
                <c:pt idx="44">
                  <c:v>5555.1626320746727</c:v>
                </c:pt>
                <c:pt idx="45">
                  <c:v>8651.5591104598716</c:v>
                </c:pt>
                <c:pt idx="46">
                  <c:v>62424.72434402816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2-410F-81EE-8B6C60D55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206552"/>
        <c:axId val="754211800"/>
      </c:lineChart>
      <c:catAx>
        <c:axId val="754206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4211800"/>
        <c:crosses val="autoZero"/>
        <c:auto val="1"/>
        <c:lblAlgn val="ctr"/>
        <c:lblOffset val="100"/>
        <c:noMultiLvlLbl val="0"/>
      </c:catAx>
      <c:valAx>
        <c:axId val="75421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420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delta TRT M04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Sheet1!$U$2:$U$48</c:f>
              <c:numCache>
                <c:formatCode>_ * #,##0_ ;_ * \-#,##0_ ;_ * "-"??_ ;_ @_ </c:formatCode>
                <c:ptCount val="47"/>
                <c:pt idx="0">
                  <c:v>64852.316475013271</c:v>
                </c:pt>
                <c:pt idx="1">
                  <c:v>3836.5152414909098</c:v>
                </c:pt>
                <c:pt idx="2">
                  <c:v>4103.2002068031579</c:v>
                </c:pt>
                <c:pt idx="3">
                  <c:v>93803.41789088212</c:v>
                </c:pt>
                <c:pt idx="4">
                  <c:v>50210.920523608336</c:v>
                </c:pt>
                <c:pt idx="5">
                  <c:v>220986.94536841661</c:v>
                </c:pt>
                <c:pt idx="6">
                  <c:v>115540.55648192018</c:v>
                </c:pt>
                <c:pt idx="7">
                  <c:v>114425.09976302646</c:v>
                </c:pt>
                <c:pt idx="8">
                  <c:v>177942.48488573544</c:v>
                </c:pt>
                <c:pt idx="9">
                  <c:v>177942.48488573544</c:v>
                </c:pt>
                <c:pt idx="10">
                  <c:v>128007.82247941475</c:v>
                </c:pt>
                <c:pt idx="11">
                  <c:v>15356.884388100356</c:v>
                </c:pt>
                <c:pt idx="12">
                  <c:v>126104.08267339971</c:v>
                </c:pt>
                <c:pt idx="13">
                  <c:v>186896.77595862187</c:v>
                </c:pt>
                <c:pt idx="14">
                  <c:v>199239.94879921712</c:v>
                </c:pt>
                <c:pt idx="15">
                  <c:v>70688.450832920149</c:v>
                </c:pt>
                <c:pt idx="16">
                  <c:v>114179.14150352404</c:v>
                </c:pt>
                <c:pt idx="17">
                  <c:v>139778.31254744064</c:v>
                </c:pt>
                <c:pt idx="18">
                  <c:v>201092.87972428836</c:v>
                </c:pt>
                <c:pt idx="19">
                  <c:v>109050.54065166228</c:v>
                </c:pt>
                <c:pt idx="20">
                  <c:v>95237.338189767208</c:v>
                </c:pt>
                <c:pt idx="21">
                  <c:v>192773.46978858579</c:v>
                </c:pt>
                <c:pt idx="22">
                  <c:v>147735.11129511427</c:v>
                </c:pt>
                <c:pt idx="23">
                  <c:v>131710.19348726422</c:v>
                </c:pt>
                <c:pt idx="24">
                  <c:v>169523.70029556286</c:v>
                </c:pt>
                <c:pt idx="25">
                  <c:v>7076.2254030443728</c:v>
                </c:pt>
                <c:pt idx="26">
                  <c:v>24766.793910655193</c:v>
                </c:pt>
                <c:pt idx="27">
                  <c:v>114456.97031422798</c:v>
                </c:pt>
                <c:pt idx="28">
                  <c:v>219363.66802820191</c:v>
                </c:pt>
                <c:pt idx="29">
                  <c:v>114425.09976302646</c:v>
                </c:pt>
                <c:pt idx="30">
                  <c:v>54247.034549829084</c:v>
                </c:pt>
                <c:pt idx="31">
                  <c:v>48087.212508687517</c:v>
                </c:pt>
                <c:pt idx="32">
                  <c:v>169025.37473695073</c:v>
                </c:pt>
                <c:pt idx="33">
                  <c:v>239542.11117485538</c:v>
                </c:pt>
                <c:pt idx="34">
                  <c:v>219402.7586599309</c:v>
                </c:pt>
                <c:pt idx="35">
                  <c:v>109802.76495878026</c:v>
                </c:pt>
                <c:pt idx="36">
                  <c:v>58169.253931933548</c:v>
                </c:pt>
                <c:pt idx="37">
                  <c:v>84097.084890731145</c:v>
                </c:pt>
                <c:pt idx="38">
                  <c:v>14152.450806088746</c:v>
                </c:pt>
                <c:pt idx="39">
                  <c:v>101072.89629602432</c:v>
                </c:pt>
                <c:pt idx="40">
                  <c:v>-5639.0238321991637</c:v>
                </c:pt>
                <c:pt idx="41">
                  <c:v>228585.40299895592</c:v>
                </c:pt>
                <c:pt idx="42">
                  <c:v>132238.17451177165</c:v>
                </c:pt>
                <c:pt idx="43">
                  <c:v>10380.705828514474</c:v>
                </c:pt>
                <c:pt idx="44">
                  <c:v>76556.988489004318</c:v>
                </c:pt>
                <c:pt idx="45">
                  <c:v>148158.74080908671</c:v>
                </c:pt>
                <c:pt idx="46">
                  <c:v>174603.98939195182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2-410F-81EE-8B6C60D5512E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delta TRT M03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Sheet1!$J$2:$J$48</c:f>
              <c:numCache>
                <c:formatCode>_ * #,##0_ ;_ * \-#,##0_ ;_ * "-"??_ ;_ @_ </c:formatCode>
                <c:ptCount val="47"/>
                <c:pt idx="0">
                  <c:v>15495.399133116938</c:v>
                </c:pt>
                <c:pt idx="1">
                  <c:v>3182.3374962459784</c:v>
                </c:pt>
                <c:pt idx="2">
                  <c:v>3564.2252617438789</c:v>
                </c:pt>
                <c:pt idx="3">
                  <c:v>21140.06743905507</c:v>
                </c:pt>
                <c:pt idx="4">
                  <c:v>11877.910005622311</c:v>
                </c:pt>
                <c:pt idx="5">
                  <c:v>44465.913729140535</c:v>
                </c:pt>
                <c:pt idx="6">
                  <c:v>19563.651241340674</c:v>
                </c:pt>
                <c:pt idx="7">
                  <c:v>18746.554509050213</c:v>
                </c:pt>
                <c:pt idx="8">
                  <c:v>30745.478613199666</c:v>
                </c:pt>
                <c:pt idx="9">
                  <c:v>30745.478613199666</c:v>
                </c:pt>
                <c:pt idx="10">
                  <c:v>20932.088960869238</c:v>
                </c:pt>
                <c:pt idx="11">
                  <c:v>15896.709978585131</c:v>
                </c:pt>
                <c:pt idx="12">
                  <c:v>29925.300363345072</c:v>
                </c:pt>
                <c:pt idx="13">
                  <c:v>31350.895059898496</c:v>
                </c:pt>
                <c:pt idx="14">
                  <c:v>37371.161935139447</c:v>
                </c:pt>
                <c:pt idx="15">
                  <c:v>16523.287266615778</c:v>
                </c:pt>
                <c:pt idx="16">
                  <c:v>18664.848801132292</c:v>
                </c:pt>
                <c:pt idx="17">
                  <c:v>27693.494294242933</c:v>
                </c:pt>
                <c:pt idx="18">
                  <c:v>32430.953608243726</c:v>
                </c:pt>
                <c:pt idx="19">
                  <c:v>18336.905952391215</c:v>
                </c:pt>
                <c:pt idx="20">
                  <c:v>21582.722973234486</c:v>
                </c:pt>
                <c:pt idx="21">
                  <c:v>34725.713148362935</c:v>
                </c:pt>
                <c:pt idx="22">
                  <c:v>28989.823799937963</c:v>
                </c:pt>
                <c:pt idx="23">
                  <c:v>26359.235526944511</c:v>
                </c:pt>
                <c:pt idx="24">
                  <c:v>39295.250787685625</c:v>
                </c:pt>
                <c:pt idx="25">
                  <c:v>5783.8067278387025</c:v>
                </c:pt>
                <c:pt idx="26">
                  <c:v>20243.323547435459</c:v>
                </c:pt>
                <c:pt idx="27">
                  <c:v>18811.776137956418</c:v>
                </c:pt>
                <c:pt idx="28">
                  <c:v>37724.260698867962</c:v>
                </c:pt>
                <c:pt idx="29">
                  <c:v>18746.554509050213</c:v>
                </c:pt>
                <c:pt idx="30">
                  <c:v>12884.508614114486</c:v>
                </c:pt>
                <c:pt idx="31">
                  <c:v>11241.43945845007</c:v>
                </c:pt>
                <c:pt idx="32">
                  <c:v>29730.120015493594</c:v>
                </c:pt>
                <c:pt idx="33">
                  <c:v>57134.442587301135</c:v>
                </c:pt>
                <c:pt idx="34">
                  <c:v>40112.501808758825</c:v>
                </c:pt>
                <c:pt idx="35">
                  <c:v>18903.369504502974</c:v>
                </c:pt>
                <c:pt idx="36">
                  <c:v>14586.520411561476</c:v>
                </c:pt>
                <c:pt idx="37">
                  <c:v>19149.05298564909</c:v>
                </c:pt>
                <c:pt idx="38">
                  <c:v>11567.613455677405</c:v>
                </c:pt>
                <c:pt idx="39">
                  <c:v>25049.159819731954</c:v>
                </c:pt>
                <c:pt idx="40">
                  <c:v>-3812.2578244591132</c:v>
                </c:pt>
                <c:pt idx="41">
                  <c:v>37378.738144408911</c:v>
                </c:pt>
                <c:pt idx="42">
                  <c:v>27257.492908902466</c:v>
                </c:pt>
                <c:pt idx="43">
                  <c:v>4585.8969855953037</c:v>
                </c:pt>
                <c:pt idx="44">
                  <c:v>18391.168147935066</c:v>
                </c:pt>
                <c:pt idx="45">
                  <c:v>35106.657383353449</c:v>
                </c:pt>
                <c:pt idx="46">
                  <c:v>91319.283771702088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2-410F-81EE-8B6C60D55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206552"/>
        <c:axId val="754211800"/>
      </c:lineChart>
      <c:catAx>
        <c:axId val="754206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4211800"/>
        <c:crosses val="autoZero"/>
        <c:auto val="1"/>
        <c:lblAlgn val="ctr"/>
        <c:lblOffset val="100"/>
        <c:noMultiLvlLbl val="0"/>
      </c:catAx>
      <c:valAx>
        <c:axId val="75421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420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762000</xdr:colOff>
      <xdr:row>18</xdr:row>
      <xdr:rowOff>109537</xdr:rowOff>
    </xdr:from>
    <xdr:to>
      <xdr:col>15</xdr:col>
      <xdr:colOff>152400</xdr:colOff>
      <xdr:row>32</xdr:row>
      <xdr:rowOff>185737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63EA60C-FF8F-4A74-9BFE-4EFC99169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781050</xdr:colOff>
      <xdr:row>3</xdr:row>
      <xdr:rowOff>42862</xdr:rowOff>
    </xdr:from>
    <xdr:to>
      <xdr:col>15</xdr:col>
      <xdr:colOff>171450</xdr:colOff>
      <xdr:row>17</xdr:row>
      <xdr:rowOff>119062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4ECB8482-5623-42DD-9C9B-DCBDC9C73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33</xdr:row>
      <xdr:rowOff>176212</xdr:rowOff>
    </xdr:from>
    <xdr:to>
      <xdr:col>15</xdr:col>
      <xdr:colOff>152400</xdr:colOff>
      <xdr:row>48</xdr:row>
      <xdr:rowOff>61912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41553814-2E6E-412B-AFE6-9B63A9C41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762000</xdr:colOff>
      <xdr:row>49</xdr:row>
      <xdr:rowOff>61912</xdr:rowOff>
    </xdr:from>
    <xdr:to>
      <xdr:col>15</xdr:col>
      <xdr:colOff>152400</xdr:colOff>
      <xdr:row>63</xdr:row>
      <xdr:rowOff>138112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147F84AD-9A6D-4CB8-B345-5DE9121EE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"/>
  <sheetViews>
    <sheetView tabSelected="1" topLeftCell="I34" workbookViewId="0">
      <selection activeCell="P48" sqref="P48"/>
    </sheetView>
  </sheetViews>
  <sheetFormatPr defaultRowHeight="15" x14ac:dyDescent="0.25"/>
  <cols>
    <col min="1" max="1" width="3" bestFit="1" customWidth="1"/>
    <col min="2" max="2" width="10.5703125" bestFit="1" customWidth="1"/>
    <col min="3" max="3" width="8.85546875" bestFit="1" customWidth="1"/>
    <col min="4" max="4" width="13.5703125" bestFit="1" customWidth="1"/>
    <col min="5" max="5" width="24.140625" bestFit="1" customWidth="1"/>
    <col min="6" max="6" width="22.7109375" bestFit="1" customWidth="1"/>
    <col min="7" max="7" width="22.7109375" style="7" customWidth="1"/>
    <col min="8" max="8" width="28.140625" bestFit="1" customWidth="1"/>
    <col min="9" max="9" width="26.7109375" bestFit="1" customWidth="1"/>
    <col min="10" max="10" width="26.7109375" style="7" customWidth="1"/>
    <col min="11" max="11" width="13.7109375" bestFit="1" customWidth="1"/>
    <col min="12" max="12" width="13.42578125" bestFit="1" customWidth="1"/>
    <col min="13" max="13" width="14.42578125" bestFit="1" customWidth="1"/>
    <col min="14" max="14" width="13.42578125" bestFit="1" customWidth="1"/>
    <col min="15" max="15" width="22.7109375" bestFit="1" customWidth="1"/>
    <col min="16" max="16" width="23.5703125" bestFit="1" customWidth="1"/>
    <col min="17" max="17" width="25" bestFit="1" customWidth="1"/>
    <col min="18" max="18" width="25" style="7" customWidth="1"/>
    <col min="19" max="19" width="27.28515625" style="4" bestFit="1" customWidth="1"/>
    <col min="20" max="20" width="25.85546875" style="4" bestFit="1" customWidth="1"/>
    <col min="21" max="21" width="23" customWidth="1"/>
  </cols>
  <sheetData>
    <row r="1" spans="1:2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3" t="s">
        <v>150</v>
      </c>
      <c r="H1" s="1" t="s">
        <v>147</v>
      </c>
      <c r="I1" s="1" t="s">
        <v>144</v>
      </c>
      <c r="J1" s="13" t="s">
        <v>149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3" t="s">
        <v>148</v>
      </c>
      <c r="S1" s="1" t="s">
        <v>146</v>
      </c>
      <c r="T1" s="1" t="s">
        <v>145</v>
      </c>
      <c r="U1" s="13" t="s">
        <v>151</v>
      </c>
    </row>
    <row r="2" spans="1:21" x14ac:dyDescent="0.25">
      <c r="A2" s="1">
        <v>0</v>
      </c>
      <c r="B2" t="s">
        <v>12</v>
      </c>
      <c r="C2" t="s">
        <v>13</v>
      </c>
      <c r="D2" t="s">
        <v>14</v>
      </c>
      <c r="E2" s="9">
        <v>2336320.7544144839</v>
      </c>
      <c r="F2" s="9">
        <v>2332319.63</v>
      </c>
      <c r="G2" s="11">
        <f>E2-F2</f>
        <v>4001.1244144840166</v>
      </c>
      <c r="H2" s="9">
        <f>VLOOKUP(D2,TRTM03!$A$2:$V$54,13,0)*VLOOKUP(D2,TRTM03!$A$2:$V$54,3,0)</f>
        <v>2347815.0291331168</v>
      </c>
      <c r="I2" s="9">
        <f>VLOOKUP(D2,TRTM03!$A$2:$V$54,12,0)*VLOOKUP(D2,TRTM03!$A$2:$V$54,3,0)</f>
        <v>2332319.63</v>
      </c>
      <c r="J2" s="11">
        <f>H2-I2</f>
        <v>15495.399133116938</v>
      </c>
      <c r="K2" s="9">
        <v>-11541.91138690431</v>
      </c>
      <c r="L2" s="9">
        <v>227797.73381324529</v>
      </c>
      <c r="M2" s="9">
        <v>92376.24628855288</v>
      </c>
      <c r="N2" s="9">
        <v>-36118.578714893672</v>
      </c>
      <c r="O2" s="9">
        <v>2604833.12</v>
      </c>
      <c r="P2" s="9">
        <v>2604833.12</v>
      </c>
      <c r="Q2" s="9">
        <v>2644952.8231293778</v>
      </c>
      <c r="R2" s="11">
        <f>Q2-P2</f>
        <v>40119.703129377682</v>
      </c>
      <c r="S2" s="9">
        <f>VLOOKUP(D2,TRTM04!$A$2:$V$54,12,0)*VLOOKUP(D2,TRTM04!$A$2:$V$54,3,0)</f>
        <v>2604833.12</v>
      </c>
      <c r="T2" s="9">
        <f>VLOOKUP(D2,TRTM04!$A$2:$V$54,13,0)*VLOOKUP(D2,TRTM04!$A$2:$V$54,3,0)</f>
        <v>2669685.4364750134</v>
      </c>
      <c r="U2" s="12">
        <f>T2-S2</f>
        <v>64852.316475013271</v>
      </c>
    </row>
    <row r="3" spans="1:21" x14ac:dyDescent="0.25">
      <c r="A3" s="1">
        <v>1</v>
      </c>
      <c r="B3" t="s">
        <v>12</v>
      </c>
      <c r="C3" t="s">
        <v>13</v>
      </c>
      <c r="D3" t="s">
        <v>15</v>
      </c>
      <c r="E3" s="9">
        <v>968656.02679075324</v>
      </c>
      <c r="F3" s="9">
        <v>965615.72</v>
      </c>
      <c r="G3" s="11">
        <f t="shared" ref="G3:G48" si="0">E3-F3</f>
        <v>3040.3067907532677</v>
      </c>
      <c r="H3" s="9">
        <f>VLOOKUP(D3,TRTM03!$A$2:$V$54,13,0)*VLOOKUP(D3,TRTM03!$A$2:$V$54,3,0)</f>
        <v>968798.05749624595</v>
      </c>
      <c r="I3" s="9">
        <f>VLOOKUP(D3,TRTM03!$A$2:$V$54,12,0)*VLOOKUP(D3,TRTM03!$A$2:$V$54,3,0)</f>
        <v>965615.72</v>
      </c>
      <c r="J3" s="11">
        <f t="shared" ref="J3:J48" si="1">H3-I3</f>
        <v>3182.3374962459784</v>
      </c>
      <c r="K3" s="9">
        <v>1099.4483222060369</v>
      </c>
      <c r="L3" s="9">
        <v>-224142.13039773659</v>
      </c>
      <c r="M3" s="9">
        <v>185.1548479628982</v>
      </c>
      <c r="N3" s="9">
        <v>71.627227567601949</v>
      </c>
      <c r="O3" s="9">
        <v>742829.82</v>
      </c>
      <c r="P3" s="9">
        <v>742829.82</v>
      </c>
      <c r="Q3" s="9">
        <v>745798.49956318561</v>
      </c>
      <c r="R3" s="11">
        <f t="shared" ref="R3:R48" si="2">Q3-P3</f>
        <v>2968.6795631856658</v>
      </c>
      <c r="S3" s="9">
        <f>VLOOKUP(D3,TRTM04!$A$2:$V$54,12,0)*VLOOKUP(D3,TRTM04!$A$2:$V$54,3,0)</f>
        <v>742829.82</v>
      </c>
      <c r="T3" s="9">
        <f>VLOOKUP(D3,TRTM04!$A$2:$V$54,13,0)*VLOOKUP(D3,TRTM04!$A$2:$V$54,3,0)</f>
        <v>746666.33524149086</v>
      </c>
      <c r="U3" s="12">
        <f t="shared" ref="U3:U48" si="3">T3-S3</f>
        <v>3836.5152414909098</v>
      </c>
    </row>
    <row r="4" spans="1:21" x14ac:dyDescent="0.25">
      <c r="A4" s="1">
        <v>2</v>
      </c>
      <c r="B4" t="s">
        <v>12</v>
      </c>
      <c r="C4" t="s">
        <v>16</v>
      </c>
      <c r="D4" t="s">
        <v>17</v>
      </c>
      <c r="E4" s="9">
        <v>1456196.172177227</v>
      </c>
      <c r="F4" s="9">
        <v>1454048.72</v>
      </c>
      <c r="G4" s="11">
        <f t="shared" si="0"/>
        <v>2147.4521772270091</v>
      </c>
      <c r="H4" s="9">
        <f>VLOOKUP(D4,TRTM03!$A$2:$V$54,13,0)*VLOOKUP(D4,TRTM03!$A$2:$V$54,3,0)</f>
        <v>1457612.9452617439</v>
      </c>
      <c r="I4" s="9">
        <f>VLOOKUP(D4,TRTM03!$A$2:$V$54,12,0)*VLOOKUP(D4,TRTM03!$A$2:$V$54,3,0)</f>
        <v>1454048.72</v>
      </c>
      <c r="J4" s="11">
        <f t="shared" si="1"/>
        <v>3564.2252617438789</v>
      </c>
      <c r="K4" s="9">
        <v>1815.190633533522</v>
      </c>
      <c r="L4" s="9">
        <v>-337105.45646377403</v>
      </c>
      <c r="M4" s="9">
        <v>96.33351830416359</v>
      </c>
      <c r="N4" s="9">
        <v>1644.5423119363841</v>
      </c>
      <c r="O4" s="9">
        <v>1120499.33</v>
      </c>
      <c r="P4" s="9">
        <v>1120499.33</v>
      </c>
      <c r="Q4" s="9">
        <v>1121002.23986529</v>
      </c>
      <c r="R4" s="11">
        <f t="shared" si="2"/>
        <v>502.90986528992653</v>
      </c>
      <c r="S4" s="9">
        <f>VLOOKUP(D4,TRTM04!$A$2:$V$54,12,0)*VLOOKUP(D4,TRTM04!$A$2:$V$54,3,0)</f>
        <v>1120499.33</v>
      </c>
      <c r="T4" s="9">
        <f>VLOOKUP(D4,TRTM04!$A$2:$V$54,13,0)*VLOOKUP(D4,TRTM04!$A$2:$V$54,3,0)</f>
        <v>1124602.5302068032</v>
      </c>
      <c r="U4" s="12">
        <f t="shared" si="3"/>
        <v>4103.2002068031579</v>
      </c>
    </row>
    <row r="5" spans="1:21" x14ac:dyDescent="0.25">
      <c r="A5" s="1">
        <v>3</v>
      </c>
      <c r="B5" t="s">
        <v>12</v>
      </c>
      <c r="C5" t="s">
        <v>13</v>
      </c>
      <c r="D5" t="s">
        <v>18</v>
      </c>
      <c r="E5" s="9">
        <v>3489958.0257205539</v>
      </c>
      <c r="F5" s="9">
        <v>3485393.65</v>
      </c>
      <c r="G5" s="11">
        <f t="shared" si="0"/>
        <v>4564.3757205540314</v>
      </c>
      <c r="H5" s="9">
        <f>VLOOKUP(D5,TRTM03!$A$2:$V$54,13,0)*VLOOKUP(D5,TRTM03!$A$2:$V$54,3,0)</f>
        <v>3506533.7174390554</v>
      </c>
      <c r="I5" s="9">
        <f>VLOOKUP(D5,TRTM03!$A$2:$V$54,12,0)*VLOOKUP(D5,TRTM03!$A$2:$V$54,3,0)</f>
        <v>3485393.6500000004</v>
      </c>
      <c r="J5" s="11">
        <f t="shared" si="1"/>
        <v>21140.06743905507</v>
      </c>
      <c r="K5" s="9">
        <v>-12308.30798257794</v>
      </c>
      <c r="L5" s="9">
        <v>294770.9824213502</v>
      </c>
      <c r="M5" s="9">
        <v>135601.3906484824</v>
      </c>
      <c r="N5" s="9">
        <v>-54906.615087254439</v>
      </c>
      <c r="O5" s="9">
        <v>3848551.1</v>
      </c>
      <c r="P5" s="9">
        <v>3848551.1</v>
      </c>
      <c r="Q5" s="9">
        <v>3908022.090807809</v>
      </c>
      <c r="R5" s="11">
        <f t="shared" si="2"/>
        <v>59470.990807808936</v>
      </c>
      <c r="S5" s="9">
        <f>VLOOKUP(D5,TRTM04!$A$2:$V$54,12,0)*VLOOKUP(D5,TRTM04!$A$2:$V$54,3,0)</f>
        <v>3848551.1</v>
      </c>
      <c r="T5" s="9">
        <f>VLOOKUP(D5,TRTM04!$A$2:$V$54,13,0)*VLOOKUP(D5,TRTM04!$A$2:$V$54,3,0)</f>
        <v>3942354.5178908822</v>
      </c>
      <c r="U5" s="12">
        <f t="shared" si="3"/>
        <v>93803.41789088212</v>
      </c>
    </row>
    <row r="6" spans="1:21" x14ac:dyDescent="0.25">
      <c r="A6" s="1">
        <v>4</v>
      </c>
      <c r="B6" t="s">
        <v>12</v>
      </c>
      <c r="C6" t="s">
        <v>13</v>
      </c>
      <c r="D6" t="s">
        <v>19</v>
      </c>
      <c r="E6" s="9">
        <v>1794308.5938172459</v>
      </c>
      <c r="F6" s="9">
        <v>1790950.35</v>
      </c>
      <c r="G6" s="11">
        <f t="shared" si="0"/>
        <v>3358.2438172458205</v>
      </c>
      <c r="H6" s="9">
        <f>VLOOKUP(D6,TRTM03!$A$2:$V$54,13,0)*VLOOKUP(D6,TRTM03!$A$2:$V$54,3,0)</f>
        <v>1802828.2600056224</v>
      </c>
      <c r="I6" s="9">
        <f>VLOOKUP(D6,TRTM03!$A$2:$V$54,12,0)*VLOOKUP(D6,TRTM03!$A$2:$V$54,3,0)</f>
        <v>1790950.35</v>
      </c>
      <c r="J6" s="11">
        <f t="shared" si="1"/>
        <v>11877.910005622311</v>
      </c>
      <c r="K6" s="9">
        <v>-8146.9554867644329</v>
      </c>
      <c r="L6" s="9">
        <v>166794.56330996289</v>
      </c>
      <c r="M6" s="9">
        <v>71119.128018969437</v>
      </c>
      <c r="N6" s="9">
        <v>-28684.71584216785</v>
      </c>
      <c r="O6" s="9">
        <v>1992032.37</v>
      </c>
      <c r="P6" s="9">
        <v>1992032.37</v>
      </c>
      <c r="Q6" s="9">
        <v>2024075.329659414</v>
      </c>
      <c r="R6" s="11">
        <f t="shared" si="2"/>
        <v>32042.9596594139</v>
      </c>
      <c r="S6" s="9">
        <f>VLOOKUP(D6,TRTM04!$A$2:$V$54,12,0)*VLOOKUP(D6,TRTM04!$A$2:$V$54,3,0)</f>
        <v>1992032.37</v>
      </c>
      <c r="T6" s="9">
        <f>VLOOKUP(D6,TRTM04!$A$2:$V$54,13,0)*VLOOKUP(D6,TRTM04!$A$2:$V$54,3,0)</f>
        <v>2042243.2905236084</v>
      </c>
      <c r="U6" s="12">
        <f t="shared" si="3"/>
        <v>50210.920523608336</v>
      </c>
    </row>
    <row r="7" spans="1:21" x14ac:dyDescent="0.25">
      <c r="A7" s="1">
        <v>6</v>
      </c>
      <c r="B7" t="s">
        <v>12</v>
      </c>
      <c r="C7" t="s">
        <v>13</v>
      </c>
      <c r="D7" t="s">
        <v>21</v>
      </c>
      <c r="E7" s="9">
        <v>9143622.7915681396</v>
      </c>
      <c r="F7" s="9">
        <v>9137107.1799999997</v>
      </c>
      <c r="G7" s="11">
        <f t="shared" si="0"/>
        <v>6515.611568139866</v>
      </c>
      <c r="H7" s="9">
        <f>VLOOKUP(D7,TRTM03!$A$2:$V$54,13,0)*VLOOKUP(D7,TRTM03!$A$2:$V$54,3,0)</f>
        <v>9181573.0937291402</v>
      </c>
      <c r="I7" s="9">
        <f>VLOOKUP(D7,TRTM03!$A$2:$V$54,12,0)*VLOOKUP(D7,TRTM03!$A$2:$V$54,3,0)</f>
        <v>9137107.1799999997</v>
      </c>
      <c r="J7" s="11">
        <f t="shared" si="1"/>
        <v>44465.913729140535</v>
      </c>
      <c r="K7" s="9">
        <v>-36514.276512553923</v>
      </c>
      <c r="L7" s="9">
        <v>876420.40967012011</v>
      </c>
      <c r="M7" s="9">
        <v>377398.35405193269</v>
      </c>
      <c r="N7" s="9">
        <v>-130948.8372094985</v>
      </c>
      <c r="O7" s="9">
        <v>10223462.83</v>
      </c>
      <c r="P7" s="9">
        <v>10223462.83</v>
      </c>
      <c r="Q7" s="9">
        <v>10360927.27877764</v>
      </c>
      <c r="R7" s="11">
        <f t="shared" si="2"/>
        <v>137464.44877764024</v>
      </c>
      <c r="S7" s="9">
        <f>VLOOKUP(D7,TRTM04!$A$2:$V$54,12,0)*VLOOKUP(D7,TRTM04!$A$2:$V$54,3,0)</f>
        <v>10223462.829999998</v>
      </c>
      <c r="T7" s="9">
        <f>VLOOKUP(D7,TRTM04!$A$2:$V$54,13,0)*VLOOKUP(D7,TRTM04!$A$2:$V$54,3,0)</f>
        <v>10444449.775368415</v>
      </c>
      <c r="U7" s="12">
        <f t="shared" si="3"/>
        <v>220986.94536841661</v>
      </c>
    </row>
    <row r="8" spans="1:21" x14ac:dyDescent="0.25">
      <c r="A8" s="1">
        <v>7</v>
      </c>
      <c r="B8" t="s">
        <v>12</v>
      </c>
      <c r="C8" t="s">
        <v>13</v>
      </c>
      <c r="D8" t="s">
        <v>22</v>
      </c>
      <c r="E8" s="9">
        <v>4566235.5783412624</v>
      </c>
      <c r="F8" s="9">
        <v>4558959.82</v>
      </c>
      <c r="G8" s="11">
        <f t="shared" si="0"/>
        <v>7275.758341262117</v>
      </c>
      <c r="H8" s="9">
        <f>VLOOKUP(D8,TRTM03!$A$2:$V$54,13,0)*VLOOKUP(D8,TRTM03!$A$2:$V$54,3,0)</f>
        <v>4578523.471241341</v>
      </c>
      <c r="I8" s="9">
        <f>VLOOKUP(D8,TRTM03!$A$2:$V$54,12,0)*VLOOKUP(D8,TRTM03!$A$2:$V$54,3,0)</f>
        <v>4558959.82</v>
      </c>
      <c r="J8" s="11">
        <f t="shared" si="1"/>
        <v>19563.651241340674</v>
      </c>
      <c r="K8" s="9">
        <v>-2522.2305157538499</v>
      </c>
      <c r="L8" s="9">
        <v>101021.6533975452</v>
      </c>
      <c r="M8" s="9">
        <v>115668.840311097</v>
      </c>
      <c r="N8" s="9">
        <v>-85656.023192889057</v>
      </c>
      <c r="O8" s="9">
        <v>4687472.0599999996</v>
      </c>
      <c r="P8" s="9">
        <v>4687472.0599999996</v>
      </c>
      <c r="Q8" s="9">
        <v>4780403.8415341508</v>
      </c>
      <c r="R8" s="11">
        <f t="shared" si="2"/>
        <v>92931.781534151174</v>
      </c>
      <c r="S8" s="9">
        <f>VLOOKUP(D8,TRTM04!$A$2:$V$54,12,0)*VLOOKUP(D8,TRTM04!$A$2:$V$54,3,0)</f>
        <v>4687472.0599999996</v>
      </c>
      <c r="T8" s="9">
        <f>VLOOKUP(D8,TRTM04!$A$2:$V$54,13,0)*VLOOKUP(D8,TRTM04!$A$2:$V$54,3,0)</f>
        <v>4803012.6164819198</v>
      </c>
      <c r="U8" s="12">
        <f t="shared" si="3"/>
        <v>115540.55648192018</v>
      </c>
    </row>
    <row r="9" spans="1:21" x14ac:dyDescent="0.25">
      <c r="A9" s="1">
        <v>8</v>
      </c>
      <c r="B9" t="s">
        <v>12</v>
      </c>
      <c r="C9" t="s">
        <v>13</v>
      </c>
      <c r="D9" t="s">
        <v>23</v>
      </c>
      <c r="E9" s="9">
        <v>4566645.1974478085</v>
      </c>
      <c r="F9" s="9">
        <v>4560215.34</v>
      </c>
      <c r="G9" s="11">
        <f t="shared" si="0"/>
        <v>6429.8574478086084</v>
      </c>
      <c r="H9" s="9">
        <f>VLOOKUP(D9,TRTM03!$A$2:$V$54,13,0)*VLOOKUP(D9,TRTM03!$A$2:$V$54,3,0)</f>
        <v>4578961.8945090501</v>
      </c>
      <c r="I9" s="9">
        <f>VLOOKUP(D9,TRTM03!$A$2:$V$54,12,0)*VLOOKUP(D9,TRTM03!$A$2:$V$54,3,0)</f>
        <v>4560215.34</v>
      </c>
      <c r="J9" s="11">
        <f t="shared" si="1"/>
        <v>18746.554509050213</v>
      </c>
      <c r="K9" s="9">
        <v>-2516.8769171936442</v>
      </c>
      <c r="L9" s="9">
        <v>101342.25624501149</v>
      </c>
      <c r="M9" s="9">
        <v>115797.0372448433</v>
      </c>
      <c r="N9" s="9">
        <v>-85351.296572661027</v>
      </c>
      <c r="O9" s="9">
        <v>4689486.46</v>
      </c>
      <c r="P9" s="9">
        <v>4689486.46</v>
      </c>
      <c r="Q9" s="9">
        <v>4781267.6140204696</v>
      </c>
      <c r="R9" s="11">
        <f t="shared" si="2"/>
        <v>91781.154020469636</v>
      </c>
      <c r="S9" s="9">
        <f>VLOOKUP(D9,TRTM04!$A$2:$V$54,12,0)*VLOOKUP(D9,TRTM04!$A$2:$V$54,3,0)</f>
        <v>4689486.46</v>
      </c>
      <c r="T9" s="9">
        <f>VLOOKUP(D9,TRTM04!$A$2:$V$54,13,0)*VLOOKUP(D9,TRTM04!$A$2:$V$54,3,0)</f>
        <v>4803911.5597630264</v>
      </c>
      <c r="U9" s="12">
        <f t="shared" si="3"/>
        <v>114425.09976302646</v>
      </c>
    </row>
    <row r="10" spans="1:21" x14ac:dyDescent="0.25">
      <c r="A10" s="1">
        <v>9</v>
      </c>
      <c r="B10" t="s">
        <v>12</v>
      </c>
      <c r="C10" t="s">
        <v>13</v>
      </c>
      <c r="D10" t="s">
        <v>24</v>
      </c>
      <c r="E10" s="9">
        <v>6750238.9497046424</v>
      </c>
      <c r="F10" s="9">
        <v>6735160.21</v>
      </c>
      <c r="G10" s="11">
        <f t="shared" si="0"/>
        <v>15078.739704642445</v>
      </c>
      <c r="H10" s="9">
        <f>VLOOKUP(D10,TRTM03!$A$2:$V$54,13,0)*VLOOKUP(D10,TRTM03!$A$2:$V$54,3,0)</f>
        <v>6765905.6886132006</v>
      </c>
      <c r="I10" s="9">
        <f>VLOOKUP(D10,TRTM03!$A$2:$V$54,12,0)*VLOOKUP(D10,TRTM03!$A$2:$V$54,3,0)</f>
        <v>6735160.2100000009</v>
      </c>
      <c r="J10" s="11">
        <f t="shared" si="1"/>
        <v>30745.478613199666</v>
      </c>
      <c r="K10" s="9">
        <v>-7301.2931731017306</v>
      </c>
      <c r="L10" s="9">
        <v>197839.10391752241</v>
      </c>
      <c r="M10" s="9">
        <v>172117.16852939871</v>
      </c>
      <c r="N10" s="9">
        <v>-132679.4192738198</v>
      </c>
      <c r="O10" s="9">
        <v>6965135.7699999996</v>
      </c>
      <c r="P10" s="9">
        <v>6965135.7699999996</v>
      </c>
      <c r="Q10" s="9">
        <v>7112893.9289784618</v>
      </c>
      <c r="R10" s="11">
        <f t="shared" si="2"/>
        <v>147758.15897846222</v>
      </c>
      <c r="S10" s="9">
        <f>VLOOKUP(D10,TRTM04!$A$2:$V$54,12,0)*VLOOKUP(D10,TRTM04!$A$2:$V$54,3,0)</f>
        <v>6965135.7699999996</v>
      </c>
      <c r="T10" s="9">
        <f>VLOOKUP(D10,TRTM04!$A$2:$V$54,13,0)*VLOOKUP(D10,TRTM04!$A$2:$V$54,3,0)</f>
        <v>7143078.254885735</v>
      </c>
      <c r="U10" s="12">
        <f t="shared" si="3"/>
        <v>177942.48488573544</v>
      </c>
    </row>
    <row r="11" spans="1:21" x14ac:dyDescent="0.25">
      <c r="A11" s="1">
        <v>10</v>
      </c>
      <c r="B11" t="s">
        <v>12</v>
      </c>
      <c r="C11" t="s">
        <v>13</v>
      </c>
      <c r="D11" t="s">
        <v>25</v>
      </c>
      <c r="E11" s="9">
        <v>6750238.9497046424</v>
      </c>
      <c r="F11" s="9">
        <v>6735160.21</v>
      </c>
      <c r="G11" s="11">
        <f t="shared" si="0"/>
        <v>15078.739704642445</v>
      </c>
      <c r="H11" s="9">
        <f>VLOOKUP(D11,TRTM03!$A$2:$V$54,13,0)*VLOOKUP(D11,TRTM03!$A$2:$V$54,3,0)</f>
        <v>6765905.6886132006</v>
      </c>
      <c r="I11" s="9">
        <f>VLOOKUP(D11,TRTM03!$A$2:$V$54,12,0)*VLOOKUP(D11,TRTM03!$A$2:$V$54,3,0)</f>
        <v>6735160.2100000009</v>
      </c>
      <c r="J11" s="11">
        <f t="shared" si="1"/>
        <v>30745.478613199666</v>
      </c>
      <c r="K11" s="9">
        <v>-7301.2931731017306</v>
      </c>
      <c r="L11" s="9">
        <v>197839.10391752241</v>
      </c>
      <c r="M11" s="9">
        <v>172117.16852939871</v>
      </c>
      <c r="N11" s="9">
        <v>-132679.4192738198</v>
      </c>
      <c r="O11" s="9">
        <v>6965135.7699999996</v>
      </c>
      <c r="P11" s="9">
        <v>6965135.7699999996</v>
      </c>
      <c r="Q11" s="9">
        <v>7112893.9289784618</v>
      </c>
      <c r="R11" s="11">
        <f t="shared" si="2"/>
        <v>147758.15897846222</v>
      </c>
      <c r="S11" s="9">
        <f>VLOOKUP(D11,TRTM04!$A$2:$V$54,12,0)*VLOOKUP(D11,TRTM04!$A$2:$V$54,3,0)</f>
        <v>6965135.7699999996</v>
      </c>
      <c r="T11" s="9">
        <f>VLOOKUP(D11,TRTM04!$A$2:$V$54,13,0)*VLOOKUP(D11,TRTM04!$A$2:$V$54,3,0)</f>
        <v>7143078.254885735</v>
      </c>
      <c r="U11" s="12">
        <f t="shared" si="3"/>
        <v>177942.48488573544</v>
      </c>
    </row>
    <row r="12" spans="1:21" x14ac:dyDescent="0.25">
      <c r="A12" s="1">
        <v>11</v>
      </c>
      <c r="B12" t="s">
        <v>12</v>
      </c>
      <c r="C12" t="s">
        <v>13</v>
      </c>
      <c r="D12" t="s">
        <v>26</v>
      </c>
      <c r="E12" s="9">
        <v>5112314.5301222056</v>
      </c>
      <c r="F12" s="9">
        <v>5105027.63</v>
      </c>
      <c r="G12" s="11">
        <f t="shared" si="0"/>
        <v>7286.9001222057268</v>
      </c>
      <c r="H12" s="9">
        <f>VLOOKUP(D12,TRTM03!$A$2:$V$54,13,0)*VLOOKUP(D12,TRTM03!$A$2:$V$54,3,0)</f>
        <v>5125959.7189608691</v>
      </c>
      <c r="I12" s="9">
        <f>VLOOKUP(D12,TRTM03!$A$2:$V$54,12,0)*VLOOKUP(D12,TRTM03!$A$2:$V$54,3,0)</f>
        <v>5105027.63</v>
      </c>
      <c r="J12" s="11">
        <f t="shared" si="1"/>
        <v>20932.088960869238</v>
      </c>
      <c r="K12" s="9">
        <v>-2846.592860538512</v>
      </c>
      <c r="L12" s="9">
        <v>111851.9755695807</v>
      </c>
      <c r="M12" s="9">
        <v>129087.4783306262</v>
      </c>
      <c r="N12" s="9">
        <v>-95541.631039667875</v>
      </c>
      <c r="O12" s="9">
        <v>5247578.8600000003</v>
      </c>
      <c r="P12" s="9">
        <v>5247578.8600000003</v>
      </c>
      <c r="Q12" s="9">
        <v>5350407.3911618739</v>
      </c>
      <c r="R12" s="11">
        <f t="shared" si="2"/>
        <v>102828.5311618736</v>
      </c>
      <c r="S12" s="9">
        <f>VLOOKUP(D12,TRTM04!$A$2:$V$54,12,0)*VLOOKUP(D12,TRTM04!$A$2:$V$54,3,0)</f>
        <v>5247578.8600000003</v>
      </c>
      <c r="T12" s="9">
        <f>VLOOKUP(D12,TRTM04!$A$2:$V$54,13,0)*VLOOKUP(D12,TRTM04!$A$2:$V$54,3,0)</f>
        <v>5375586.6824794151</v>
      </c>
      <c r="U12" s="12">
        <f t="shared" si="3"/>
        <v>128007.82247941475</v>
      </c>
    </row>
    <row r="13" spans="1:21" x14ac:dyDescent="0.25">
      <c r="A13" s="1">
        <v>12</v>
      </c>
      <c r="B13" t="s">
        <v>12</v>
      </c>
      <c r="C13" t="s">
        <v>13</v>
      </c>
      <c r="D13" t="s">
        <v>27</v>
      </c>
      <c r="E13" s="9">
        <v>6169313.1340688802</v>
      </c>
      <c r="F13" s="9">
        <v>6188336.7800000003</v>
      </c>
      <c r="G13" s="11">
        <f t="shared" si="0"/>
        <v>-19023.645931120031</v>
      </c>
      <c r="H13" s="9">
        <f>VLOOKUP(D13,TRTM03!$A$2:$V$54,13,0)*VLOOKUP(D13,TRTM03!$A$2:$V$54,3,0)</f>
        <v>6204233.4899785854</v>
      </c>
      <c r="I13" s="9">
        <f>VLOOKUP(D13,TRTM03!$A$2:$V$54,12,0)*VLOOKUP(D13,TRTM03!$A$2:$V$54,3,0)</f>
        <v>6188336.7800000003</v>
      </c>
      <c r="J13" s="11">
        <f t="shared" si="1"/>
        <v>15896.709978585131</v>
      </c>
      <c r="K13" s="9">
        <v>16222.86418363638</v>
      </c>
      <c r="L13" s="9">
        <v>-1486344.388550591</v>
      </c>
      <c r="M13" s="9">
        <v>1230.0849375603721</v>
      </c>
      <c r="N13" s="9">
        <v>33191.269429394037</v>
      </c>
      <c r="O13" s="9">
        <v>4752636.6100000003</v>
      </c>
      <c r="P13" s="9">
        <v>4752636.6100000003</v>
      </c>
      <c r="Q13" s="9">
        <v>4700421.6946394863</v>
      </c>
      <c r="R13" s="11">
        <f t="shared" si="2"/>
        <v>-52214.915360514075</v>
      </c>
      <c r="S13" s="9">
        <f>VLOOKUP(D13,TRTM04!$A$2:$V$54,12,0)*VLOOKUP(D13,TRTM04!$A$2:$V$54,3,0)</f>
        <v>4752636.6100000003</v>
      </c>
      <c r="T13" s="9">
        <f>VLOOKUP(D13,TRTM04!$A$2:$V$54,13,0)*VLOOKUP(D13,TRTM04!$A$2:$V$54,3,0)</f>
        <v>4767993.4943881007</v>
      </c>
      <c r="U13" s="12">
        <f t="shared" si="3"/>
        <v>15356.884388100356</v>
      </c>
    </row>
    <row r="14" spans="1:21" x14ac:dyDescent="0.25">
      <c r="A14" s="1">
        <v>14</v>
      </c>
      <c r="B14" t="s">
        <v>12</v>
      </c>
      <c r="C14" t="s">
        <v>13</v>
      </c>
      <c r="D14" t="s">
        <v>29</v>
      </c>
      <c r="E14" s="9">
        <v>4531643.6578958053</v>
      </c>
      <c r="F14" s="9">
        <v>4524099.76</v>
      </c>
      <c r="G14" s="11">
        <f t="shared" si="0"/>
        <v>7543.8978958055377</v>
      </c>
      <c r="H14" s="9">
        <f>VLOOKUP(D14,TRTM03!$A$2:$V$54,13,0)*VLOOKUP(D14,TRTM03!$A$2:$V$54,3,0)</f>
        <v>4554025.0603633448</v>
      </c>
      <c r="I14" s="9">
        <f>VLOOKUP(D14,TRTM03!$A$2:$V$54,12,0)*VLOOKUP(D14,TRTM03!$A$2:$V$54,3,0)</f>
        <v>4524099.76</v>
      </c>
      <c r="J14" s="11">
        <f t="shared" si="1"/>
        <v>29925.300363345072</v>
      </c>
      <c r="K14" s="9">
        <v>-22920.471601496451</v>
      </c>
      <c r="L14" s="9">
        <v>446367.41524847603</v>
      </c>
      <c r="M14" s="9">
        <v>180361.20753387359</v>
      </c>
      <c r="N14" s="9">
        <v>-70264.161180852912</v>
      </c>
      <c r="O14" s="9">
        <v>5057643.75</v>
      </c>
      <c r="P14" s="9">
        <v>5057643.75</v>
      </c>
      <c r="Q14" s="9">
        <v>5135451.8090766585</v>
      </c>
      <c r="R14" s="11">
        <f t="shared" si="2"/>
        <v>77808.05907665845</v>
      </c>
      <c r="S14" s="9">
        <f>VLOOKUP(D14,TRTM04!$A$2:$V$54,12,0)*VLOOKUP(D14,TRTM04!$A$2:$V$54,3,0)</f>
        <v>5057643.75</v>
      </c>
      <c r="T14" s="9">
        <f>VLOOKUP(D14,TRTM04!$A$2:$V$54,13,0)*VLOOKUP(D14,TRTM04!$A$2:$V$54,3,0)</f>
        <v>5183747.8326733997</v>
      </c>
      <c r="U14" s="12">
        <f t="shared" si="3"/>
        <v>126104.08267339971</v>
      </c>
    </row>
    <row r="15" spans="1:21" x14ac:dyDescent="0.25">
      <c r="A15" s="1">
        <v>15</v>
      </c>
      <c r="B15" t="s">
        <v>12</v>
      </c>
      <c r="C15" t="s">
        <v>13</v>
      </c>
      <c r="D15" t="s">
        <v>30</v>
      </c>
      <c r="E15" s="9">
        <v>7155592.7816708293</v>
      </c>
      <c r="F15" s="9">
        <v>7140579.5599999996</v>
      </c>
      <c r="G15" s="11">
        <f t="shared" si="0"/>
        <v>15013.221670829691</v>
      </c>
      <c r="H15" s="9">
        <f>VLOOKUP(D15,TRTM03!$A$2:$V$54,13,0)*VLOOKUP(D15,TRTM03!$A$2:$V$54,3,0)</f>
        <v>7171930.455059899</v>
      </c>
      <c r="I15" s="9">
        <f>VLOOKUP(D15,TRTM03!$A$2:$V$54,12,0)*VLOOKUP(D15,TRTM03!$A$2:$V$54,3,0)</f>
        <v>7140579.5600000005</v>
      </c>
      <c r="J15" s="11">
        <f t="shared" si="1"/>
        <v>31350.895059898496</v>
      </c>
      <c r="K15" s="9">
        <v>-6784.0340069700032</v>
      </c>
      <c r="L15" s="9">
        <v>189615.74936026329</v>
      </c>
      <c r="M15" s="9">
        <v>183653.53914894719</v>
      </c>
      <c r="N15" s="9">
        <v>-140686.13450224049</v>
      </c>
      <c r="O15" s="9">
        <v>7366378.6799999997</v>
      </c>
      <c r="P15" s="9">
        <v>7366378.6799999997</v>
      </c>
      <c r="Q15" s="9">
        <v>7522078.0361730698</v>
      </c>
      <c r="R15" s="11">
        <f t="shared" si="2"/>
        <v>155699.35617307015</v>
      </c>
      <c r="S15" s="9">
        <f>VLOOKUP(D15,TRTM04!$A$2:$V$54,12,0)*VLOOKUP(D15,TRTM04!$A$2:$V$54,3,0)</f>
        <v>7366378.6799999988</v>
      </c>
      <c r="T15" s="9">
        <f>VLOOKUP(D15,TRTM04!$A$2:$V$54,13,0)*VLOOKUP(D15,TRTM04!$A$2:$V$54,3,0)</f>
        <v>7553275.4559586206</v>
      </c>
      <c r="U15" s="12">
        <f t="shared" si="3"/>
        <v>186896.77595862187</v>
      </c>
    </row>
    <row r="16" spans="1:21" x14ac:dyDescent="0.25">
      <c r="A16" s="1">
        <v>17</v>
      </c>
      <c r="B16" t="s">
        <v>12</v>
      </c>
      <c r="C16" t="s">
        <v>13</v>
      </c>
      <c r="D16" t="s">
        <v>32</v>
      </c>
      <c r="E16" s="9">
        <v>8399122.692425916</v>
      </c>
      <c r="F16" s="9">
        <v>8395483.8200000003</v>
      </c>
      <c r="G16" s="11">
        <f t="shared" si="0"/>
        <v>3638.8724259156734</v>
      </c>
      <c r="H16" s="9">
        <f>VLOOKUP(D16,TRTM03!$A$2:$V$54,13,0)*VLOOKUP(D16,TRTM03!$A$2:$V$54,3,0)</f>
        <v>8432854.9819351397</v>
      </c>
      <c r="I16" s="9">
        <f>VLOOKUP(D16,TRTM03!$A$2:$V$54,12,0)*VLOOKUP(D16,TRTM03!$A$2:$V$54,3,0)</f>
        <v>8395483.8200000003</v>
      </c>
      <c r="J16" s="11">
        <f t="shared" si="1"/>
        <v>37371.161935139447</v>
      </c>
      <c r="K16" s="9">
        <v>-26445.846305415031</v>
      </c>
      <c r="L16" s="9">
        <v>729423.30750668608</v>
      </c>
      <c r="M16" s="9">
        <v>328701.7910618484</v>
      </c>
      <c r="N16" s="9">
        <v>-121720.20226312061</v>
      </c>
      <c r="O16" s="9">
        <v>9305442.8699999992</v>
      </c>
      <c r="P16" s="9">
        <v>9305442.8699999992</v>
      </c>
      <c r="Q16" s="9">
        <v>9430801.9446890354</v>
      </c>
      <c r="R16" s="11">
        <f t="shared" si="2"/>
        <v>125359.07468903624</v>
      </c>
      <c r="S16" s="9">
        <f>VLOOKUP(D16,TRTM04!$A$2:$V$54,12,0)*VLOOKUP(D16,TRTM04!$A$2:$V$54,3,0)</f>
        <v>9305442.8699999992</v>
      </c>
      <c r="T16" s="9">
        <f>VLOOKUP(D16,TRTM04!$A$2:$V$54,13,0)*VLOOKUP(D16,TRTM04!$A$2:$V$54,3,0)</f>
        <v>9504682.8187992163</v>
      </c>
      <c r="U16" s="12">
        <f t="shared" si="3"/>
        <v>199239.94879921712</v>
      </c>
    </row>
    <row r="17" spans="1:21" x14ac:dyDescent="0.25">
      <c r="A17" s="1">
        <v>19</v>
      </c>
      <c r="B17" t="s">
        <v>12</v>
      </c>
      <c r="C17" t="s">
        <v>13</v>
      </c>
      <c r="D17" t="s">
        <v>34</v>
      </c>
      <c r="E17" s="9">
        <v>2560519.0023173061</v>
      </c>
      <c r="F17" s="9">
        <v>2556547.8199999998</v>
      </c>
      <c r="G17" s="11">
        <f t="shared" si="0"/>
        <v>3971.1823173062876</v>
      </c>
      <c r="H17" s="9">
        <f>VLOOKUP(D17,TRTM03!$A$2:$V$54,13,0)*VLOOKUP(D17,TRTM03!$A$2:$V$54,3,0)</f>
        <v>2573071.1072666156</v>
      </c>
      <c r="I17" s="9">
        <f>VLOOKUP(D17,TRTM03!$A$2:$V$54,12,0)*VLOOKUP(D17,TRTM03!$A$2:$V$54,3,0)</f>
        <v>2556547.8199999998</v>
      </c>
      <c r="J17" s="11">
        <f t="shared" si="1"/>
        <v>16523.287266615778</v>
      </c>
      <c r="K17" s="9">
        <v>-11804.897357719021</v>
      </c>
      <c r="L17" s="9">
        <v>243165.634388946</v>
      </c>
      <c r="M17" s="9">
        <v>103148.5364348148</v>
      </c>
      <c r="N17" s="9">
        <v>-39926.003466041759</v>
      </c>
      <c r="O17" s="9">
        <v>2851131.09</v>
      </c>
      <c r="P17" s="9">
        <v>2851131.09</v>
      </c>
      <c r="Q17" s="9">
        <v>2895028.275783347</v>
      </c>
      <c r="R17" s="11">
        <f t="shared" si="2"/>
        <v>43897.185783347115</v>
      </c>
      <c r="S17" s="9">
        <f>VLOOKUP(D17,TRTM04!$A$2:$V$54,12,0)*VLOOKUP(D17,TRTM04!$A$2:$V$54,3,0)</f>
        <v>2851131.09</v>
      </c>
      <c r="T17" s="9">
        <f>VLOOKUP(D17,TRTM04!$A$2:$V$54,13,0)*VLOOKUP(D17,TRTM04!$A$2:$V$54,3,0)</f>
        <v>2921819.54083292</v>
      </c>
      <c r="U17" s="12">
        <f t="shared" si="3"/>
        <v>70688.450832920149</v>
      </c>
    </row>
    <row r="18" spans="1:21" x14ac:dyDescent="0.25">
      <c r="A18" s="1">
        <v>20</v>
      </c>
      <c r="B18" t="s">
        <v>12</v>
      </c>
      <c r="C18" t="s">
        <v>13</v>
      </c>
      <c r="D18" t="s">
        <v>35</v>
      </c>
      <c r="E18" s="9">
        <v>4565447.0971386507</v>
      </c>
      <c r="F18" s="9">
        <v>4559022.45</v>
      </c>
      <c r="G18" s="11">
        <f t="shared" si="0"/>
        <v>6424.6471386505291</v>
      </c>
      <c r="H18" s="9">
        <f>VLOOKUP(D18,TRTM03!$A$2:$V$54,13,0)*VLOOKUP(D18,TRTM03!$A$2:$V$54,3,0)</f>
        <v>4577687.2988011325</v>
      </c>
      <c r="I18" s="9">
        <f>VLOOKUP(D18,TRTM03!$A$2:$V$54,12,0)*VLOOKUP(D18,TRTM03!$A$2:$V$54,3,0)</f>
        <v>4559022.45</v>
      </c>
      <c r="J18" s="11">
        <f t="shared" si="1"/>
        <v>18664.848801132292</v>
      </c>
      <c r="K18" s="9">
        <v>-2530.9784345431249</v>
      </c>
      <c r="L18" s="9">
        <v>100501.01375766841</v>
      </c>
      <c r="M18" s="9">
        <v>115491.21143687049</v>
      </c>
      <c r="N18" s="9">
        <v>-85203.816759996116</v>
      </c>
      <c r="O18" s="9">
        <v>4687279.88</v>
      </c>
      <c r="P18" s="9">
        <v>4687279.88</v>
      </c>
      <c r="Q18" s="9">
        <v>4778908.3438986475</v>
      </c>
      <c r="R18" s="11">
        <f t="shared" si="2"/>
        <v>91628.463898647577</v>
      </c>
      <c r="S18" s="9">
        <f>VLOOKUP(D18,TRTM04!$A$2:$V$54,12,0)*VLOOKUP(D18,TRTM04!$A$2:$V$54,3,0)</f>
        <v>4687279.88</v>
      </c>
      <c r="T18" s="9">
        <f>VLOOKUP(D18,TRTM04!$A$2:$V$54,13,0)*VLOOKUP(D18,TRTM04!$A$2:$V$54,3,0)</f>
        <v>4801459.0215035239</v>
      </c>
      <c r="U18" s="12">
        <f t="shared" si="3"/>
        <v>114179.14150352404</v>
      </c>
    </row>
    <row r="19" spans="1:21" x14ac:dyDescent="0.25">
      <c r="A19" s="1">
        <v>21</v>
      </c>
      <c r="B19" t="s">
        <v>12</v>
      </c>
      <c r="C19" t="s">
        <v>13</v>
      </c>
      <c r="D19" t="s">
        <v>36</v>
      </c>
      <c r="E19" s="9">
        <v>5756301.3547878247</v>
      </c>
      <c r="F19" s="9">
        <v>5752858.0499999998</v>
      </c>
      <c r="G19" s="11">
        <f t="shared" si="0"/>
        <v>3443.3047878248617</v>
      </c>
      <c r="H19" s="9">
        <f>VLOOKUP(D19,TRTM03!$A$2:$V$54,13,0)*VLOOKUP(D19,TRTM03!$A$2:$V$54,3,0)</f>
        <v>5780551.5442942427</v>
      </c>
      <c r="I19" s="9">
        <f>VLOOKUP(D19,TRTM03!$A$2:$V$54,12,0)*VLOOKUP(D19,TRTM03!$A$2:$V$54,3,0)</f>
        <v>5752858.0499999998</v>
      </c>
      <c r="J19" s="11">
        <f t="shared" si="1"/>
        <v>27693.494294242933</v>
      </c>
      <c r="K19" s="9">
        <v>-25825.980393017639</v>
      </c>
      <c r="L19" s="9">
        <v>583704.70216799062</v>
      </c>
      <c r="M19" s="9">
        <v>243649.02707585509</v>
      </c>
      <c r="N19" s="9">
        <v>-80904.148850827478</v>
      </c>
      <c r="O19" s="9">
        <v>6473481.6500000004</v>
      </c>
      <c r="P19" s="9">
        <v>6473481.6500000004</v>
      </c>
      <c r="Q19" s="9">
        <v>6557829.1036386527</v>
      </c>
      <c r="R19" s="11">
        <f t="shared" si="2"/>
        <v>84347.45363865234</v>
      </c>
      <c r="S19" s="9">
        <f>VLOOKUP(D19,TRTM04!$A$2:$V$54,12,0)*VLOOKUP(D19,TRTM04!$A$2:$V$54,3,0)</f>
        <v>6473481.6500000004</v>
      </c>
      <c r="T19" s="9">
        <f>VLOOKUP(D19,TRTM04!$A$2:$V$54,13,0)*VLOOKUP(D19,TRTM04!$A$2:$V$54,3,0)</f>
        <v>6613259.962547441</v>
      </c>
      <c r="U19" s="12">
        <f t="shared" si="3"/>
        <v>139778.31254744064</v>
      </c>
    </row>
    <row r="20" spans="1:21" x14ac:dyDescent="0.25">
      <c r="A20" s="1">
        <v>22</v>
      </c>
      <c r="B20" t="s">
        <v>12</v>
      </c>
      <c r="C20" t="s">
        <v>13</v>
      </c>
      <c r="D20" t="s">
        <v>37</v>
      </c>
      <c r="E20" s="9">
        <v>7822794.1092938911</v>
      </c>
      <c r="F20" s="9">
        <v>7807910.0999999996</v>
      </c>
      <c r="G20" s="11">
        <f t="shared" si="0"/>
        <v>14884.00929389149</v>
      </c>
      <c r="H20" s="9">
        <f>VLOOKUP(D20,TRTM03!$A$2:$V$54,13,0)*VLOOKUP(D20,TRTM03!$A$2:$V$54,3,0)</f>
        <v>7840341.0536082434</v>
      </c>
      <c r="I20" s="9">
        <f>VLOOKUP(D20,TRTM03!$A$2:$V$54,12,0)*VLOOKUP(D20,TRTM03!$A$2:$V$54,3,0)</f>
        <v>7807910.0999999996</v>
      </c>
      <c r="J20" s="11">
        <f t="shared" si="1"/>
        <v>32430.953608243726</v>
      </c>
      <c r="K20" s="9">
        <v>-5978.3119705924764</v>
      </c>
      <c r="L20" s="9">
        <v>174783.35178299341</v>
      </c>
      <c r="M20" s="9">
        <v>184925.19692063611</v>
      </c>
      <c r="N20" s="9">
        <v>-153104.81673303709</v>
      </c>
      <c r="O20" s="9">
        <v>8008535.5199999996</v>
      </c>
      <c r="P20" s="9">
        <v>8008535.5199999996</v>
      </c>
      <c r="Q20" s="9">
        <v>8176524.3460269282</v>
      </c>
      <c r="R20" s="11">
        <f t="shared" si="2"/>
        <v>167988.82602692861</v>
      </c>
      <c r="S20" s="9">
        <f>VLOOKUP(D20,TRTM04!$A$2:$V$54,12,0)*VLOOKUP(D20,TRTM04!$A$2:$V$54,3,0)</f>
        <v>8008535.5199999996</v>
      </c>
      <c r="T20" s="9">
        <f>VLOOKUP(D20,TRTM04!$A$2:$V$54,13,0)*VLOOKUP(D20,TRTM04!$A$2:$V$54,3,0)</f>
        <v>8209628.3997242879</v>
      </c>
      <c r="U20" s="12">
        <f t="shared" si="3"/>
        <v>201092.87972428836</v>
      </c>
    </row>
    <row r="21" spans="1:21" x14ac:dyDescent="0.25">
      <c r="A21" s="1">
        <v>23</v>
      </c>
      <c r="B21" t="s">
        <v>12</v>
      </c>
      <c r="C21" t="s">
        <v>13</v>
      </c>
      <c r="D21" t="s">
        <v>38</v>
      </c>
      <c r="E21" s="9">
        <v>4313224.8101869244</v>
      </c>
      <c r="F21" s="9">
        <v>4306740.66</v>
      </c>
      <c r="G21" s="11">
        <f t="shared" si="0"/>
        <v>6484.1501869242638</v>
      </c>
      <c r="H21" s="9">
        <f>VLOOKUP(D21,TRTM03!$A$2:$V$54,13,0)*VLOOKUP(D21,TRTM03!$A$2:$V$54,3,0)</f>
        <v>4325077.5659523914</v>
      </c>
      <c r="I21" s="9">
        <f>VLOOKUP(D21,TRTM03!$A$2:$V$54,12,0)*VLOOKUP(D21,TRTM03!$A$2:$V$54,3,0)</f>
        <v>4306740.66</v>
      </c>
      <c r="J21" s="11">
        <f t="shared" si="1"/>
        <v>18336.905952391215</v>
      </c>
      <c r="K21" s="9">
        <v>-2884.4954020474111</v>
      </c>
      <c r="L21" s="9">
        <v>108518.2615040066</v>
      </c>
      <c r="M21" s="9">
        <v>109347.7681061905</v>
      </c>
      <c r="N21" s="9">
        <v>-80600.354208149947</v>
      </c>
      <c r="O21" s="9">
        <v>4441121.84</v>
      </c>
      <c r="P21" s="9">
        <v>4441121.84</v>
      </c>
      <c r="Q21" s="9">
        <v>4528206.3443950741</v>
      </c>
      <c r="R21" s="11">
        <f t="shared" si="2"/>
        <v>87084.504395074211</v>
      </c>
      <c r="S21" s="9">
        <f>VLOOKUP(D21,TRTM04!$A$2:$V$54,12,0)*VLOOKUP(D21,TRTM04!$A$2:$V$54,3,0)</f>
        <v>4441121.84</v>
      </c>
      <c r="T21" s="9">
        <f>VLOOKUP(D21,TRTM04!$A$2:$V$54,13,0)*VLOOKUP(D21,TRTM04!$A$2:$V$54,3,0)</f>
        <v>4550172.3806516621</v>
      </c>
      <c r="U21" s="12">
        <f t="shared" si="3"/>
        <v>109050.54065166228</v>
      </c>
    </row>
    <row r="22" spans="1:21" x14ac:dyDescent="0.25">
      <c r="A22" s="1">
        <v>24</v>
      </c>
      <c r="B22" t="s">
        <v>12</v>
      </c>
      <c r="C22" t="s">
        <v>13</v>
      </c>
      <c r="D22" t="s">
        <v>39</v>
      </c>
      <c r="E22" s="9">
        <v>3491946.9868887002</v>
      </c>
      <c r="F22" s="9">
        <v>3486444.26</v>
      </c>
      <c r="G22" s="11">
        <f t="shared" si="0"/>
        <v>5502.7268887003884</v>
      </c>
      <c r="H22" s="9">
        <f>VLOOKUP(D22,TRTM03!$A$2:$V$54,13,0)*VLOOKUP(D22,TRTM03!$A$2:$V$54,3,0)</f>
        <v>3508026.9829732343</v>
      </c>
      <c r="I22" s="9">
        <f>VLOOKUP(D22,TRTM03!$A$2:$V$54,12,0)*VLOOKUP(D22,TRTM03!$A$2:$V$54,3,0)</f>
        <v>3486444.26</v>
      </c>
      <c r="J22" s="11">
        <f t="shared" si="1"/>
        <v>21582.722973234486</v>
      </c>
      <c r="K22" s="9">
        <v>-12122.21592455497</v>
      </c>
      <c r="L22" s="9">
        <v>288330.55153304012</v>
      </c>
      <c r="M22" s="9">
        <v>133457.77916569359</v>
      </c>
      <c r="N22" s="9">
        <v>-56462.114774178714</v>
      </c>
      <c r="O22" s="9">
        <v>3839648.26</v>
      </c>
      <c r="P22" s="9">
        <v>3839648.26</v>
      </c>
      <c r="Q22" s="9">
        <v>3901613.1016628779</v>
      </c>
      <c r="R22" s="11">
        <f t="shared" si="2"/>
        <v>61964.841662878171</v>
      </c>
      <c r="S22" s="9">
        <f>VLOOKUP(D22,TRTM04!$A$2:$V$54,12,0)*VLOOKUP(D22,TRTM04!$A$2:$V$54,3,0)</f>
        <v>3839648.26</v>
      </c>
      <c r="T22" s="9">
        <f>VLOOKUP(D22,TRTM04!$A$2:$V$54,13,0)*VLOOKUP(D22,TRTM04!$A$2:$V$54,3,0)</f>
        <v>3934885.598189767</v>
      </c>
      <c r="U22" s="12">
        <f t="shared" si="3"/>
        <v>95237.338189767208</v>
      </c>
    </row>
    <row r="23" spans="1:21" x14ac:dyDescent="0.25">
      <c r="A23" s="1">
        <v>25</v>
      </c>
      <c r="B23" t="s">
        <v>12</v>
      </c>
      <c r="C23" t="s">
        <v>13</v>
      </c>
      <c r="D23" t="s">
        <v>40</v>
      </c>
      <c r="E23" s="9">
        <v>7187767.8203043304</v>
      </c>
      <c r="F23" s="9">
        <v>7169946.0800000001</v>
      </c>
      <c r="G23" s="11">
        <f t="shared" si="0"/>
        <v>17821.740304330364</v>
      </c>
      <c r="H23" s="9">
        <f>VLOOKUP(D23,TRTM03!$A$2:$V$54,13,0)*VLOOKUP(D23,TRTM03!$A$2:$V$54,3,0)</f>
        <v>7204671.793148363</v>
      </c>
      <c r="I23" s="9">
        <f>VLOOKUP(D23,TRTM03!$A$2:$V$54,12,0)*VLOOKUP(D23,TRTM03!$A$2:$V$54,3,0)</f>
        <v>7169946.0800000001</v>
      </c>
      <c r="J23" s="11">
        <f t="shared" si="1"/>
        <v>34725.713148362935</v>
      </c>
      <c r="K23" s="9">
        <v>-9706.5858615655452</v>
      </c>
      <c r="L23" s="9">
        <v>246077.9849912487</v>
      </c>
      <c r="M23" s="9">
        <v>179609.08430163379</v>
      </c>
      <c r="N23" s="9">
        <v>-141839.55343131721</v>
      </c>
      <c r="O23" s="9">
        <v>7444087.0099999998</v>
      </c>
      <c r="P23" s="9">
        <v>7444087.0099999998</v>
      </c>
      <c r="Q23" s="9">
        <v>7603748.3037356464</v>
      </c>
      <c r="R23" s="11">
        <f t="shared" si="2"/>
        <v>159661.29373564664</v>
      </c>
      <c r="S23" s="9">
        <f>VLOOKUP(D23,TRTM04!$A$2:$V$54,12,0)*VLOOKUP(D23,TRTM04!$A$2:$V$54,3,0)</f>
        <v>7444087.0099999998</v>
      </c>
      <c r="T23" s="9">
        <f>VLOOKUP(D23,TRTM04!$A$2:$V$54,13,0)*VLOOKUP(D23,TRTM04!$A$2:$V$54,3,0)</f>
        <v>7636860.4797885856</v>
      </c>
      <c r="U23" s="12">
        <f t="shared" si="3"/>
        <v>192773.46978858579</v>
      </c>
    </row>
    <row r="24" spans="1:21" x14ac:dyDescent="0.25">
      <c r="A24" s="1">
        <v>26</v>
      </c>
      <c r="B24" t="s">
        <v>12</v>
      </c>
      <c r="C24" t="s">
        <v>13</v>
      </c>
      <c r="D24" t="s">
        <v>41</v>
      </c>
      <c r="E24" s="9">
        <v>6133249.4467955045</v>
      </c>
      <c r="F24" s="9">
        <v>6129827.6699999999</v>
      </c>
      <c r="G24" s="11">
        <f t="shared" si="0"/>
        <v>3421.7767955046147</v>
      </c>
      <c r="H24" s="9">
        <f>VLOOKUP(D24,TRTM03!$A$2:$V$54,13,0)*VLOOKUP(D24,TRTM03!$A$2:$V$54,3,0)</f>
        <v>6158817.4937999379</v>
      </c>
      <c r="I24" s="9">
        <f>VLOOKUP(D24,TRTM03!$A$2:$V$54,12,0)*VLOOKUP(D24,TRTM03!$A$2:$V$54,3,0)</f>
        <v>6129827.6699999999</v>
      </c>
      <c r="J24" s="11">
        <f t="shared" si="1"/>
        <v>28989.823799937963</v>
      </c>
      <c r="K24" s="9">
        <v>-25950.5052306857</v>
      </c>
      <c r="L24" s="9">
        <v>603817.12737675384</v>
      </c>
      <c r="M24" s="9">
        <v>249643.53863522879</v>
      </c>
      <c r="N24" s="9">
        <v>-87202.330781296827</v>
      </c>
      <c r="O24" s="9">
        <v>6870135.5</v>
      </c>
      <c r="P24" s="9">
        <v>6870135.5</v>
      </c>
      <c r="Q24" s="9">
        <v>6960759.6075768024</v>
      </c>
      <c r="R24" s="11">
        <f t="shared" si="2"/>
        <v>90624.107576802373</v>
      </c>
      <c r="S24" s="9">
        <f>VLOOKUP(D24,TRTM04!$A$2:$V$54,12,0)*VLOOKUP(D24,TRTM04!$A$2:$V$54,3,0)</f>
        <v>6870135.5000000009</v>
      </c>
      <c r="T24" s="9">
        <f>VLOOKUP(D24,TRTM04!$A$2:$V$54,13,0)*VLOOKUP(D24,TRTM04!$A$2:$V$54,3,0)</f>
        <v>7017870.6112951152</v>
      </c>
      <c r="U24" s="12">
        <f t="shared" si="3"/>
        <v>147735.11129511427</v>
      </c>
    </row>
    <row r="25" spans="1:21" x14ac:dyDescent="0.25">
      <c r="A25" s="1">
        <v>27</v>
      </c>
      <c r="B25" t="s">
        <v>12</v>
      </c>
      <c r="C25" t="s">
        <v>13</v>
      </c>
      <c r="D25" t="s">
        <v>42</v>
      </c>
      <c r="E25" s="9">
        <v>5406645.4883021424</v>
      </c>
      <c r="F25" s="9">
        <v>5403092</v>
      </c>
      <c r="G25" s="11">
        <f t="shared" si="0"/>
        <v>3553.4883021423593</v>
      </c>
      <c r="H25" s="9">
        <f>VLOOKUP(D25,TRTM03!$A$2:$V$54,13,0)*VLOOKUP(D25,TRTM03!$A$2:$V$54,3,0)</f>
        <v>5429451.2355269445</v>
      </c>
      <c r="I25" s="9">
        <f>VLOOKUP(D25,TRTM03!$A$2:$V$54,12,0)*VLOOKUP(D25,TRTM03!$A$2:$V$54,3,0)</f>
        <v>5403092</v>
      </c>
      <c r="J25" s="11">
        <f t="shared" si="1"/>
        <v>26359.235526944511</v>
      </c>
      <c r="K25" s="9">
        <v>-25427.90700186323</v>
      </c>
      <c r="L25" s="9">
        <v>557250.31633632071</v>
      </c>
      <c r="M25" s="9">
        <v>236108.36807863411</v>
      </c>
      <c r="N25" s="9">
        <v>-76219.257413092069</v>
      </c>
      <c r="O25" s="9">
        <v>6094803.5199999996</v>
      </c>
      <c r="P25" s="9">
        <v>6094803.5199999996</v>
      </c>
      <c r="Q25" s="9">
        <v>6174576.265715234</v>
      </c>
      <c r="R25" s="11">
        <f t="shared" si="2"/>
        <v>79772.745715234429</v>
      </c>
      <c r="S25" s="9">
        <f>VLOOKUP(D25,TRTM04!$A$2:$V$54,12,0)*VLOOKUP(D25,TRTM04!$A$2:$V$54,3,0)</f>
        <v>6094803.5199999996</v>
      </c>
      <c r="T25" s="9">
        <f>VLOOKUP(D25,TRTM04!$A$2:$V$54,13,0)*VLOOKUP(D25,TRTM04!$A$2:$V$54,3,0)</f>
        <v>6226513.7134872638</v>
      </c>
      <c r="U25" s="12">
        <f t="shared" si="3"/>
        <v>131710.19348726422</v>
      </c>
    </row>
    <row r="26" spans="1:21" x14ac:dyDescent="0.25">
      <c r="A26" s="2">
        <v>28</v>
      </c>
      <c r="B26" s="3" t="s">
        <v>12</v>
      </c>
      <c r="C26" s="3" t="s">
        <v>13</v>
      </c>
      <c r="D26" s="3" t="s">
        <v>43</v>
      </c>
      <c r="E26" s="10">
        <v>6170820.065247545</v>
      </c>
      <c r="F26" s="10">
        <v>6160175.25</v>
      </c>
      <c r="G26" s="11">
        <f t="shared" si="0"/>
        <v>10644.815247545019</v>
      </c>
      <c r="H26" s="9">
        <f>VLOOKUP(D26,TRTM03!$A$2:$V$54,13,0)*VLOOKUP(D26,TRTM03!$A$2:$V$54,3,0)</f>
        <v>6199470.5007876856</v>
      </c>
      <c r="I26" s="9">
        <f>VLOOKUP(D26,TRTM03!$A$2:$V$54,12,0)*VLOOKUP(D26,TRTM03!$A$2:$V$54,3,0)</f>
        <v>6160175.25</v>
      </c>
      <c r="J26" s="11">
        <f t="shared" si="1"/>
        <v>39295.250787685625</v>
      </c>
      <c r="K26" s="10">
        <v>-23939.893229106441</v>
      </c>
      <c r="L26" s="10">
        <v>534329.57712719031</v>
      </c>
      <c r="M26" s="10">
        <v>231557.337983896</v>
      </c>
      <c r="N26" s="10">
        <v>-98883.561881979927</v>
      </c>
      <c r="O26" s="10">
        <v>6803238.71</v>
      </c>
      <c r="P26" s="10">
        <v>6803238.71</v>
      </c>
      <c r="Q26" s="10">
        <v>6912767.0871295249</v>
      </c>
      <c r="R26" s="11">
        <f t="shared" si="2"/>
        <v>109528.37712952495</v>
      </c>
      <c r="S26" s="9">
        <f>VLOOKUP(D26,TRTM04!$A$2:$V$54,12,0)*VLOOKUP(D26,TRTM04!$A$2:$V$54,3,0)</f>
        <v>6803238.709999999</v>
      </c>
      <c r="T26" s="9">
        <f>VLOOKUP(D26,TRTM04!$A$2:$V$54,13,0)*VLOOKUP(D26,TRTM04!$A$2:$V$54,3,0)</f>
        <v>6972762.4102955619</v>
      </c>
      <c r="U26" s="12">
        <f t="shared" si="3"/>
        <v>169523.70029556286</v>
      </c>
    </row>
    <row r="27" spans="1:21" x14ac:dyDescent="0.25">
      <c r="A27" s="1">
        <v>29</v>
      </c>
      <c r="B27" t="s">
        <v>12</v>
      </c>
      <c r="C27" t="s">
        <v>13</v>
      </c>
      <c r="D27" t="s">
        <v>44</v>
      </c>
      <c r="E27" s="9">
        <v>1008513.430141189</v>
      </c>
      <c r="F27" s="9">
        <v>1005458.84</v>
      </c>
      <c r="G27" s="11">
        <f t="shared" si="0"/>
        <v>3054.5901411890518</v>
      </c>
      <c r="H27" s="9">
        <f>VLOOKUP(D27,TRTM03!$A$2:$V$54,13,0)*VLOOKUP(D27,TRTM03!$A$2:$V$54,3,0)</f>
        <v>1011242.6467278387</v>
      </c>
      <c r="I27" s="9">
        <f>VLOOKUP(D27,TRTM03!$A$2:$V$54,12,0)*VLOOKUP(D27,TRTM03!$A$2:$V$54,3,0)</f>
        <v>1005458.84</v>
      </c>
      <c r="J27" s="11">
        <f t="shared" si="1"/>
        <v>5783.8067278387025</v>
      </c>
      <c r="K27" s="9">
        <v>6756.1860472323606</v>
      </c>
      <c r="L27" s="9">
        <v>-181998.20692033091</v>
      </c>
      <c r="M27" s="9">
        <v>369.20055204024538</v>
      </c>
      <c r="N27" s="9">
        <v>1555.0703210582719</v>
      </c>
      <c r="O27" s="9">
        <v>832141.09</v>
      </c>
      <c r="P27" s="9">
        <v>832141.09</v>
      </c>
      <c r="Q27" s="9">
        <v>833640.60982013075</v>
      </c>
      <c r="R27" s="11">
        <f t="shared" si="2"/>
        <v>1499.5198201307794</v>
      </c>
      <c r="S27" s="9">
        <f>VLOOKUP(D27,TRTM04!$A$2:$V$54,12,0)*VLOOKUP(D27,TRTM04!$A$2:$V$54,3,0)</f>
        <v>832141.09</v>
      </c>
      <c r="T27" s="9">
        <f>VLOOKUP(D27,TRTM04!$A$2:$V$54,13,0)*VLOOKUP(D27,TRTM04!$A$2:$V$54,3,0)</f>
        <v>839217.31540304434</v>
      </c>
      <c r="U27" s="12">
        <f t="shared" si="3"/>
        <v>7076.2254030443728</v>
      </c>
    </row>
    <row r="28" spans="1:21" x14ac:dyDescent="0.25">
      <c r="A28" s="1">
        <v>30</v>
      </c>
      <c r="B28" t="s">
        <v>12</v>
      </c>
      <c r="C28" t="s">
        <v>13</v>
      </c>
      <c r="D28" t="s">
        <v>45</v>
      </c>
      <c r="E28" s="9">
        <v>3529797.005494162</v>
      </c>
      <c r="F28" s="9">
        <v>3519105.94</v>
      </c>
      <c r="G28" s="11">
        <f t="shared" si="0"/>
        <v>10691.065494162031</v>
      </c>
      <c r="H28" s="9">
        <f>VLOOKUP(D28,TRTM03!$A$2:$V$54,13,0)*VLOOKUP(D28,TRTM03!$A$2:$V$54,3,0)</f>
        <v>3539349.2635474354</v>
      </c>
      <c r="I28" s="9">
        <f>VLOOKUP(D28,TRTM03!$A$2:$V$54,12,0)*VLOOKUP(D28,TRTM03!$A$2:$V$54,3,0)</f>
        <v>3519105.94</v>
      </c>
      <c r="J28" s="11">
        <f t="shared" si="1"/>
        <v>20243.323547435459</v>
      </c>
      <c r="K28" s="9">
        <v>23646.651165313091</v>
      </c>
      <c r="L28" s="9">
        <v>-636993.72422115784</v>
      </c>
      <c r="M28" s="9">
        <v>1292.2019321410919</v>
      </c>
      <c r="N28" s="9">
        <v>5442.7411237037741</v>
      </c>
      <c r="O28" s="9">
        <v>2912493.81</v>
      </c>
      <c r="P28" s="9">
        <v>2912493.81</v>
      </c>
      <c r="Q28" s="9">
        <v>2917742.1343704578</v>
      </c>
      <c r="R28" s="11">
        <f t="shared" si="2"/>
        <v>5248.3243704577908</v>
      </c>
      <c r="S28" s="9">
        <f>VLOOKUP(D28,TRTM04!$A$2:$V$54,12,0)*VLOOKUP(D28,TRTM04!$A$2:$V$54,3,0)</f>
        <v>2912493.81</v>
      </c>
      <c r="T28" s="9">
        <f>VLOOKUP(D28,TRTM04!$A$2:$V$54,13,0)*VLOOKUP(D28,TRTM04!$A$2:$V$54,3,0)</f>
        <v>2937260.6039106552</v>
      </c>
      <c r="U28" s="12">
        <f t="shared" si="3"/>
        <v>24766.793910655193</v>
      </c>
    </row>
    <row r="29" spans="1:21" x14ac:dyDescent="0.25">
      <c r="A29" s="1">
        <v>31</v>
      </c>
      <c r="B29" t="s">
        <v>12</v>
      </c>
      <c r="C29" t="s">
        <v>13</v>
      </c>
      <c r="D29" t="s">
        <v>46</v>
      </c>
      <c r="E29" s="9">
        <v>4567695.3055394255</v>
      </c>
      <c r="F29" s="9">
        <v>4561244.9800000004</v>
      </c>
      <c r="G29" s="11">
        <f t="shared" si="0"/>
        <v>6450.3255394250154</v>
      </c>
      <c r="H29" s="9">
        <f>VLOOKUP(D29,TRTM03!$A$2:$V$54,13,0)*VLOOKUP(D29,TRTM03!$A$2:$V$54,3,0)</f>
        <v>4580056.7561379569</v>
      </c>
      <c r="I29" s="9">
        <f>VLOOKUP(D29,TRTM03!$A$2:$V$54,12,0)*VLOOKUP(D29,TRTM03!$A$2:$V$54,3,0)</f>
        <v>4561244.9800000004</v>
      </c>
      <c r="J29" s="11">
        <f t="shared" si="1"/>
        <v>18811.776137956418</v>
      </c>
      <c r="K29" s="9">
        <v>-2527.2723818849772</v>
      </c>
      <c r="L29" s="9">
        <v>102081.1537196431</v>
      </c>
      <c r="M29" s="9">
        <v>116068.7795612654</v>
      </c>
      <c r="N29" s="9">
        <v>-85280.050899024121</v>
      </c>
      <c r="O29" s="9">
        <v>4691587.59</v>
      </c>
      <c r="P29" s="9">
        <v>4691587.59</v>
      </c>
      <c r="Q29" s="9">
        <v>4783317.966438449</v>
      </c>
      <c r="R29" s="11">
        <f t="shared" si="2"/>
        <v>91730.376438449137</v>
      </c>
      <c r="S29" s="9">
        <f>VLOOKUP(D29,TRTM04!$A$2:$V$54,12,0)*VLOOKUP(D29,TRTM04!$A$2:$V$54,3,0)</f>
        <v>4691587.59</v>
      </c>
      <c r="T29" s="9">
        <f>VLOOKUP(D29,TRTM04!$A$2:$V$54,13,0)*VLOOKUP(D29,TRTM04!$A$2:$V$54,3,0)</f>
        <v>4806044.5603142278</v>
      </c>
      <c r="U29" s="12">
        <f t="shared" si="3"/>
        <v>114456.97031422798</v>
      </c>
    </row>
    <row r="30" spans="1:21" x14ac:dyDescent="0.25">
      <c r="A30" s="1">
        <v>32</v>
      </c>
      <c r="B30" t="s">
        <v>12</v>
      </c>
      <c r="C30" t="s">
        <v>13</v>
      </c>
      <c r="D30" t="s">
        <v>47</v>
      </c>
      <c r="E30" s="9">
        <v>8623494.7268967833</v>
      </c>
      <c r="F30" s="9">
        <v>8609272.3499999996</v>
      </c>
      <c r="G30" s="11">
        <f t="shared" si="0"/>
        <v>14222.37689678371</v>
      </c>
      <c r="H30" s="9">
        <f>VLOOKUP(D30,TRTM03!$A$2:$V$54,13,0)*VLOOKUP(D30,TRTM03!$A$2:$V$54,3,0)</f>
        <v>8646996.6106988676</v>
      </c>
      <c r="I30" s="9">
        <f>VLOOKUP(D30,TRTM03!$A$2:$V$54,12,0)*VLOOKUP(D30,TRTM03!$A$2:$V$54,3,0)</f>
        <v>8609272.3499999996</v>
      </c>
      <c r="J30" s="11">
        <f t="shared" si="1"/>
        <v>37724.260698867962</v>
      </c>
      <c r="K30" s="9">
        <v>-5804.3970762509853</v>
      </c>
      <c r="L30" s="9">
        <v>214794.6855543479</v>
      </c>
      <c r="M30" s="9">
        <v>217849.40913548131</v>
      </c>
      <c r="N30" s="9">
        <v>-161460.04761357789</v>
      </c>
      <c r="O30" s="9">
        <v>8874652</v>
      </c>
      <c r="P30" s="9">
        <v>8874652</v>
      </c>
      <c r="Q30" s="9">
        <v>9050334.4245103616</v>
      </c>
      <c r="R30" s="11">
        <f t="shared" si="2"/>
        <v>175682.42451036163</v>
      </c>
      <c r="S30" s="9">
        <f>VLOOKUP(D30,TRTM04!$A$2:$V$54,12,0)*VLOOKUP(D30,TRTM04!$A$2:$V$54,3,0)</f>
        <v>8874652</v>
      </c>
      <c r="T30" s="9">
        <f>VLOOKUP(D30,TRTM04!$A$2:$V$54,13,0)*VLOOKUP(D30,TRTM04!$A$2:$V$54,3,0)</f>
        <v>9094015.6680282019</v>
      </c>
      <c r="U30" s="12">
        <f t="shared" si="3"/>
        <v>219363.66802820191</v>
      </c>
    </row>
    <row r="31" spans="1:21" x14ac:dyDescent="0.25">
      <c r="A31" s="1">
        <v>33</v>
      </c>
      <c r="B31" t="s">
        <v>12</v>
      </c>
      <c r="C31" t="s">
        <v>13</v>
      </c>
      <c r="D31" t="s">
        <v>48</v>
      </c>
      <c r="E31" s="9">
        <v>4566645.1974478085</v>
      </c>
      <c r="F31" s="9">
        <v>4560215.34</v>
      </c>
      <c r="G31" s="11">
        <f t="shared" si="0"/>
        <v>6429.8574478086084</v>
      </c>
      <c r="H31" s="9">
        <f>VLOOKUP(D31,TRTM03!$A$2:$V$54,13,0)*VLOOKUP(D31,TRTM03!$A$2:$V$54,3,0)</f>
        <v>4578961.8945090501</v>
      </c>
      <c r="I31" s="9">
        <f>VLOOKUP(D31,TRTM03!$A$2:$V$54,12,0)*VLOOKUP(D31,TRTM03!$A$2:$V$54,3,0)</f>
        <v>4560215.34</v>
      </c>
      <c r="J31" s="11">
        <f t="shared" si="1"/>
        <v>18746.554509050213</v>
      </c>
      <c r="K31" s="9">
        <v>-2516.8769171936442</v>
      </c>
      <c r="L31" s="9">
        <v>101342.25624501149</v>
      </c>
      <c r="M31" s="9">
        <v>115797.0372448433</v>
      </c>
      <c r="N31" s="9">
        <v>-85351.296572661027</v>
      </c>
      <c r="O31" s="9">
        <v>4689486.46</v>
      </c>
      <c r="P31" s="9">
        <v>4689486.46</v>
      </c>
      <c r="Q31" s="9">
        <v>4781267.6140204696</v>
      </c>
      <c r="R31" s="11">
        <f t="shared" si="2"/>
        <v>91781.154020469636</v>
      </c>
      <c r="S31" s="9">
        <f>VLOOKUP(D31,TRTM04!$A$2:$V$54,12,0)*VLOOKUP(D31,TRTM04!$A$2:$V$54,3,0)</f>
        <v>4689486.46</v>
      </c>
      <c r="T31" s="9">
        <f>VLOOKUP(D31,TRTM04!$A$2:$V$54,13,0)*VLOOKUP(D31,TRTM04!$A$2:$V$54,3,0)</f>
        <v>4803911.5597630264</v>
      </c>
      <c r="U31" s="12">
        <f t="shared" si="3"/>
        <v>114425.09976302646</v>
      </c>
    </row>
    <row r="32" spans="1:21" x14ac:dyDescent="0.25">
      <c r="A32" s="1">
        <v>34</v>
      </c>
      <c r="B32" t="s">
        <v>12</v>
      </c>
      <c r="C32" t="s">
        <v>13</v>
      </c>
      <c r="D32" t="s">
        <v>49</v>
      </c>
      <c r="E32" s="9">
        <v>1942626.6993039311</v>
      </c>
      <c r="F32" s="9">
        <v>1938797.56</v>
      </c>
      <c r="G32" s="11">
        <f t="shared" si="0"/>
        <v>3829.1393039310351</v>
      </c>
      <c r="H32" s="9">
        <f>VLOOKUP(D32,TRTM03!$A$2:$V$54,13,0)*VLOOKUP(D32,TRTM03!$A$2:$V$54,3,0)</f>
        <v>1951682.0686141145</v>
      </c>
      <c r="I32" s="9">
        <f>VLOOKUP(D32,TRTM03!$A$2:$V$54,12,0)*VLOOKUP(D32,TRTM03!$A$2:$V$54,3,0)</f>
        <v>1938797.56</v>
      </c>
      <c r="J32" s="11">
        <f t="shared" si="1"/>
        <v>12884.508614114486</v>
      </c>
      <c r="K32" s="9">
        <v>-7942.6089533523191</v>
      </c>
      <c r="L32" s="9">
        <v>172038.290372791</v>
      </c>
      <c r="M32" s="9">
        <v>75463.260860026348</v>
      </c>
      <c r="N32" s="9">
        <v>-31337.772279465109</v>
      </c>
      <c r="O32" s="9">
        <v>2147018.73</v>
      </c>
      <c r="P32" s="9">
        <v>2147018.73</v>
      </c>
      <c r="Q32" s="9">
        <v>2182185.6415833961</v>
      </c>
      <c r="R32" s="11">
        <f t="shared" si="2"/>
        <v>35166.91158339614</v>
      </c>
      <c r="S32" s="9">
        <f>VLOOKUP(D32,TRTM04!$A$2:$V$54,12,0)*VLOOKUP(D32,TRTM04!$A$2:$V$54,3,0)</f>
        <v>2147018.73</v>
      </c>
      <c r="T32" s="9">
        <f>VLOOKUP(D32,TRTM04!$A$2:$V$54,13,0)*VLOOKUP(D32,TRTM04!$A$2:$V$54,3,0)</f>
        <v>2201265.7645498291</v>
      </c>
      <c r="U32" s="12">
        <f t="shared" si="3"/>
        <v>54247.034549829084</v>
      </c>
    </row>
    <row r="33" spans="1:21" x14ac:dyDescent="0.25">
      <c r="A33" s="1">
        <v>35</v>
      </c>
      <c r="B33" t="s">
        <v>12</v>
      </c>
      <c r="C33" t="s">
        <v>13</v>
      </c>
      <c r="D33" t="s">
        <v>50</v>
      </c>
      <c r="E33" s="9">
        <v>1739531.383825257</v>
      </c>
      <c r="F33" s="9">
        <v>1736415.54</v>
      </c>
      <c r="G33" s="11">
        <f t="shared" si="0"/>
        <v>3115.8438252569176</v>
      </c>
      <c r="H33" s="9">
        <f>VLOOKUP(D33,TRTM03!$A$2:$V$54,13,0)*VLOOKUP(D33,TRTM03!$A$2:$V$54,3,0)</f>
        <v>1747656.9794584501</v>
      </c>
      <c r="I33" s="9">
        <f>VLOOKUP(D33,TRTM03!$A$2:$V$54,12,0)*VLOOKUP(D33,TRTM03!$A$2:$V$54,3,0)</f>
        <v>1736415.54</v>
      </c>
      <c r="J33" s="11">
        <f t="shared" si="1"/>
        <v>11241.43945845007</v>
      </c>
      <c r="K33" s="9">
        <v>-7119.6282871274743</v>
      </c>
      <c r="L33" s="9">
        <v>154285.59947481399</v>
      </c>
      <c r="M33" s="9">
        <v>67617.226499264129</v>
      </c>
      <c r="N33" s="9">
        <v>-27849.177686950661</v>
      </c>
      <c r="O33" s="9">
        <v>1923349.56</v>
      </c>
      <c r="P33" s="9">
        <v>1923349.56</v>
      </c>
      <c r="Q33" s="9">
        <v>1954314.5815122081</v>
      </c>
      <c r="R33" s="11">
        <f t="shared" si="2"/>
        <v>30965.021512208041</v>
      </c>
      <c r="S33" s="9">
        <f>VLOOKUP(D33,TRTM04!$A$2:$V$54,12,0)*VLOOKUP(D33,TRTM04!$A$2:$V$54,3,0)</f>
        <v>1923349.56</v>
      </c>
      <c r="T33" s="9">
        <f>VLOOKUP(D33,TRTM04!$A$2:$V$54,13,0)*VLOOKUP(D33,TRTM04!$A$2:$V$54,3,0)</f>
        <v>1971436.7725086876</v>
      </c>
      <c r="U33" s="12">
        <f t="shared" si="3"/>
        <v>48087.212508687517</v>
      </c>
    </row>
    <row r="34" spans="1:21" x14ac:dyDescent="0.25">
      <c r="A34" s="1">
        <v>36</v>
      </c>
      <c r="B34" t="s">
        <v>12</v>
      </c>
      <c r="C34" t="s">
        <v>13</v>
      </c>
      <c r="D34" t="s">
        <v>51</v>
      </c>
      <c r="E34" s="9">
        <v>6359421.5710991779</v>
      </c>
      <c r="F34" s="9">
        <v>6344487.2000000002</v>
      </c>
      <c r="G34" s="11">
        <f t="shared" si="0"/>
        <v>14934.371099177748</v>
      </c>
      <c r="H34" s="9">
        <f>VLOOKUP(D34,TRTM03!$A$2:$V$54,13,0)*VLOOKUP(D34,TRTM03!$A$2:$V$54,3,0)</f>
        <v>6374217.3200154938</v>
      </c>
      <c r="I34" s="9">
        <f>VLOOKUP(D34,TRTM03!$A$2:$V$54,12,0)*VLOOKUP(D34,TRTM03!$A$2:$V$54,3,0)</f>
        <v>6344487.2000000002</v>
      </c>
      <c r="J34" s="11">
        <f t="shared" si="1"/>
        <v>29730.120015493594</v>
      </c>
      <c r="K34" s="9">
        <v>-7702.3419486414641</v>
      </c>
      <c r="L34" s="9">
        <v>201022.5347556388</v>
      </c>
      <c r="M34" s="9">
        <v>158711.3863077639</v>
      </c>
      <c r="N34" s="9">
        <v>-125353.20911476111</v>
      </c>
      <c r="O34" s="9">
        <v>6571165.5700000003</v>
      </c>
      <c r="P34" s="9">
        <v>6571165.5700000003</v>
      </c>
      <c r="Q34" s="9">
        <v>6711453.1502139391</v>
      </c>
      <c r="R34" s="11">
        <f t="shared" si="2"/>
        <v>140287.58021393884</v>
      </c>
      <c r="S34" s="9">
        <f>VLOOKUP(D34,TRTM04!$A$2:$V$54,12,0)*VLOOKUP(D34,TRTM04!$A$2:$V$54,3,0)</f>
        <v>6571165.5699999994</v>
      </c>
      <c r="T34" s="9">
        <f>VLOOKUP(D34,TRTM04!$A$2:$V$54,13,0)*VLOOKUP(D34,TRTM04!$A$2:$V$54,3,0)</f>
        <v>6740190.9447369501</v>
      </c>
      <c r="U34" s="12">
        <f t="shared" si="3"/>
        <v>169025.37473695073</v>
      </c>
    </row>
    <row r="35" spans="1:21" x14ac:dyDescent="0.25">
      <c r="A35" s="1">
        <v>37</v>
      </c>
      <c r="B35" t="s">
        <v>12</v>
      </c>
      <c r="C35" t="s">
        <v>13</v>
      </c>
      <c r="D35" t="s">
        <v>52</v>
      </c>
      <c r="E35" s="9">
        <v>8534533.470538253</v>
      </c>
      <c r="F35" s="9">
        <v>8518523.3699999992</v>
      </c>
      <c r="G35" s="11">
        <f t="shared" si="0"/>
        <v>16010.100538253784</v>
      </c>
      <c r="H35" s="9">
        <f>VLOOKUP(D35,TRTM03!$A$2:$V$54,13,0)*VLOOKUP(D35,TRTM03!$A$2:$V$54,3,0)</f>
        <v>8575657.8125873003</v>
      </c>
      <c r="I35" s="9">
        <f>VLOOKUP(D35,TRTM03!$A$2:$V$54,12,0)*VLOOKUP(D35,TRTM03!$A$2:$V$54,3,0)</f>
        <v>8518523.3699999992</v>
      </c>
      <c r="J35" s="11">
        <f t="shared" si="1"/>
        <v>57134.442587301135</v>
      </c>
      <c r="K35" s="9">
        <v>-44525.45530548133</v>
      </c>
      <c r="L35" s="9">
        <v>840056.4539660085</v>
      </c>
      <c r="M35" s="9">
        <v>345859.80350277759</v>
      </c>
      <c r="N35" s="9">
        <v>-134336.8721633032</v>
      </c>
      <c r="O35" s="9">
        <v>9525577.3000000007</v>
      </c>
      <c r="P35" s="9">
        <v>9525577.3000000007</v>
      </c>
      <c r="Q35" s="9">
        <v>9675924.2727015577</v>
      </c>
      <c r="R35" s="11">
        <f t="shared" si="2"/>
        <v>150346.97270155698</v>
      </c>
      <c r="S35" s="9">
        <f>VLOOKUP(D35,TRTM04!$A$2:$V$54,12,0)*VLOOKUP(D35,TRTM04!$A$2:$V$54,3,0)</f>
        <v>9525577.3000000007</v>
      </c>
      <c r="T35" s="9">
        <f>VLOOKUP(D35,TRTM04!$A$2:$V$54,13,0)*VLOOKUP(D35,TRTM04!$A$2:$V$54,3,0)</f>
        <v>9765119.4111748561</v>
      </c>
      <c r="U35" s="12">
        <f t="shared" si="3"/>
        <v>239542.11117485538</v>
      </c>
    </row>
    <row r="36" spans="1:21" x14ac:dyDescent="0.25">
      <c r="A36" s="1">
        <v>38</v>
      </c>
      <c r="B36" t="s">
        <v>12</v>
      </c>
      <c r="C36" t="s">
        <v>13</v>
      </c>
      <c r="D36" t="s">
        <v>53</v>
      </c>
      <c r="E36" s="9">
        <v>8138055.4881401854</v>
      </c>
      <c r="F36" s="9">
        <v>8117268.2699999996</v>
      </c>
      <c r="G36" s="11">
        <f t="shared" si="0"/>
        <v>20787.218140185811</v>
      </c>
      <c r="H36" s="9">
        <f>VLOOKUP(D36,TRTM03!$A$2:$V$54,13,0)*VLOOKUP(D36,TRTM03!$A$2:$V$54,3,0)</f>
        <v>8157380.7718087584</v>
      </c>
      <c r="I36" s="9">
        <f>VLOOKUP(D36,TRTM03!$A$2:$V$54,12,0)*VLOOKUP(D36,TRTM03!$A$2:$V$54,3,0)</f>
        <v>8117268.2699999996</v>
      </c>
      <c r="J36" s="11">
        <f t="shared" si="1"/>
        <v>40112.501808758825</v>
      </c>
      <c r="K36" s="9">
        <v>-11595.06652266625</v>
      </c>
      <c r="L36" s="9">
        <v>290663.69940152578</v>
      </c>
      <c r="M36" s="9">
        <v>208943.17668918151</v>
      </c>
      <c r="N36" s="9">
        <v>-160593.20956804141</v>
      </c>
      <c r="O36" s="9">
        <v>8444686.8699999973</v>
      </c>
      <c r="P36" s="9">
        <v>8444686.8699999992</v>
      </c>
      <c r="Q36" s="9">
        <v>8626067.2977082264</v>
      </c>
      <c r="R36" s="11">
        <f t="shared" si="2"/>
        <v>181380.42770822719</v>
      </c>
      <c r="S36" s="9">
        <f>VLOOKUP(D36,TRTM04!$A$2:$V$54,12,0)*VLOOKUP(D36,TRTM04!$A$2:$V$54,3,0)</f>
        <v>8444686.8699999992</v>
      </c>
      <c r="T36" s="9">
        <f>VLOOKUP(D36,TRTM04!$A$2:$V$54,13,0)*VLOOKUP(D36,TRTM04!$A$2:$V$54,3,0)</f>
        <v>8664089.6286599301</v>
      </c>
      <c r="U36" s="12">
        <f t="shared" si="3"/>
        <v>219402.7586599309</v>
      </c>
    </row>
    <row r="37" spans="1:21" x14ac:dyDescent="0.25">
      <c r="A37" s="1">
        <v>39</v>
      </c>
      <c r="B37" t="s">
        <v>12</v>
      </c>
      <c r="C37" t="s">
        <v>13</v>
      </c>
      <c r="D37" t="s">
        <v>54</v>
      </c>
      <c r="E37" s="9">
        <v>4313661.4834076921</v>
      </c>
      <c r="F37" s="9">
        <v>4306629.4800000004</v>
      </c>
      <c r="G37" s="11">
        <f t="shared" si="0"/>
        <v>7032.0034076916054</v>
      </c>
      <c r="H37" s="9">
        <f>VLOOKUP(D37,TRTM03!$A$2:$V$54,13,0)*VLOOKUP(D37,TRTM03!$A$2:$V$54,3,0)</f>
        <v>4325532.8495045034</v>
      </c>
      <c r="I37" s="9">
        <f>VLOOKUP(D37,TRTM03!$A$2:$V$54,12,0)*VLOOKUP(D37,TRTM03!$A$2:$V$54,3,0)</f>
        <v>4306629.4800000004</v>
      </c>
      <c r="J37" s="11">
        <f t="shared" si="1"/>
        <v>18903.369504502974</v>
      </c>
      <c r="K37" s="9">
        <v>-2889.0560494204979</v>
      </c>
      <c r="L37" s="9">
        <v>108820.9812484141</v>
      </c>
      <c r="M37" s="9">
        <v>109454.2452335944</v>
      </c>
      <c r="N37" s="9">
        <v>-80770.160432588309</v>
      </c>
      <c r="O37" s="9">
        <v>4441245.49</v>
      </c>
      <c r="P37" s="9">
        <v>4441245.49</v>
      </c>
      <c r="Q37" s="9">
        <v>4529047.6538402801</v>
      </c>
      <c r="R37" s="11">
        <f t="shared" si="2"/>
        <v>87802.163840279914</v>
      </c>
      <c r="S37" s="9">
        <f>VLOOKUP(D37,TRTM04!$A$2:$V$54,12,0)*VLOOKUP(D37,TRTM04!$A$2:$V$54,3,0)</f>
        <v>4441245.49</v>
      </c>
      <c r="T37" s="9">
        <f>VLOOKUP(D37,TRTM04!$A$2:$V$54,13,0)*VLOOKUP(D37,TRTM04!$A$2:$V$54,3,0)</f>
        <v>4551048.2549587805</v>
      </c>
      <c r="U37" s="12">
        <f t="shared" si="3"/>
        <v>109802.76495878026</v>
      </c>
    </row>
    <row r="38" spans="1:21" x14ac:dyDescent="0.25">
      <c r="A38" s="1">
        <v>41</v>
      </c>
      <c r="B38" t="s">
        <v>12</v>
      </c>
      <c r="C38" t="s">
        <v>13</v>
      </c>
      <c r="D38" t="s">
        <v>56</v>
      </c>
      <c r="E38" s="9">
        <v>2060990.85316341</v>
      </c>
      <c r="F38" s="9">
        <v>2055358.28</v>
      </c>
      <c r="G38" s="11">
        <f t="shared" si="0"/>
        <v>5632.5731634099502</v>
      </c>
      <c r="H38" s="9">
        <f>VLOOKUP(D38,TRTM03!$A$2:$V$54,13,0)*VLOOKUP(D38,TRTM03!$A$2:$V$54,3,0)</f>
        <v>2069944.8004115615</v>
      </c>
      <c r="I38" s="9">
        <f>VLOOKUP(D38,TRTM03!$A$2:$V$54,12,0)*VLOOKUP(D38,TRTM03!$A$2:$V$54,3,0)</f>
        <v>2055358.28</v>
      </c>
      <c r="J38" s="11">
        <f t="shared" si="1"/>
        <v>14586.520411561476</v>
      </c>
      <c r="K38" s="9">
        <v>-7997.5144646088593</v>
      </c>
      <c r="L38" s="9">
        <v>203357.16610157469</v>
      </c>
      <c r="M38" s="9">
        <v>84250.500348553527</v>
      </c>
      <c r="N38" s="9">
        <v>-34113.011985519443</v>
      </c>
      <c r="O38" s="9">
        <v>2300855.42</v>
      </c>
      <c r="P38" s="9">
        <v>2300855.42</v>
      </c>
      <c r="Q38" s="9">
        <v>2340601.0051489291</v>
      </c>
      <c r="R38" s="11">
        <f t="shared" si="2"/>
        <v>39745.585148929153</v>
      </c>
      <c r="S38" s="9">
        <f>VLOOKUP(D38,TRTM04!$A$2:$V$54,12,0)*VLOOKUP(D38,TRTM04!$A$2:$V$54,3,0)</f>
        <v>2300855.42</v>
      </c>
      <c r="T38" s="9">
        <f>VLOOKUP(D38,TRTM04!$A$2:$V$54,13,0)*VLOOKUP(D38,TRTM04!$A$2:$V$54,3,0)</f>
        <v>2359024.6739319335</v>
      </c>
      <c r="U38" s="12">
        <f t="shared" si="3"/>
        <v>58169.253931933548</v>
      </c>
    </row>
    <row r="39" spans="1:21" x14ac:dyDescent="0.25">
      <c r="A39" s="1">
        <v>42</v>
      </c>
      <c r="B39" t="s">
        <v>12</v>
      </c>
      <c r="C39" t="s">
        <v>13</v>
      </c>
      <c r="D39" t="s">
        <v>57</v>
      </c>
      <c r="E39" s="9">
        <v>3084713.2907332359</v>
      </c>
      <c r="F39" s="9">
        <v>3080043.04</v>
      </c>
      <c r="G39" s="11">
        <f t="shared" si="0"/>
        <v>4670.2507332358509</v>
      </c>
      <c r="H39" s="9">
        <f>VLOOKUP(D39,TRTM03!$A$2:$V$54,13,0)*VLOOKUP(D39,TRTM03!$A$2:$V$54,3,0)</f>
        <v>3099192.0929856491</v>
      </c>
      <c r="I39" s="9">
        <f>VLOOKUP(D39,TRTM03!$A$2:$V$54,12,0)*VLOOKUP(D39,TRTM03!$A$2:$V$54,3,0)</f>
        <v>3080043.04</v>
      </c>
      <c r="J39" s="11">
        <f t="shared" si="1"/>
        <v>19149.05298564909</v>
      </c>
      <c r="K39" s="9">
        <v>-12032.95289735589</v>
      </c>
      <c r="L39" s="9">
        <v>269203.75083324168</v>
      </c>
      <c r="M39" s="9">
        <v>116337.2395023475</v>
      </c>
      <c r="N39" s="9">
        <v>-49096.877438233227</v>
      </c>
      <c r="O39" s="9">
        <v>3404454.2</v>
      </c>
      <c r="P39" s="9">
        <v>3404454.2</v>
      </c>
      <c r="Q39" s="9">
        <v>3458221.3281714688</v>
      </c>
      <c r="R39" s="11">
        <f t="shared" si="2"/>
        <v>53767.128171468619</v>
      </c>
      <c r="S39" s="9">
        <f>VLOOKUP(D39,TRTM04!$A$2:$V$54,12,0)*VLOOKUP(D39,TRTM04!$A$2:$V$54,3,0)</f>
        <v>3404454.2</v>
      </c>
      <c r="T39" s="9">
        <f>VLOOKUP(D39,TRTM04!$A$2:$V$54,13,0)*VLOOKUP(D39,TRTM04!$A$2:$V$54,3,0)</f>
        <v>3488551.2848907313</v>
      </c>
      <c r="U39" s="12">
        <f t="shared" si="3"/>
        <v>84097.084890731145</v>
      </c>
    </row>
    <row r="40" spans="1:21" x14ac:dyDescent="0.25">
      <c r="A40" s="1">
        <v>43</v>
      </c>
      <c r="B40" t="s">
        <v>12</v>
      </c>
      <c r="C40" t="s">
        <v>13</v>
      </c>
      <c r="D40" t="s">
        <v>58</v>
      </c>
      <c r="E40" s="9">
        <v>2017026.860282378</v>
      </c>
      <c r="F40" s="9">
        <v>2010917.68</v>
      </c>
      <c r="G40" s="11">
        <f t="shared" si="0"/>
        <v>6109.1802823781036</v>
      </c>
      <c r="H40" s="9">
        <f>VLOOKUP(D40,TRTM03!$A$2:$V$54,13,0)*VLOOKUP(D40,TRTM03!$A$2:$V$54,3,0)</f>
        <v>2022485.2934556773</v>
      </c>
      <c r="I40" s="9">
        <f>VLOOKUP(D40,TRTM03!$A$2:$V$54,12,0)*VLOOKUP(D40,TRTM03!$A$2:$V$54,3,0)</f>
        <v>2010917.68</v>
      </c>
      <c r="J40" s="11">
        <f t="shared" si="1"/>
        <v>11567.613455677405</v>
      </c>
      <c r="K40" s="9">
        <v>13512.372094464719</v>
      </c>
      <c r="L40" s="9">
        <v>-363996.41384066181</v>
      </c>
      <c r="M40" s="9">
        <v>738.40110408049077</v>
      </c>
      <c r="N40" s="9">
        <v>3110.1406421165452</v>
      </c>
      <c r="O40" s="9">
        <v>1664282.18</v>
      </c>
      <c r="P40" s="9">
        <v>1664282.18</v>
      </c>
      <c r="Q40" s="9">
        <v>1667281.219640261</v>
      </c>
      <c r="R40" s="11">
        <f t="shared" si="2"/>
        <v>2999.0396402610932</v>
      </c>
      <c r="S40" s="9">
        <f>VLOOKUP(D40,TRTM04!$A$2:$V$54,12,0)*VLOOKUP(D40,TRTM04!$A$2:$V$54,3,0)</f>
        <v>1664282.18</v>
      </c>
      <c r="T40" s="9">
        <f>VLOOKUP(D40,TRTM04!$A$2:$V$54,13,0)*VLOOKUP(D40,TRTM04!$A$2:$V$54,3,0)</f>
        <v>1678434.6308060887</v>
      </c>
      <c r="U40" s="12">
        <f t="shared" si="3"/>
        <v>14152.450806088746</v>
      </c>
    </row>
    <row r="41" spans="1:21" x14ac:dyDescent="0.25">
      <c r="A41" s="1">
        <v>44</v>
      </c>
      <c r="B41" t="s">
        <v>12</v>
      </c>
      <c r="C41" t="s">
        <v>13</v>
      </c>
      <c r="D41" t="s">
        <v>59</v>
      </c>
      <c r="E41" s="9">
        <v>3554683.5069702882</v>
      </c>
      <c r="F41" s="9">
        <v>3547627.73</v>
      </c>
      <c r="G41" s="11">
        <f t="shared" si="0"/>
        <v>7055.7769702882506</v>
      </c>
      <c r="H41" s="9">
        <f>VLOOKUP(D41,TRTM03!$A$2:$V$54,13,0)*VLOOKUP(D41,TRTM03!$A$2:$V$54,3,0)</f>
        <v>3572676.8898197319</v>
      </c>
      <c r="I41" s="9">
        <f>VLOOKUP(D41,TRTM03!$A$2:$V$54,12,0)*VLOOKUP(D41,TRTM03!$A$2:$V$54,3,0)</f>
        <v>3547627.73</v>
      </c>
      <c r="J41" s="11">
        <f t="shared" si="1"/>
        <v>25049.159819731954</v>
      </c>
      <c r="K41" s="9">
        <v>-21377.653310216501</v>
      </c>
      <c r="L41" s="9">
        <v>375618.74169165501</v>
      </c>
      <c r="M41" s="9">
        <v>149439.32986037061</v>
      </c>
      <c r="N41" s="9">
        <v>-54328.898241809104</v>
      </c>
      <c r="O41" s="9">
        <v>3996979.25</v>
      </c>
      <c r="P41" s="9">
        <v>3996979.25</v>
      </c>
      <c r="Q41" s="9">
        <v>4058363.9252120969</v>
      </c>
      <c r="R41" s="11">
        <f t="shared" si="2"/>
        <v>61384.675212096889</v>
      </c>
      <c r="S41" s="9">
        <f>VLOOKUP(D41,TRTM04!$A$2:$V$54,12,0)*VLOOKUP(D41,TRTM04!$A$2:$V$54,3,0)</f>
        <v>3996979.2499999995</v>
      </c>
      <c r="T41" s="9">
        <f>VLOOKUP(D41,TRTM04!$A$2:$V$54,13,0)*VLOOKUP(D41,TRTM04!$A$2:$V$54,3,0)</f>
        <v>4098052.1462960239</v>
      </c>
      <c r="U41" s="12">
        <f t="shared" si="3"/>
        <v>101072.89629602432</v>
      </c>
    </row>
    <row r="42" spans="1:21" x14ac:dyDescent="0.25">
      <c r="A42" s="1">
        <v>45</v>
      </c>
      <c r="B42" t="s">
        <v>12</v>
      </c>
      <c r="C42" t="s">
        <v>16</v>
      </c>
      <c r="D42" t="s">
        <v>60</v>
      </c>
      <c r="E42" s="9">
        <v>2413780.52399925</v>
      </c>
      <c r="F42" s="9">
        <v>2402092.36</v>
      </c>
      <c r="G42" s="11">
        <f t="shared" si="0"/>
        <v>11688.163999250159</v>
      </c>
      <c r="H42" s="9">
        <f>VLOOKUP(D42,TRTM03!$A$2:$V$54,13,0)*VLOOKUP(D42,TRTM03!$A$2:$V$54,3,0)</f>
        <v>2398280.1021755408</v>
      </c>
      <c r="I42" s="9">
        <f>VLOOKUP(D42,TRTM03!$A$2:$V$54,12,0)*VLOOKUP(D42,TRTM03!$A$2:$V$54,3,0)</f>
        <v>2402092.36</v>
      </c>
      <c r="J42" s="11">
        <f t="shared" si="1"/>
        <v>-3812.2578244591132</v>
      </c>
      <c r="K42" s="9">
        <v>-2210.5833697495982</v>
      </c>
      <c r="L42" s="9">
        <v>-541410.20731156482</v>
      </c>
      <c r="M42" s="9">
        <v>6250.5861272672191</v>
      </c>
      <c r="N42" s="9">
        <v>-3229.4354459526949</v>
      </c>
      <c r="O42" s="9">
        <v>1861492.72</v>
      </c>
      <c r="P42" s="9">
        <v>1861492.72</v>
      </c>
      <c r="Q42" s="9">
        <v>1876410.3194452031</v>
      </c>
      <c r="R42" s="11">
        <f t="shared" si="2"/>
        <v>14917.599445203086</v>
      </c>
      <c r="S42" s="9">
        <f>VLOOKUP(D42,TRTM04!$A$2:$V$54,12,0)*VLOOKUP(D42,TRTM04!$A$2:$V$54,3,0)</f>
        <v>1861492.72</v>
      </c>
      <c r="T42" s="9">
        <f>VLOOKUP(D42,TRTM04!$A$2:$V$54,13,0)*VLOOKUP(D42,TRTM04!$A$2:$V$54,3,0)</f>
        <v>1855853.6961678008</v>
      </c>
      <c r="U42" s="12">
        <f t="shared" si="3"/>
        <v>-5639.0238321991637</v>
      </c>
    </row>
    <row r="43" spans="1:21" x14ac:dyDescent="0.25">
      <c r="A43" s="1">
        <v>46</v>
      </c>
      <c r="B43" t="s">
        <v>12</v>
      </c>
      <c r="C43" t="s">
        <v>13</v>
      </c>
      <c r="D43" t="s">
        <v>61</v>
      </c>
      <c r="E43" s="9">
        <v>9129133.0895039402</v>
      </c>
      <c r="F43" s="9">
        <v>9116120.7599999998</v>
      </c>
      <c r="G43" s="11">
        <f t="shared" si="0"/>
        <v>13012.329503940418</v>
      </c>
      <c r="H43" s="9">
        <f>VLOOKUP(D43,TRTM03!$A$2:$V$54,13,0)*VLOOKUP(D43,TRTM03!$A$2:$V$54,3,0)</f>
        <v>9153499.4981444087</v>
      </c>
      <c r="I43" s="9">
        <f>VLOOKUP(D43,TRTM03!$A$2:$V$54,12,0)*VLOOKUP(D43,TRTM03!$A$2:$V$54,3,0)</f>
        <v>9116120.7599999998</v>
      </c>
      <c r="J43" s="11">
        <f t="shared" si="1"/>
        <v>37378.738144408911</v>
      </c>
      <c r="K43" s="9">
        <v>-5083.2015366777778</v>
      </c>
      <c r="L43" s="9">
        <v>199735.6706599668</v>
      </c>
      <c r="M43" s="9">
        <v>230513.35416183251</v>
      </c>
      <c r="N43" s="9">
        <v>-170610.05328512189</v>
      </c>
      <c r="O43" s="9">
        <v>9370676.5299999993</v>
      </c>
      <c r="P43" s="9">
        <v>9370676.5299999993</v>
      </c>
      <c r="Q43" s="9">
        <v>9554298.9127890617</v>
      </c>
      <c r="R43" s="11">
        <f t="shared" si="2"/>
        <v>183622.38278906234</v>
      </c>
      <c r="S43" s="9">
        <f>VLOOKUP(D43,TRTM04!$A$2:$V$54,12,0)*VLOOKUP(D43,TRTM04!$A$2:$V$54,3,0)</f>
        <v>9370676.5299999993</v>
      </c>
      <c r="T43" s="9">
        <f>VLOOKUP(D43,TRTM04!$A$2:$V$54,13,0)*VLOOKUP(D43,TRTM04!$A$2:$V$54,3,0)</f>
        <v>9599261.9329989552</v>
      </c>
      <c r="U43" s="12">
        <f t="shared" si="3"/>
        <v>228585.40299895592</v>
      </c>
    </row>
    <row r="44" spans="1:21" x14ac:dyDescent="0.25">
      <c r="A44" s="1">
        <v>47</v>
      </c>
      <c r="B44" t="s">
        <v>12</v>
      </c>
      <c r="C44" t="s">
        <v>13</v>
      </c>
      <c r="D44" t="s">
        <v>62</v>
      </c>
      <c r="E44" s="9">
        <v>5409338.7761982977</v>
      </c>
      <c r="F44" s="9">
        <v>5404953.1500000004</v>
      </c>
      <c r="G44" s="11">
        <f t="shared" si="0"/>
        <v>4385.6261982973665</v>
      </c>
      <c r="H44" s="9">
        <f>VLOOKUP(D44,TRTM03!$A$2:$V$54,13,0)*VLOOKUP(D44,TRTM03!$A$2:$V$54,3,0)</f>
        <v>5432210.6429089028</v>
      </c>
      <c r="I44" s="9">
        <f>VLOOKUP(D44,TRTM03!$A$2:$V$54,12,0)*VLOOKUP(D44,TRTM03!$A$2:$V$54,3,0)</f>
        <v>5404953.1500000004</v>
      </c>
      <c r="J44" s="11">
        <f t="shared" si="1"/>
        <v>27257.492908902466</v>
      </c>
      <c r="K44" s="9">
        <v>-25318.194879842918</v>
      </c>
      <c r="L44" s="9">
        <v>554062.14470510278</v>
      </c>
      <c r="M44" s="9">
        <v>235218.68784811071</v>
      </c>
      <c r="N44" s="9">
        <v>-76515.407673371024</v>
      </c>
      <c r="O44" s="9">
        <v>6092400.3799999999</v>
      </c>
      <c r="P44" s="9">
        <v>6092400.3799999999</v>
      </c>
      <c r="Q44" s="9">
        <v>6173301.4138716683</v>
      </c>
      <c r="R44" s="11">
        <f t="shared" si="2"/>
        <v>80901.033871668391</v>
      </c>
      <c r="S44" s="9">
        <f>VLOOKUP(D44,TRTM04!$A$2:$V$54,12,0)*VLOOKUP(D44,TRTM04!$A$2:$V$54,3,0)</f>
        <v>6092400.3799999999</v>
      </c>
      <c r="T44" s="9">
        <f>VLOOKUP(D44,TRTM04!$A$2:$V$54,13,0)*VLOOKUP(D44,TRTM04!$A$2:$V$54,3,0)</f>
        <v>6224638.5545117715</v>
      </c>
      <c r="U44" s="12">
        <f t="shared" si="3"/>
        <v>132238.17451177165</v>
      </c>
    </row>
    <row r="45" spans="1:21" x14ac:dyDescent="0.25">
      <c r="A45" s="1">
        <v>48</v>
      </c>
      <c r="B45" t="s">
        <v>12</v>
      </c>
      <c r="C45" t="s">
        <v>13</v>
      </c>
      <c r="D45" t="s">
        <v>63</v>
      </c>
      <c r="E45" s="9">
        <v>89597.507374444845</v>
      </c>
      <c r="F45" s="9">
        <v>86639.4</v>
      </c>
      <c r="G45" s="11">
        <f t="shared" si="0"/>
        <v>2958.1073744448513</v>
      </c>
      <c r="H45" s="9">
        <f>VLOOKUP(D45,TRTM03!$A$2:$V$54,13,0)*VLOOKUP(D45,TRTM03!$A$2:$V$54,3,0)</f>
        <v>91225.296985595298</v>
      </c>
      <c r="I45" s="9">
        <f>VLOOKUP(D45,TRTM03!$A$2:$V$54,12,0)*VLOOKUP(D45,TRTM03!$A$2:$V$54,3,0)</f>
        <v>86639.4</v>
      </c>
      <c r="J45" s="11">
        <f t="shared" si="1"/>
        <v>4585.8969855953037</v>
      </c>
      <c r="K45" s="9">
        <v>-15939.15051530255</v>
      </c>
      <c r="L45" s="9">
        <v>118886.3897192321</v>
      </c>
      <c r="M45" s="9">
        <v>43364.627366042427</v>
      </c>
      <c r="N45" s="9">
        <v>-6546.7465699720342</v>
      </c>
      <c r="O45" s="9">
        <v>226404.52</v>
      </c>
      <c r="P45" s="9">
        <v>226404.52</v>
      </c>
      <c r="Q45" s="9">
        <v>235909.3739444169</v>
      </c>
      <c r="R45" s="11">
        <f t="shared" si="2"/>
        <v>9504.8539444169146</v>
      </c>
      <c r="S45" s="9">
        <f>VLOOKUP(D45,TRTM04!$A$2:$V$54,12,0)*VLOOKUP(D45,TRTM04!$A$2:$V$54,3,0)</f>
        <v>226404.52</v>
      </c>
      <c r="T45" s="9">
        <f>VLOOKUP(D45,TRTM04!$A$2:$V$54,13,0)*VLOOKUP(D45,TRTM04!$A$2:$V$54,3,0)</f>
        <v>236785.22582851446</v>
      </c>
      <c r="U45" s="12">
        <f t="shared" si="3"/>
        <v>10380.705828514474</v>
      </c>
    </row>
    <row r="46" spans="1:21" x14ac:dyDescent="0.25">
      <c r="A46" s="1">
        <v>50</v>
      </c>
      <c r="B46" t="s">
        <v>12</v>
      </c>
      <c r="C46" t="s">
        <v>13</v>
      </c>
      <c r="D46" t="s">
        <v>65</v>
      </c>
      <c r="E46" s="9">
        <v>2724695.0726320748</v>
      </c>
      <c r="F46" s="9">
        <v>2719139.91</v>
      </c>
      <c r="G46" s="11">
        <f t="shared" si="0"/>
        <v>5555.1626320746727</v>
      </c>
      <c r="H46" s="9">
        <f>VLOOKUP(D46,TRTM03!$A$2:$V$54,13,0)*VLOOKUP(D46,TRTM03!$A$2:$V$54,3,0)</f>
        <v>2737531.0781479352</v>
      </c>
      <c r="I46" s="9">
        <f>VLOOKUP(D46,TRTM03!$A$2:$V$54,12,0)*VLOOKUP(D46,TRTM03!$A$2:$V$54,3,0)</f>
        <v>2719139.91</v>
      </c>
      <c r="J46" s="11">
        <f t="shared" si="1"/>
        <v>18391.168147935066</v>
      </c>
      <c r="K46" s="9">
        <v>-11757.58881558897</v>
      </c>
      <c r="L46" s="9">
        <v>247676.88888921679</v>
      </c>
      <c r="M46" s="9">
        <v>108720.6726162266</v>
      </c>
      <c r="N46" s="9">
        <v>-43785.742689854473</v>
      </c>
      <c r="O46" s="9">
        <v>3019994.14</v>
      </c>
      <c r="P46" s="9">
        <v>3019994.14</v>
      </c>
      <c r="Q46" s="9">
        <v>3069335.0453219288</v>
      </c>
      <c r="R46" s="11">
        <f t="shared" si="2"/>
        <v>49340.905321928672</v>
      </c>
      <c r="S46" s="9">
        <f>VLOOKUP(D46,TRTM04!$A$2:$V$54,12,0)*VLOOKUP(D46,TRTM04!$A$2:$V$54,3,0)</f>
        <v>3019994.14</v>
      </c>
      <c r="T46" s="9">
        <f>VLOOKUP(D46,TRTM04!$A$2:$V$54,13,0)*VLOOKUP(D46,TRTM04!$A$2:$V$54,3,0)</f>
        <v>3096551.1284890044</v>
      </c>
      <c r="U46" s="12">
        <f t="shared" si="3"/>
        <v>76556.988489004318</v>
      </c>
    </row>
    <row r="47" spans="1:21" x14ac:dyDescent="0.25">
      <c r="A47" s="1">
        <v>51</v>
      </c>
      <c r="B47" t="s">
        <v>12</v>
      </c>
      <c r="C47" t="s">
        <v>13</v>
      </c>
      <c r="D47" t="s">
        <v>66</v>
      </c>
      <c r="E47" s="9">
        <v>5327646.2991104601</v>
      </c>
      <c r="F47" s="9">
        <v>5318994.74</v>
      </c>
      <c r="G47" s="11">
        <f t="shared" si="0"/>
        <v>8651.5591104598716</v>
      </c>
      <c r="H47" s="9">
        <f>VLOOKUP(D47,TRTM03!$A$2:$V$54,13,0)*VLOOKUP(D47,TRTM03!$A$2:$V$54,3,0)</f>
        <v>5354101.3973833537</v>
      </c>
      <c r="I47" s="9">
        <f>VLOOKUP(D47,TRTM03!$A$2:$V$54,12,0)*VLOOKUP(D47,TRTM03!$A$2:$V$54,3,0)</f>
        <v>5318994.74</v>
      </c>
      <c r="J47" s="11">
        <f t="shared" si="1"/>
        <v>35106.657383353449</v>
      </c>
      <c r="K47" s="9">
        <v>-28184.417674783621</v>
      </c>
      <c r="L47" s="9">
        <v>534550.3428306086</v>
      </c>
      <c r="M47" s="9">
        <v>218764.46141759961</v>
      </c>
      <c r="N47" s="9">
        <v>-82086.956573424861</v>
      </c>
      <c r="O47" s="9">
        <v>5962038.1699999999</v>
      </c>
      <c r="P47" s="9">
        <v>5962038.1699999999</v>
      </c>
      <c r="Q47" s="9">
        <v>6052776.6856838847</v>
      </c>
      <c r="R47" s="11">
        <f t="shared" si="2"/>
        <v>90738.515683884732</v>
      </c>
      <c r="S47" s="9">
        <f>VLOOKUP(D47,TRTM04!$A$2:$V$54,12,0)*VLOOKUP(D47,TRTM04!$A$2:$V$54,3,0)</f>
        <v>5962038.1699999999</v>
      </c>
      <c r="T47" s="9">
        <f>VLOOKUP(D47,TRTM04!$A$2:$V$54,13,0)*VLOOKUP(D47,TRTM04!$A$2:$V$54,3,0)</f>
        <v>6110196.9108090866</v>
      </c>
      <c r="U47" s="12">
        <f t="shared" si="3"/>
        <v>148158.74080908671</v>
      </c>
    </row>
    <row r="48" spans="1:21" x14ac:dyDescent="0.25">
      <c r="A48" s="1">
        <v>52</v>
      </c>
      <c r="B48" t="s">
        <v>12</v>
      </c>
      <c r="C48" t="s">
        <v>13</v>
      </c>
      <c r="D48" t="s">
        <v>67</v>
      </c>
      <c r="E48" s="9">
        <v>6688629.4243440283</v>
      </c>
      <c r="F48" s="9">
        <v>6626204.7000000002</v>
      </c>
      <c r="G48" s="11">
        <f t="shared" si="0"/>
        <v>62424.72434402816</v>
      </c>
      <c r="H48" s="9">
        <f>VLOOKUP(D48,TRTM03!$A$2:$V$54,13,0)*VLOOKUP(D48,TRTM03!$A$2:$V$54,3,0)</f>
        <v>6717523.9837717023</v>
      </c>
      <c r="I48" s="9">
        <f>VLOOKUP(D48,TRTM03!$A$2:$V$54,12,0)*VLOOKUP(D48,TRTM03!$A$2:$V$54,3,0)</f>
        <v>6626204.7000000002</v>
      </c>
      <c r="J48" s="11">
        <f t="shared" si="1"/>
        <v>91319.283771702088</v>
      </c>
      <c r="K48" s="9">
        <v>-25802.72118951473</v>
      </c>
      <c r="L48" s="9">
        <v>670788.79195893556</v>
      </c>
      <c r="M48" s="9">
        <v>132180.374256718</v>
      </c>
      <c r="N48" s="9">
        <v>-46744.395026138976</v>
      </c>
      <c r="O48" s="9">
        <v>7356626.75</v>
      </c>
      <c r="P48" s="9">
        <v>7356626.75</v>
      </c>
      <c r="Q48" s="9">
        <v>7465795.8693701671</v>
      </c>
      <c r="R48" s="11">
        <f t="shared" si="2"/>
        <v>109169.11937016714</v>
      </c>
      <c r="S48" s="9">
        <f>VLOOKUP(D48,TRTM04!$A$2:$V$54,12,0)*VLOOKUP(D48,TRTM04!$A$2:$V$54,3,0)</f>
        <v>7356626.75</v>
      </c>
      <c r="T48" s="9">
        <f>VLOOKUP(D48,TRTM04!$A$2:$V$54,13,0)*VLOOKUP(D48,TRTM04!$A$2:$V$54,3,0)</f>
        <v>7531230.7393919518</v>
      </c>
      <c r="U48" s="12">
        <f t="shared" si="3"/>
        <v>174603.98939195182</v>
      </c>
    </row>
  </sheetData>
  <pageMargins left="0.75" right="0.75" top="1" bottom="1" header="0.5" footer="0.5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BC504-A2FB-4184-9B96-2286AF59DBBD}">
  <dimension ref="A1:V54"/>
  <sheetViews>
    <sheetView workbookViewId="0">
      <selection activeCell="T13" sqref="T13"/>
    </sheetView>
  </sheetViews>
  <sheetFormatPr defaultRowHeight="15" x14ac:dyDescent="0.25"/>
  <cols>
    <col min="3" max="3" width="10" bestFit="1" customWidth="1"/>
  </cols>
  <sheetData>
    <row r="1" spans="1:22" x14ac:dyDescent="0.25">
      <c r="A1" s="4" t="s">
        <v>68</v>
      </c>
      <c r="B1" s="4" t="s">
        <v>69</v>
      </c>
      <c r="C1" s="4" t="s">
        <v>70</v>
      </c>
      <c r="D1" s="4" t="s">
        <v>71</v>
      </c>
      <c r="E1" s="4" t="s">
        <v>72</v>
      </c>
      <c r="F1" s="4" t="s">
        <v>73</v>
      </c>
      <c r="G1" s="4" t="s">
        <v>74</v>
      </c>
      <c r="H1" s="4" t="s">
        <v>75</v>
      </c>
      <c r="I1" s="4" t="s">
        <v>76</v>
      </c>
      <c r="J1" s="4" t="s">
        <v>77</v>
      </c>
      <c r="K1" s="4" t="s">
        <v>78</v>
      </c>
      <c r="L1" s="4" t="s">
        <v>79</v>
      </c>
      <c r="M1" s="4" t="s">
        <v>80</v>
      </c>
      <c r="N1" s="4" t="s">
        <v>81</v>
      </c>
      <c r="O1" s="4" t="s">
        <v>82</v>
      </c>
      <c r="P1" s="4" t="s">
        <v>83</v>
      </c>
      <c r="Q1" s="4" t="s">
        <v>84</v>
      </c>
      <c r="R1" s="4" t="s">
        <v>85</v>
      </c>
      <c r="S1" s="4" t="s">
        <v>86</v>
      </c>
      <c r="T1" s="4" t="s">
        <v>87</v>
      </c>
      <c r="U1" s="4" t="s">
        <v>88</v>
      </c>
      <c r="V1" s="4" t="s">
        <v>89</v>
      </c>
    </row>
    <row r="2" spans="1:22" x14ac:dyDescent="0.25">
      <c r="A2" s="5" t="s">
        <v>46</v>
      </c>
      <c r="B2" s="5" t="s">
        <v>90</v>
      </c>
      <c r="C2" s="4">
        <v>25000000</v>
      </c>
      <c r="D2" s="5" t="s">
        <v>91</v>
      </c>
      <c r="E2" s="5" t="s">
        <v>92</v>
      </c>
      <c r="F2" s="4" t="s">
        <v>93</v>
      </c>
      <c r="G2" s="4">
        <v>51214</v>
      </c>
      <c r="H2" s="4">
        <v>62173</v>
      </c>
      <c r="I2" s="4">
        <v>5.0000000000000001E-3</v>
      </c>
      <c r="J2" s="4">
        <v>17.887087356838087</v>
      </c>
      <c r="K2" s="4">
        <v>30</v>
      </c>
      <c r="L2" s="4">
        <v>0.1876635036</v>
      </c>
      <c r="M2" s="4">
        <v>0.19224178241256912</v>
      </c>
      <c r="N2" s="4">
        <v>0.35221968210776183</v>
      </c>
      <c r="O2" s="4">
        <v>4.2379026626029895E-2</v>
      </c>
      <c r="P2" s="4">
        <v>7.1628713742630766E-3</v>
      </c>
      <c r="Q2" s="4">
        <v>5.1486497399999996E-3</v>
      </c>
      <c r="R2" s="4">
        <v>5.0094610518840454E-3</v>
      </c>
      <c r="S2" s="4" t="s">
        <v>94</v>
      </c>
      <c r="T2" s="4">
        <v>43</v>
      </c>
      <c r="U2" s="4">
        <v>1.798597236539164E-2</v>
      </c>
      <c r="V2" s="5" t="s">
        <v>95</v>
      </c>
    </row>
    <row r="3" spans="1:22" x14ac:dyDescent="0.25">
      <c r="A3" s="5" t="s">
        <v>66</v>
      </c>
      <c r="B3" s="5" t="s">
        <v>96</v>
      </c>
      <c r="C3" s="4">
        <v>125000000</v>
      </c>
      <c r="D3" s="5" t="s">
        <v>91</v>
      </c>
      <c r="E3" s="5" t="s">
        <v>92</v>
      </c>
      <c r="F3" s="4" t="s">
        <v>93</v>
      </c>
      <c r="G3" s="4">
        <v>50549</v>
      </c>
      <c r="H3" s="4">
        <v>61509</v>
      </c>
      <c r="I3" s="4">
        <v>2.8999999999999998E-2</v>
      </c>
      <c r="J3" s="4">
        <v>16.065753424657533</v>
      </c>
      <c r="K3" s="4">
        <v>30</v>
      </c>
      <c r="L3" s="4">
        <v>4.7696305359999996E-2</v>
      </c>
      <c r="M3" s="4">
        <v>4.8881575286472696E-2</v>
      </c>
      <c r="N3" s="4">
        <v>0.15108748991036902</v>
      </c>
      <c r="O3" s="4">
        <v>0</v>
      </c>
      <c r="P3" s="4">
        <v>7.8071052719642384E-3</v>
      </c>
      <c r="Q3" s="4">
        <v>5.9559529200000003E-3</v>
      </c>
      <c r="R3" s="4">
        <v>5.9006117519970758E-3</v>
      </c>
      <c r="S3" s="4" t="s">
        <v>94</v>
      </c>
      <c r="T3" s="4">
        <v>43</v>
      </c>
      <c r="U3" s="4">
        <v>1.834808354112933E-2</v>
      </c>
      <c r="V3" s="5" t="s">
        <v>97</v>
      </c>
    </row>
    <row r="4" spans="1:22" x14ac:dyDescent="0.25">
      <c r="A4" s="5" t="s">
        <v>67</v>
      </c>
      <c r="B4" s="5" t="s">
        <v>98</v>
      </c>
      <c r="C4" s="4">
        <v>100000000</v>
      </c>
      <c r="D4" s="5" t="s">
        <v>91</v>
      </c>
      <c r="E4" s="5" t="s">
        <v>92</v>
      </c>
      <c r="F4" s="4" t="s">
        <v>93</v>
      </c>
      <c r="G4" s="4">
        <v>50238</v>
      </c>
      <c r="H4" s="4">
        <v>61199</v>
      </c>
      <c r="I4" s="4">
        <v>2.1000000000000001E-2</v>
      </c>
      <c r="J4" s="4">
        <v>15.213698630136985</v>
      </c>
      <c r="K4" s="4">
        <v>30</v>
      </c>
      <c r="L4" s="4">
        <v>7.3566267500000004E-2</v>
      </c>
      <c r="M4" s="4">
        <v>7.5312307393919517E-2</v>
      </c>
      <c r="N4" s="4">
        <v>0.19993357893983896</v>
      </c>
      <c r="O4" s="4">
        <v>0</v>
      </c>
      <c r="P4" s="4">
        <v>8.088101296738202E-3</v>
      </c>
      <c r="Q4" s="4">
        <v>5.6078101700000006E-3</v>
      </c>
      <c r="R4" s="4">
        <v>5.5412026428030003E-3</v>
      </c>
      <c r="S4" s="4" t="s">
        <v>94</v>
      </c>
      <c r="T4" s="4">
        <v>42</v>
      </c>
      <c r="U4" s="4">
        <v>1.8580871153410089E-2</v>
      </c>
      <c r="V4" s="5" t="s">
        <v>97</v>
      </c>
    </row>
    <row r="5" spans="1:22" x14ac:dyDescent="0.25">
      <c r="A5" s="5" t="s">
        <v>56</v>
      </c>
      <c r="B5" s="5" t="s">
        <v>99</v>
      </c>
      <c r="C5" s="4">
        <v>41400000</v>
      </c>
      <c r="D5" s="5" t="s">
        <v>91</v>
      </c>
      <c r="E5" s="5" t="s">
        <v>92</v>
      </c>
      <c r="F5" s="4" t="s">
        <v>93</v>
      </c>
      <c r="G5" s="4">
        <v>50570</v>
      </c>
      <c r="H5" s="4">
        <v>59703</v>
      </c>
      <c r="I5" s="4">
        <v>2.5000000000000001E-2</v>
      </c>
      <c r="J5" s="4">
        <v>16.123287671232877</v>
      </c>
      <c r="K5" s="4">
        <v>25</v>
      </c>
      <c r="L5" s="4">
        <v>5.5576217874396136E-2</v>
      </c>
      <c r="M5" s="4">
        <v>5.6981272317196456E-2</v>
      </c>
      <c r="N5" s="4">
        <v>0.15195027640195147</v>
      </c>
      <c r="O5" s="4">
        <v>0</v>
      </c>
      <c r="P5" s="4">
        <v>8.314162348307454E-3</v>
      </c>
      <c r="Q5" s="4">
        <v>5.9236833300000003E-3</v>
      </c>
      <c r="R5" s="4">
        <v>5.8567585821265311E-3</v>
      </c>
      <c r="S5" s="4" t="s">
        <v>94</v>
      </c>
      <c r="T5" s="4">
        <v>42</v>
      </c>
      <c r="U5" s="4">
        <v>1.8335390895992617E-2</v>
      </c>
      <c r="V5" s="5" t="s">
        <v>97</v>
      </c>
    </row>
    <row r="6" spans="1:22" x14ac:dyDescent="0.25">
      <c r="A6" s="5" t="s">
        <v>36</v>
      </c>
      <c r="B6" s="5" t="s">
        <v>100</v>
      </c>
      <c r="C6" s="4">
        <v>100000000</v>
      </c>
      <c r="D6" s="5" t="s">
        <v>91</v>
      </c>
      <c r="E6" s="5" t="s">
        <v>92</v>
      </c>
      <c r="F6" s="4" t="s">
        <v>93</v>
      </c>
      <c r="G6" s="4">
        <v>50255</v>
      </c>
      <c r="H6" s="4">
        <v>61214</v>
      </c>
      <c r="I6" s="4">
        <v>2.4E-2</v>
      </c>
      <c r="J6" s="4">
        <v>15.260273972602739</v>
      </c>
      <c r="K6" s="4">
        <v>30</v>
      </c>
      <c r="L6" s="4">
        <v>6.47348165E-2</v>
      </c>
      <c r="M6" s="4">
        <v>6.6132599625474409E-2</v>
      </c>
      <c r="N6" s="4">
        <v>0.17871166262339416</v>
      </c>
      <c r="O6" s="4">
        <v>0</v>
      </c>
      <c r="P6" s="4">
        <v>8.0701450470604223E-3</v>
      </c>
      <c r="Q6" s="4">
        <v>5.85912212E-3</v>
      </c>
      <c r="R6" s="4">
        <v>5.8020943396286384E-3</v>
      </c>
      <c r="S6" s="4" t="s">
        <v>94</v>
      </c>
      <c r="T6" s="4">
        <v>42</v>
      </c>
      <c r="U6" s="4">
        <v>1.8572020424941174E-2</v>
      </c>
      <c r="V6" s="5" t="s">
        <v>97</v>
      </c>
    </row>
    <row r="7" spans="1:22" x14ac:dyDescent="0.25">
      <c r="A7" s="5" t="s">
        <v>20</v>
      </c>
      <c r="B7" s="5" t="s">
        <v>101</v>
      </c>
      <c r="C7" s="4">
        <v>100000000</v>
      </c>
      <c r="D7" s="5" t="s">
        <v>91</v>
      </c>
      <c r="E7" s="5" t="s">
        <v>92</v>
      </c>
      <c r="F7" s="4" t="s">
        <v>93</v>
      </c>
      <c r="G7" s="4">
        <v>50529</v>
      </c>
      <c r="H7" s="4">
        <v>59662</v>
      </c>
      <c r="I7" s="4">
        <v>0.03</v>
      </c>
      <c r="J7" s="4">
        <v>16.010958904109589</v>
      </c>
      <c r="K7" s="4">
        <v>25</v>
      </c>
      <c r="L7" s="4">
        <v>4.1419637699999998E-2</v>
      </c>
      <c r="M7" s="4">
        <v>4.2520950089498667E-2</v>
      </c>
      <c r="N7" s="4">
        <v>0.12490274640654464</v>
      </c>
      <c r="O7" s="4">
        <v>0</v>
      </c>
      <c r="P7" s="4">
        <v>8.3607974689737415E-3</v>
      </c>
      <c r="Q7" s="4">
        <v>6.1134492599999998E-3</v>
      </c>
      <c r="R7" s="4">
        <v>6.0525793343231271E-3</v>
      </c>
      <c r="S7" s="4" t="s">
        <v>94</v>
      </c>
      <c r="T7" s="4">
        <v>42</v>
      </c>
      <c r="U7" s="4">
        <v>1.8360256543174098E-2</v>
      </c>
      <c r="V7" s="5" t="s">
        <v>97</v>
      </c>
    </row>
    <row r="8" spans="1:22" x14ac:dyDescent="0.25">
      <c r="A8" s="5" t="s">
        <v>33</v>
      </c>
      <c r="B8" s="5" t="s">
        <v>102</v>
      </c>
      <c r="C8" s="4">
        <v>100000000</v>
      </c>
      <c r="D8" s="5" t="s">
        <v>91</v>
      </c>
      <c r="E8" s="5" t="s">
        <v>92</v>
      </c>
      <c r="F8" s="4" t="s">
        <v>93</v>
      </c>
      <c r="G8" s="4">
        <v>50241</v>
      </c>
      <c r="H8" s="4">
        <v>61200</v>
      </c>
      <c r="I8" s="4">
        <v>2.4E-2</v>
      </c>
      <c r="J8" s="4">
        <v>15.221917808219178</v>
      </c>
      <c r="K8" s="4">
        <v>30</v>
      </c>
      <c r="L8" s="4">
        <v>6.13634682E-2</v>
      </c>
      <c r="M8" s="4">
        <v>6.2772349308527861E-2</v>
      </c>
      <c r="N8" s="4">
        <v>0.17851845256415358</v>
      </c>
      <c r="O8" s="4">
        <v>0</v>
      </c>
      <c r="P8" s="4">
        <v>8.0848733781208309E-3</v>
      </c>
      <c r="Q8" s="4">
        <v>5.7248717000000001E-3</v>
      </c>
      <c r="R8" s="4">
        <v>5.6666525943001034E-3</v>
      </c>
      <c r="S8" s="4" t="s">
        <v>94</v>
      </c>
      <c r="T8" s="4">
        <v>38</v>
      </c>
      <c r="U8" s="4">
        <v>1.8579408591981199E-2</v>
      </c>
      <c r="V8" s="5" t="s">
        <v>97</v>
      </c>
    </row>
    <row r="9" spans="1:22" x14ac:dyDescent="0.25">
      <c r="A9" s="5" t="s">
        <v>28</v>
      </c>
      <c r="B9" s="5" t="s">
        <v>103</v>
      </c>
      <c r="C9" s="4">
        <v>10000000</v>
      </c>
      <c r="D9" s="5" t="s">
        <v>91</v>
      </c>
      <c r="E9" s="5" t="s">
        <v>104</v>
      </c>
      <c r="F9" s="4" t="s">
        <v>93</v>
      </c>
      <c r="G9" s="4">
        <v>44823</v>
      </c>
      <c r="H9" s="4">
        <v>52130</v>
      </c>
      <c r="I9" s="4">
        <v>0.04</v>
      </c>
      <c r="J9" s="4">
        <v>0.38904109589041097</v>
      </c>
      <c r="K9" s="4">
        <v>20</v>
      </c>
      <c r="L9" s="4">
        <v>0.37141491199999999</v>
      </c>
      <c r="M9" s="4">
        <v>0.37333316762074542</v>
      </c>
      <c r="N9" s="4">
        <v>0.37294933757808429</v>
      </c>
      <c r="O9" s="4">
        <v>0.37294467416674365</v>
      </c>
      <c r="P9" s="4">
        <v>1.7748082188613137E-2</v>
      </c>
      <c r="Q9" s="4">
        <v>1.471414047E-2</v>
      </c>
      <c r="R9" s="4">
        <v>0</v>
      </c>
      <c r="S9" s="4" t="s">
        <v>94</v>
      </c>
      <c r="T9" s="4">
        <v>1000</v>
      </c>
      <c r="U9" s="4">
        <v>2.0842500163402279E-3</v>
      </c>
      <c r="V9" s="5" t="s">
        <v>95</v>
      </c>
    </row>
    <row r="10" spans="1:22" x14ac:dyDescent="0.25">
      <c r="A10" s="5" t="s">
        <v>31</v>
      </c>
      <c r="B10" s="5" t="s">
        <v>105</v>
      </c>
      <c r="C10" s="4">
        <v>6000000</v>
      </c>
      <c r="D10" s="5" t="s">
        <v>91</v>
      </c>
      <c r="E10" s="5" t="s">
        <v>104</v>
      </c>
      <c r="F10" s="4" t="s">
        <v>93</v>
      </c>
      <c r="G10" s="4">
        <v>44748</v>
      </c>
      <c r="H10" s="4">
        <v>46942</v>
      </c>
      <c r="I10" s="4">
        <v>0.04</v>
      </c>
      <c r="J10" s="4">
        <v>0.18356164383561643</v>
      </c>
      <c r="K10" s="4">
        <v>6</v>
      </c>
      <c r="L10" s="4">
        <v>0.13869018166666666</v>
      </c>
      <c r="M10" s="4">
        <v>0.13986955256717407</v>
      </c>
      <c r="N10" s="4">
        <v>0.13973997800037533</v>
      </c>
      <c r="O10" s="4">
        <v>0.13973997797832069</v>
      </c>
      <c r="P10" s="4">
        <v>1.5509690965331637E-2</v>
      </c>
      <c r="Q10" s="4">
        <v>2.3253162710000001E-2</v>
      </c>
      <c r="R10" s="4">
        <v>0</v>
      </c>
      <c r="S10" s="4" t="s">
        <v>94</v>
      </c>
      <c r="T10" s="4">
        <v>1000</v>
      </c>
      <c r="U10" s="4">
        <v>2.1653513796599227E-3</v>
      </c>
      <c r="V10" s="5" t="s">
        <v>95</v>
      </c>
    </row>
    <row r="11" spans="1:22" x14ac:dyDescent="0.25">
      <c r="A11" s="5" t="s">
        <v>55</v>
      </c>
      <c r="B11" s="5" t="s">
        <v>105</v>
      </c>
      <c r="C11" s="4">
        <v>9000000</v>
      </c>
      <c r="D11" s="5" t="s">
        <v>91</v>
      </c>
      <c r="E11" s="5" t="s">
        <v>104</v>
      </c>
      <c r="F11" s="4" t="s">
        <v>93</v>
      </c>
      <c r="G11" s="4">
        <v>44748</v>
      </c>
      <c r="H11" s="4">
        <v>46942</v>
      </c>
      <c r="I11" s="4">
        <v>0.04</v>
      </c>
      <c r="J11" s="4">
        <v>0.18356164383561643</v>
      </c>
      <c r="K11" s="4">
        <v>6</v>
      </c>
      <c r="L11" s="4">
        <v>0.13869018111111109</v>
      </c>
      <c r="M11" s="4">
        <v>0.13986955256717407</v>
      </c>
      <c r="N11" s="4">
        <v>0.13973997800037533</v>
      </c>
      <c r="O11" s="4">
        <v>0.13973997797832069</v>
      </c>
      <c r="P11" s="4">
        <v>1.5509690965331637E-2</v>
      </c>
      <c r="Q11" s="4">
        <v>2.3253162710000001E-2</v>
      </c>
      <c r="R11" s="4">
        <v>0</v>
      </c>
      <c r="S11" s="4" t="s">
        <v>94</v>
      </c>
      <c r="T11" s="4">
        <v>1000</v>
      </c>
      <c r="U11" s="4">
        <v>2.1653513796599227E-3</v>
      </c>
      <c r="V11" s="5" t="s">
        <v>95</v>
      </c>
    </row>
    <row r="12" spans="1:22" x14ac:dyDescent="0.25">
      <c r="A12" s="5" t="s">
        <v>64</v>
      </c>
      <c r="B12" s="5" t="s">
        <v>106</v>
      </c>
      <c r="C12" s="4">
        <v>50000000</v>
      </c>
      <c r="D12" s="5" t="s">
        <v>91</v>
      </c>
      <c r="E12" s="5" t="s">
        <v>92</v>
      </c>
      <c r="F12" s="4" t="s">
        <v>93</v>
      </c>
      <c r="G12" s="4">
        <v>50619</v>
      </c>
      <c r="H12" s="4">
        <v>61579</v>
      </c>
      <c r="I12" s="4">
        <v>2.7000000000000003E-2</v>
      </c>
      <c r="J12" s="4">
        <v>16.257534246575343</v>
      </c>
      <c r="K12" s="4">
        <v>30</v>
      </c>
      <c r="L12" s="4">
        <v>5.3589584400000001E-2</v>
      </c>
      <c r="M12" s="4">
        <v>5.4942173389303614E-2</v>
      </c>
      <c r="N12" s="4">
        <v>0.16430195651758325</v>
      </c>
      <c r="O12" s="4">
        <v>0</v>
      </c>
      <c r="P12" s="4">
        <v>7.7394051465962304E-3</v>
      </c>
      <c r="Q12" s="4">
        <v>5.85636448E-3</v>
      </c>
      <c r="R12" s="4">
        <v>5.7972325076889319E-3</v>
      </c>
      <c r="S12" s="4" t="s">
        <v>94</v>
      </c>
      <c r="T12" s="4">
        <v>42</v>
      </c>
      <c r="U12" s="4">
        <v>1.8306124385204708E-2</v>
      </c>
      <c r="V12" s="5" t="s">
        <v>97</v>
      </c>
    </row>
    <row r="13" spans="1:22" x14ac:dyDescent="0.25">
      <c r="A13" s="5" t="s">
        <v>60</v>
      </c>
      <c r="B13" s="5" t="s">
        <v>107</v>
      </c>
      <c r="C13" s="4">
        <v>5000000</v>
      </c>
      <c r="D13" s="5" t="s">
        <v>91</v>
      </c>
      <c r="E13" s="5" t="s">
        <v>104</v>
      </c>
      <c r="F13" s="4" t="s">
        <v>93</v>
      </c>
      <c r="G13" s="4">
        <v>45166</v>
      </c>
      <c r="H13" s="4">
        <v>52473</v>
      </c>
      <c r="I13" s="4">
        <v>0.04</v>
      </c>
      <c r="J13" s="4">
        <v>1.3287671232876712</v>
      </c>
      <c r="K13" s="4">
        <v>20</v>
      </c>
      <c r="L13" s="4">
        <v>0.37229854400000001</v>
      </c>
      <c r="M13" s="4">
        <v>0.37117073923356014</v>
      </c>
      <c r="N13" s="4">
        <v>0.36661082891720248</v>
      </c>
      <c r="O13" s="4">
        <v>0.3645000160208976</v>
      </c>
      <c r="P13" s="4">
        <v>1.8081065991857635E-2</v>
      </c>
      <c r="Q13" s="4">
        <v>1.2492007080000001E-2</v>
      </c>
      <c r="R13" s="4">
        <v>1.2943036007072806E-2</v>
      </c>
      <c r="S13" s="4" t="s">
        <v>94</v>
      </c>
      <c r="T13" s="4">
        <v>40</v>
      </c>
      <c r="U13" s="4">
        <v>4.1092221599668341E-3</v>
      </c>
      <c r="V13" s="5" t="s">
        <v>95</v>
      </c>
    </row>
    <row r="14" spans="1:22" x14ac:dyDescent="0.25">
      <c r="A14" s="5" t="s">
        <v>59</v>
      </c>
      <c r="B14" s="5" t="s">
        <v>108</v>
      </c>
      <c r="C14" s="4">
        <v>100000000</v>
      </c>
      <c r="D14" s="5" t="s">
        <v>91</v>
      </c>
      <c r="E14" s="5" t="s">
        <v>92</v>
      </c>
      <c r="F14" s="4" t="s">
        <v>93</v>
      </c>
      <c r="G14" s="4">
        <v>50525</v>
      </c>
      <c r="H14" s="4">
        <v>61487</v>
      </c>
      <c r="I14" s="4">
        <v>3.2000000000000001E-2</v>
      </c>
      <c r="J14" s="4">
        <v>16</v>
      </c>
      <c r="K14" s="4">
        <v>30</v>
      </c>
      <c r="L14" s="4">
        <v>3.9969792499999997E-2</v>
      </c>
      <c r="M14" s="4">
        <v>4.0980521462960239E-2</v>
      </c>
      <c r="N14" s="4">
        <v>0.13366667823026288</v>
      </c>
      <c r="O14" s="4">
        <v>0</v>
      </c>
      <c r="P14" s="4">
        <v>7.8303010606251763E-3</v>
      </c>
      <c r="Q14" s="4">
        <v>6.0842030499999996E-3</v>
      </c>
      <c r="R14" s="4">
        <v>6.0319903858498947E-3</v>
      </c>
      <c r="S14" s="4" t="s">
        <v>94</v>
      </c>
      <c r="T14" s="4">
        <v>42</v>
      </c>
      <c r="U14" s="4">
        <v>1.8362701136554999E-2</v>
      </c>
      <c r="V14" s="5" t="s">
        <v>97</v>
      </c>
    </row>
    <row r="15" spans="1:22" x14ac:dyDescent="0.25">
      <c r="A15" s="5" t="s">
        <v>38</v>
      </c>
      <c r="B15" s="5" t="s">
        <v>109</v>
      </c>
      <c r="C15" s="4">
        <v>25000000</v>
      </c>
      <c r="D15" s="5" t="s">
        <v>91</v>
      </c>
      <c r="E15" s="5" t="s">
        <v>92</v>
      </c>
      <c r="F15" s="4" t="s">
        <v>93</v>
      </c>
      <c r="G15" s="4">
        <v>51221</v>
      </c>
      <c r="H15" s="4">
        <v>62180</v>
      </c>
      <c r="I15" s="4">
        <v>6.0000000000000001E-3</v>
      </c>
      <c r="J15" s="4">
        <v>17.906213039898198</v>
      </c>
      <c r="K15" s="4">
        <v>30</v>
      </c>
      <c r="L15" s="4">
        <v>0.1776448736</v>
      </c>
      <c r="M15" s="4">
        <v>0.1820068952260665</v>
      </c>
      <c r="N15" s="4">
        <v>0.34216214352463692</v>
      </c>
      <c r="O15" s="4">
        <v>2.264824943736745E-2</v>
      </c>
      <c r="P15" s="4">
        <v>7.1560941670696316E-3</v>
      </c>
      <c r="Q15" s="4">
        <v>5.1537894199999998E-3</v>
      </c>
      <c r="R15" s="4">
        <v>5.0217022266565436E-3</v>
      </c>
      <c r="S15" s="4" t="s">
        <v>94</v>
      </c>
      <c r="T15" s="4">
        <v>43</v>
      </c>
      <c r="U15" s="4">
        <v>1.7982561408663375E-2</v>
      </c>
      <c r="V15" s="5" t="s">
        <v>95</v>
      </c>
    </row>
    <row r="16" spans="1:22" x14ac:dyDescent="0.25">
      <c r="A16" s="5" t="s">
        <v>29</v>
      </c>
      <c r="B16" s="5" t="s">
        <v>110</v>
      </c>
      <c r="C16" s="4">
        <v>100000000</v>
      </c>
      <c r="D16" s="5" t="s">
        <v>91</v>
      </c>
      <c r="E16" s="5" t="s">
        <v>92</v>
      </c>
      <c r="F16" s="4" t="s">
        <v>93</v>
      </c>
      <c r="G16" s="4">
        <v>50553</v>
      </c>
      <c r="H16" s="4">
        <v>61515</v>
      </c>
      <c r="I16" s="4">
        <v>2.7999999999999997E-2</v>
      </c>
      <c r="J16" s="4">
        <v>16.076712328767123</v>
      </c>
      <c r="K16" s="4">
        <v>30</v>
      </c>
      <c r="L16" s="4">
        <v>5.0576437500000002E-2</v>
      </c>
      <c r="M16" s="4">
        <v>5.1837478326734E-2</v>
      </c>
      <c r="N16" s="4">
        <v>0.1571806478825622</v>
      </c>
      <c r="O16" s="4">
        <v>0</v>
      </c>
      <c r="P16" s="4">
        <v>7.8032383906221168E-3</v>
      </c>
      <c r="Q16" s="4">
        <v>5.9147237799999997E-3</v>
      </c>
      <c r="R16" s="4">
        <v>5.8576885100478648E-3</v>
      </c>
      <c r="S16" s="4" t="s">
        <v>94</v>
      </c>
      <c r="T16" s="4">
        <v>43</v>
      </c>
      <c r="U16" s="4">
        <v>1.834565889085521E-2</v>
      </c>
      <c r="V16" s="5" t="s">
        <v>97</v>
      </c>
    </row>
    <row r="17" spans="1:22" x14ac:dyDescent="0.25">
      <c r="A17" s="5" t="s">
        <v>35</v>
      </c>
      <c r="B17" s="5" t="s">
        <v>111</v>
      </c>
      <c r="C17" s="4">
        <v>25000000</v>
      </c>
      <c r="D17" s="5" t="s">
        <v>91</v>
      </c>
      <c r="E17" s="5" t="s">
        <v>92</v>
      </c>
      <c r="F17" s="4" t="s">
        <v>93</v>
      </c>
      <c r="G17" s="4">
        <v>51229</v>
      </c>
      <c r="H17" s="4">
        <v>62188</v>
      </c>
      <c r="I17" s="4">
        <v>5.0000000000000001E-3</v>
      </c>
      <c r="J17" s="4">
        <v>17.928070963395466</v>
      </c>
      <c r="K17" s="4">
        <v>30</v>
      </c>
      <c r="L17" s="4">
        <v>0.18749119519999999</v>
      </c>
      <c r="M17" s="4">
        <v>0.19205836086014094</v>
      </c>
      <c r="N17" s="4">
        <v>0.3523125550778109</v>
      </c>
      <c r="O17" s="4">
        <v>4.2078101001491452E-2</v>
      </c>
      <c r="P17" s="4">
        <v>7.1483489372887116E-3</v>
      </c>
      <c r="Q17" s="4">
        <v>5.1441220399999999E-3</v>
      </c>
      <c r="R17" s="4">
        <v>5.0053858657292949E-3</v>
      </c>
      <c r="S17" s="4" t="s">
        <v>94</v>
      </c>
      <c r="T17" s="4">
        <v>42</v>
      </c>
      <c r="U17" s="4">
        <v>1.7978672082565896E-2</v>
      </c>
      <c r="V17" s="5" t="s">
        <v>95</v>
      </c>
    </row>
    <row r="18" spans="1:22" x14ac:dyDescent="0.25">
      <c r="A18" s="5" t="s">
        <v>42</v>
      </c>
      <c r="B18" s="5" t="s">
        <v>112</v>
      </c>
      <c r="C18" s="4">
        <v>100000000</v>
      </c>
      <c r="D18" s="5" t="s">
        <v>91</v>
      </c>
      <c r="E18" s="5" t="s">
        <v>92</v>
      </c>
      <c r="F18" s="4" t="s">
        <v>93</v>
      </c>
      <c r="G18" s="4">
        <v>50269</v>
      </c>
      <c r="H18" s="4">
        <v>61228</v>
      </c>
      <c r="I18" s="4">
        <v>2.5000000000000001E-2</v>
      </c>
      <c r="J18" s="4">
        <v>15.298630136986301</v>
      </c>
      <c r="K18" s="4">
        <v>30</v>
      </c>
      <c r="L18" s="4">
        <v>6.0948035199999993E-2</v>
      </c>
      <c r="M18" s="4">
        <v>6.2265137134872639E-2</v>
      </c>
      <c r="N18" s="4">
        <v>0.1721407665737584</v>
      </c>
      <c r="O18" s="4">
        <v>0</v>
      </c>
      <c r="P18" s="4">
        <v>8.0559355112692424E-3</v>
      </c>
      <c r="Q18" s="4">
        <v>5.8924262800000007E-3</v>
      </c>
      <c r="R18" s="4">
        <v>5.8372002705482373E-3</v>
      </c>
      <c r="S18" s="4" t="s">
        <v>94</v>
      </c>
      <c r="T18" s="4">
        <v>42</v>
      </c>
      <c r="U18" s="4">
        <v>1.8563768396000119E-2</v>
      </c>
      <c r="V18" s="5" t="s">
        <v>97</v>
      </c>
    </row>
    <row r="19" spans="1:22" x14ac:dyDescent="0.25">
      <c r="A19" s="5" t="s">
        <v>39</v>
      </c>
      <c r="B19" s="5" t="s">
        <v>113</v>
      </c>
      <c r="C19" s="4">
        <v>50000000</v>
      </c>
      <c r="D19" s="5" t="s">
        <v>91</v>
      </c>
      <c r="E19" s="5" t="s">
        <v>92</v>
      </c>
      <c r="F19" s="4" t="s">
        <v>93</v>
      </c>
      <c r="G19" s="4">
        <v>50616</v>
      </c>
      <c r="H19" s="4">
        <v>61578</v>
      </c>
      <c r="I19" s="4">
        <v>2.1000000000000001E-2</v>
      </c>
      <c r="J19" s="4">
        <v>16.24931506849315</v>
      </c>
      <c r="K19" s="4">
        <v>30</v>
      </c>
      <c r="L19" s="4">
        <v>7.6792965199999993E-2</v>
      </c>
      <c r="M19" s="4">
        <v>7.8697711963795339E-2</v>
      </c>
      <c r="N19" s="4">
        <v>0.20527730639667427</v>
      </c>
      <c r="O19" s="4">
        <v>0</v>
      </c>
      <c r="P19" s="4">
        <v>7.7423076346314623E-3</v>
      </c>
      <c r="Q19" s="4">
        <v>5.6498475999999997E-3</v>
      </c>
      <c r="R19" s="4">
        <v>5.5791930234363463E-3</v>
      </c>
      <c r="S19" s="4" t="s">
        <v>94</v>
      </c>
      <c r="T19" s="4">
        <v>42</v>
      </c>
      <c r="U19" s="4">
        <v>1.8307902291742468E-2</v>
      </c>
      <c r="V19" s="5" t="s">
        <v>97</v>
      </c>
    </row>
    <row r="20" spans="1:22" x14ac:dyDescent="0.25">
      <c r="A20" s="5" t="s">
        <v>65</v>
      </c>
      <c r="B20" s="5" t="s">
        <v>114</v>
      </c>
      <c r="C20" s="4">
        <v>50000000</v>
      </c>
      <c r="D20" s="5" t="s">
        <v>91</v>
      </c>
      <c r="E20" s="5" t="s">
        <v>92</v>
      </c>
      <c r="F20" s="4" t="s">
        <v>93</v>
      </c>
      <c r="G20" s="4">
        <v>50620</v>
      </c>
      <c r="H20" s="4">
        <v>61580</v>
      </c>
      <c r="I20" s="4">
        <v>2.5000000000000001E-2</v>
      </c>
      <c r="J20" s="4">
        <v>16.260273972602739</v>
      </c>
      <c r="K20" s="4">
        <v>30</v>
      </c>
      <c r="L20" s="4">
        <v>6.0399882800000006E-2</v>
      </c>
      <c r="M20" s="4">
        <v>6.1931022569780086E-2</v>
      </c>
      <c r="N20" s="4">
        <v>0.17726366599735849</v>
      </c>
      <c r="O20" s="4">
        <v>0</v>
      </c>
      <c r="P20" s="4">
        <v>7.73843763497809E-3</v>
      </c>
      <c r="Q20" s="4">
        <v>5.7842070000000004E-3</v>
      </c>
      <c r="R20" s="4">
        <v>5.7211193280863881E-3</v>
      </c>
      <c r="S20" s="4" t="s">
        <v>94</v>
      </c>
      <c r="T20" s="4">
        <v>42</v>
      </c>
      <c r="U20" s="4">
        <v>1.8305532150002041E-2</v>
      </c>
      <c r="V20" s="5" t="s">
        <v>97</v>
      </c>
    </row>
    <row r="21" spans="1:22" x14ac:dyDescent="0.25">
      <c r="A21" s="5" t="s">
        <v>19</v>
      </c>
      <c r="B21" s="5" t="s">
        <v>115</v>
      </c>
      <c r="C21" s="4">
        <v>35000000</v>
      </c>
      <c r="D21" s="5" t="s">
        <v>91</v>
      </c>
      <c r="E21" s="5" t="s">
        <v>92</v>
      </c>
      <c r="F21" s="4" t="s">
        <v>93</v>
      </c>
      <c r="G21" s="4">
        <v>50613</v>
      </c>
      <c r="H21" s="4">
        <v>61573</v>
      </c>
      <c r="I21" s="4">
        <v>2.6000000000000002E-2</v>
      </c>
      <c r="J21" s="4">
        <v>16.241095890410957</v>
      </c>
      <c r="K21" s="4">
        <v>30</v>
      </c>
      <c r="L21" s="4">
        <v>5.6915210571428572E-2</v>
      </c>
      <c r="M21" s="4">
        <v>5.834980830067453E-2</v>
      </c>
      <c r="N21" s="4">
        <v>0.17060539538594718</v>
      </c>
      <c r="O21" s="4">
        <v>0</v>
      </c>
      <c r="P21" s="4">
        <v>7.7452100500426486E-3</v>
      </c>
      <c r="Q21" s="4">
        <v>5.8223868E-3</v>
      </c>
      <c r="R21" s="4">
        <v>5.7615158006001366E-3</v>
      </c>
      <c r="S21" s="4" t="s">
        <v>94</v>
      </c>
      <c r="T21" s="4">
        <v>42</v>
      </c>
      <c r="U21" s="4">
        <v>1.8309682001682821E-2</v>
      </c>
      <c r="V21" s="5" t="s">
        <v>97</v>
      </c>
    </row>
    <row r="22" spans="1:22" x14ac:dyDescent="0.25">
      <c r="A22" s="5" t="s">
        <v>32</v>
      </c>
      <c r="B22" s="5" t="s">
        <v>116</v>
      </c>
      <c r="C22" s="4">
        <v>100000000</v>
      </c>
      <c r="D22" s="5" t="s">
        <v>91</v>
      </c>
      <c r="E22" s="5" t="s">
        <v>92</v>
      </c>
      <c r="F22" s="4" t="s">
        <v>93</v>
      </c>
      <c r="G22" s="4">
        <v>50256</v>
      </c>
      <c r="H22" s="4">
        <v>61215</v>
      </c>
      <c r="I22" s="4">
        <v>1.8000000000000002E-2</v>
      </c>
      <c r="J22" s="4">
        <v>15.263013698630136</v>
      </c>
      <c r="K22" s="4">
        <v>30</v>
      </c>
      <c r="L22" s="4">
        <v>9.3054428699999997E-2</v>
      </c>
      <c r="M22" s="4">
        <v>9.5046828187992163E-2</v>
      </c>
      <c r="N22" s="4">
        <v>0.22336824288110196</v>
      </c>
      <c r="O22" s="4">
        <v>0</v>
      </c>
      <c r="P22" s="4">
        <v>8.0691134135766618E-3</v>
      </c>
      <c r="Q22" s="4">
        <v>5.6608057400000002E-3</v>
      </c>
      <c r="R22" s="4">
        <v>5.5903176092897411E-3</v>
      </c>
      <c r="S22" s="4" t="s">
        <v>94</v>
      </c>
      <c r="T22" s="4">
        <v>42</v>
      </c>
      <c r="U22" s="4">
        <v>1.8571458628065335E-2</v>
      </c>
      <c r="V22" s="5" t="s">
        <v>97</v>
      </c>
    </row>
    <row r="23" spans="1:22" x14ac:dyDescent="0.25">
      <c r="A23" s="5" t="s">
        <v>30</v>
      </c>
      <c r="B23" s="5" t="s">
        <v>117</v>
      </c>
      <c r="C23" s="4">
        <v>50000000</v>
      </c>
      <c r="D23" s="5" t="s">
        <v>91</v>
      </c>
      <c r="E23" s="5" t="s">
        <v>92</v>
      </c>
      <c r="F23" s="4" t="s">
        <v>93</v>
      </c>
      <c r="G23" s="4">
        <v>51550</v>
      </c>
      <c r="H23" s="4">
        <v>62509</v>
      </c>
      <c r="I23" s="4">
        <v>9.0000000000000011E-3</v>
      </c>
      <c r="J23" s="4">
        <v>18.805479452054797</v>
      </c>
      <c r="K23" s="4">
        <v>30</v>
      </c>
      <c r="L23" s="4">
        <v>0.14732757359999998</v>
      </c>
      <c r="M23" s="4">
        <v>0.15106550911917241</v>
      </c>
      <c r="N23" s="4">
        <v>0.31545202073141654</v>
      </c>
      <c r="O23" s="4">
        <v>0</v>
      </c>
      <c r="P23" s="4">
        <v>6.8372894037588804E-3</v>
      </c>
      <c r="Q23" s="4">
        <v>5.0961527899999999E-3</v>
      </c>
      <c r="R23" s="4">
        <v>4.9843714772919157E-3</v>
      </c>
      <c r="S23" s="4" t="s">
        <v>94</v>
      </c>
      <c r="T23" s="4">
        <v>43</v>
      </c>
      <c r="U23" s="4">
        <v>1.7830021673131208E-2</v>
      </c>
      <c r="V23" s="5" t="s">
        <v>97</v>
      </c>
    </row>
    <row r="24" spans="1:22" x14ac:dyDescent="0.25">
      <c r="A24" s="5" t="s">
        <v>37</v>
      </c>
      <c r="B24" s="5" t="s">
        <v>118</v>
      </c>
      <c r="C24" s="4">
        <v>50000000</v>
      </c>
      <c r="D24" s="5" t="s">
        <v>91</v>
      </c>
      <c r="E24" s="5" t="s">
        <v>92</v>
      </c>
      <c r="F24" s="4" t="s">
        <v>93</v>
      </c>
      <c r="G24" s="4">
        <v>51543</v>
      </c>
      <c r="H24" s="4">
        <v>62502</v>
      </c>
      <c r="I24" s="4">
        <v>7.4999999999999997E-3</v>
      </c>
      <c r="J24" s="4">
        <v>18.786301369863015</v>
      </c>
      <c r="K24" s="4">
        <v>30</v>
      </c>
      <c r="L24" s="4">
        <v>0.1601707104</v>
      </c>
      <c r="M24" s="4">
        <v>0.16419256799448576</v>
      </c>
      <c r="N24" s="4">
        <v>0.32959517963023233</v>
      </c>
      <c r="O24" s="4">
        <v>0</v>
      </c>
      <c r="P24" s="4">
        <v>6.8440915636357917E-3</v>
      </c>
      <c r="Q24" s="4">
        <v>5.07513754E-3</v>
      </c>
      <c r="R24" s="4">
        <v>4.9553592294842019E-3</v>
      </c>
      <c r="S24" s="4" t="s">
        <v>94</v>
      </c>
      <c r="T24" s="4">
        <v>42</v>
      </c>
      <c r="U24" s="4">
        <v>1.7833122058539232E-2</v>
      </c>
      <c r="V24" s="5" t="s">
        <v>97</v>
      </c>
    </row>
    <row r="25" spans="1:22" x14ac:dyDescent="0.25">
      <c r="A25" s="5" t="s">
        <v>15</v>
      </c>
      <c r="B25" s="5" t="s">
        <v>103</v>
      </c>
      <c r="C25" s="4">
        <v>2000000</v>
      </c>
      <c r="D25" s="5" t="s">
        <v>91</v>
      </c>
      <c r="E25" s="5" t="s">
        <v>104</v>
      </c>
      <c r="F25" s="4" t="s">
        <v>93</v>
      </c>
      <c r="G25" s="4">
        <v>44823</v>
      </c>
      <c r="H25" s="4">
        <v>52130</v>
      </c>
      <c r="I25" s="4">
        <v>0.04</v>
      </c>
      <c r="J25" s="4">
        <v>0.38904109589041097</v>
      </c>
      <c r="K25" s="4">
        <v>20</v>
      </c>
      <c r="L25" s="4">
        <v>0.37141490999999999</v>
      </c>
      <c r="M25" s="4">
        <v>0.37333316762074542</v>
      </c>
      <c r="N25" s="4">
        <v>0.37294933757808429</v>
      </c>
      <c r="O25" s="4">
        <v>0.37294467416674365</v>
      </c>
      <c r="P25" s="4">
        <v>1.7748082188613137E-2</v>
      </c>
      <c r="Q25" s="4">
        <v>1.471414047E-2</v>
      </c>
      <c r="R25" s="4">
        <v>0</v>
      </c>
      <c r="S25" s="4" t="s">
        <v>94</v>
      </c>
      <c r="T25" s="4">
        <v>1000</v>
      </c>
      <c r="U25" s="4">
        <v>2.0842500163402279E-3</v>
      </c>
      <c r="V25" s="5" t="s">
        <v>95</v>
      </c>
    </row>
    <row r="26" spans="1:22" x14ac:dyDescent="0.25">
      <c r="A26" s="5" t="s">
        <v>44</v>
      </c>
      <c r="B26" s="5" t="s">
        <v>105</v>
      </c>
      <c r="C26" s="4">
        <v>6000000</v>
      </c>
      <c r="D26" s="5" t="s">
        <v>91</v>
      </c>
      <c r="E26" s="5" t="s">
        <v>104</v>
      </c>
      <c r="F26" s="4" t="s">
        <v>93</v>
      </c>
      <c r="G26" s="4">
        <v>44748</v>
      </c>
      <c r="H26" s="4">
        <v>46942</v>
      </c>
      <c r="I26" s="4">
        <v>0.04</v>
      </c>
      <c r="J26" s="4">
        <v>0.18356164383561643</v>
      </c>
      <c r="K26" s="4">
        <v>6</v>
      </c>
      <c r="L26" s="4">
        <v>0.13869018166666666</v>
      </c>
      <c r="M26" s="4">
        <v>0.13986955256717407</v>
      </c>
      <c r="N26" s="4">
        <v>0.13973997800037533</v>
      </c>
      <c r="O26" s="4">
        <v>0.13973997797832069</v>
      </c>
      <c r="P26" s="4">
        <v>1.5509690965331637E-2</v>
      </c>
      <c r="Q26" s="4">
        <v>2.3253162710000001E-2</v>
      </c>
      <c r="R26" s="4">
        <v>0</v>
      </c>
      <c r="S26" s="4" t="s">
        <v>94</v>
      </c>
      <c r="T26" s="4">
        <v>1000</v>
      </c>
      <c r="U26" s="4">
        <v>2.1653513796599227E-3</v>
      </c>
      <c r="V26" s="5" t="s">
        <v>95</v>
      </c>
    </row>
    <row r="27" spans="1:22" x14ac:dyDescent="0.25">
      <c r="A27" s="5" t="s">
        <v>27</v>
      </c>
      <c r="B27" s="5" t="s">
        <v>119</v>
      </c>
      <c r="C27" s="4">
        <v>17000000</v>
      </c>
      <c r="D27" s="5" t="s">
        <v>91</v>
      </c>
      <c r="E27" s="5" t="s">
        <v>104</v>
      </c>
      <c r="F27" s="4" t="s">
        <v>93</v>
      </c>
      <c r="G27" s="4">
        <v>44754</v>
      </c>
      <c r="H27" s="4">
        <v>50235</v>
      </c>
      <c r="I27" s="4">
        <v>0.04</v>
      </c>
      <c r="J27" s="4">
        <v>0.2</v>
      </c>
      <c r="K27" s="4">
        <v>15</v>
      </c>
      <c r="L27" s="4">
        <v>0.27956685941176473</v>
      </c>
      <c r="M27" s="4">
        <v>0.28047020555224123</v>
      </c>
      <c r="N27" s="4">
        <v>0.28036055647842562</v>
      </c>
      <c r="O27" s="4">
        <v>0.28036054786895392</v>
      </c>
      <c r="P27" s="4">
        <v>1.8501035172063064E-2</v>
      </c>
      <c r="Q27" s="4">
        <v>1.77979362E-2</v>
      </c>
      <c r="R27" s="4">
        <v>0</v>
      </c>
      <c r="S27" s="4" t="s">
        <v>94</v>
      </c>
      <c r="T27" s="4">
        <v>1000</v>
      </c>
      <c r="U27" s="4">
        <v>2.1453320044065812E-3</v>
      </c>
      <c r="V27" s="5" t="s">
        <v>95</v>
      </c>
    </row>
    <row r="28" spans="1:22" x14ac:dyDescent="0.25">
      <c r="A28" s="5" t="s">
        <v>53</v>
      </c>
      <c r="B28" s="5" t="s">
        <v>120</v>
      </c>
      <c r="C28" s="4">
        <v>70000000</v>
      </c>
      <c r="D28" s="5" t="s">
        <v>91</v>
      </c>
      <c r="E28" s="5" t="s">
        <v>92</v>
      </c>
      <c r="F28" s="4" t="s">
        <v>93</v>
      </c>
      <c r="G28" s="4">
        <v>51550</v>
      </c>
      <c r="H28" s="4">
        <v>62509</v>
      </c>
      <c r="I28" s="4">
        <v>1.2500000000000001E-2</v>
      </c>
      <c r="J28" s="4">
        <v>18.805479452054797</v>
      </c>
      <c r="K28" s="4">
        <v>30</v>
      </c>
      <c r="L28" s="4">
        <v>0.12063838385714284</v>
      </c>
      <c r="M28" s="4">
        <v>0.12377270898085614</v>
      </c>
      <c r="N28" s="4">
        <v>0.28390329857073249</v>
      </c>
      <c r="O28" s="4">
        <v>0</v>
      </c>
      <c r="P28" s="4">
        <v>6.8372894037588804E-3</v>
      </c>
      <c r="Q28" s="4">
        <v>5.1553919299999994E-3</v>
      </c>
      <c r="R28" s="4">
        <v>5.0590196855750946E-3</v>
      </c>
      <c r="S28" s="4" t="s">
        <v>94</v>
      </c>
      <c r="T28" s="4">
        <v>43</v>
      </c>
      <c r="U28" s="4">
        <v>1.7830021673131208E-2</v>
      </c>
      <c r="V28" s="5" t="s">
        <v>97</v>
      </c>
    </row>
    <row r="29" spans="1:22" x14ac:dyDescent="0.25">
      <c r="A29" s="5" t="s">
        <v>41</v>
      </c>
      <c r="B29" s="5" t="s">
        <v>121</v>
      </c>
      <c r="C29" s="4">
        <v>100000000</v>
      </c>
      <c r="D29" s="5" t="s">
        <v>91</v>
      </c>
      <c r="E29" s="5" t="s">
        <v>92</v>
      </c>
      <c r="F29" s="4" t="s">
        <v>93</v>
      </c>
      <c r="G29" s="4">
        <v>50276</v>
      </c>
      <c r="H29" s="4">
        <v>61235</v>
      </c>
      <c r="I29" s="4">
        <v>2.3E-2</v>
      </c>
      <c r="J29" s="4">
        <v>15.317808219178081</v>
      </c>
      <c r="K29" s="4">
        <v>30</v>
      </c>
      <c r="L29" s="4">
        <v>6.8701355000000006E-2</v>
      </c>
      <c r="M29" s="4">
        <v>7.0178706112951156E-2</v>
      </c>
      <c r="N29" s="4">
        <v>0.18596466323489438</v>
      </c>
      <c r="O29" s="4">
        <v>0</v>
      </c>
      <c r="P29" s="4">
        <v>8.0490110411532093E-3</v>
      </c>
      <c r="Q29" s="4">
        <v>5.8153301799999998E-3</v>
      </c>
      <c r="R29" s="4">
        <v>5.7567171182313359E-3</v>
      </c>
      <c r="S29" s="4" t="s">
        <v>94</v>
      </c>
      <c r="T29" s="4">
        <v>43</v>
      </c>
      <c r="U29" s="4">
        <v>1.8559345206276848E-2</v>
      </c>
      <c r="V29" s="5" t="s">
        <v>97</v>
      </c>
    </row>
    <row r="30" spans="1:22" x14ac:dyDescent="0.25">
      <c r="A30" s="5" t="s">
        <v>48</v>
      </c>
      <c r="B30" s="5" t="s">
        <v>122</v>
      </c>
      <c r="C30" s="4">
        <v>25000000</v>
      </c>
      <c r="D30" s="5" t="s">
        <v>91</v>
      </c>
      <c r="E30" s="5" t="s">
        <v>92</v>
      </c>
      <c r="F30" s="4" t="s">
        <v>93</v>
      </c>
      <c r="G30" s="4">
        <v>51221</v>
      </c>
      <c r="H30" s="4">
        <v>62180</v>
      </c>
      <c r="I30" s="4">
        <v>5.0000000000000001E-3</v>
      </c>
      <c r="J30" s="4">
        <v>17.906213039898198</v>
      </c>
      <c r="K30" s="4">
        <v>30</v>
      </c>
      <c r="L30" s="4">
        <v>0.18757945840000001</v>
      </c>
      <c r="M30" s="4">
        <v>0.19215646239052106</v>
      </c>
      <c r="N30" s="4">
        <v>0.35226308450704558</v>
      </c>
      <c r="O30" s="4">
        <v>4.2238564899968814E-2</v>
      </c>
      <c r="P30" s="4">
        <v>7.1560941670696316E-3</v>
      </c>
      <c r="Q30" s="4">
        <v>5.14654386E-3</v>
      </c>
      <c r="R30" s="4">
        <v>5.0074476008035163E-3</v>
      </c>
      <c r="S30" s="4" t="s">
        <v>94</v>
      </c>
      <c r="T30" s="4">
        <v>43</v>
      </c>
      <c r="U30" s="4">
        <v>1.7982561408663375E-2</v>
      </c>
      <c r="V30" s="5" t="s">
        <v>95</v>
      </c>
    </row>
    <row r="31" spans="1:22" x14ac:dyDescent="0.25">
      <c r="A31" s="5" t="s">
        <v>50</v>
      </c>
      <c r="B31" s="5" t="s">
        <v>123</v>
      </c>
      <c r="C31" s="4">
        <v>30000000</v>
      </c>
      <c r="D31" s="5" t="s">
        <v>91</v>
      </c>
      <c r="E31" s="5" t="s">
        <v>92</v>
      </c>
      <c r="F31" s="4" t="s">
        <v>93</v>
      </c>
      <c r="G31" s="4">
        <v>50626</v>
      </c>
      <c r="H31" s="4">
        <v>61586</v>
      </c>
      <c r="I31" s="4">
        <v>2.4E-2</v>
      </c>
      <c r="J31" s="4">
        <v>16.276712328767122</v>
      </c>
      <c r="K31" s="4">
        <v>30</v>
      </c>
      <c r="L31" s="4">
        <v>6.4111652000000005E-2</v>
      </c>
      <c r="M31" s="4">
        <v>6.571455908362292E-2</v>
      </c>
      <c r="N31" s="4">
        <v>0.18408678690341845</v>
      </c>
      <c r="O31" s="4">
        <v>0</v>
      </c>
      <c r="P31" s="4">
        <v>7.7326324093962484E-3</v>
      </c>
      <c r="Q31" s="4">
        <v>5.7462575900000005E-3</v>
      </c>
      <c r="R31" s="4">
        <v>5.6820524814611417E-3</v>
      </c>
      <c r="S31" s="4" t="s">
        <v>94</v>
      </c>
      <c r="T31" s="4">
        <v>39</v>
      </c>
      <c r="U31" s="4">
        <v>1.8301982935346787E-2</v>
      </c>
      <c r="V31" s="5" t="s">
        <v>97</v>
      </c>
    </row>
    <row r="32" spans="1:22" x14ac:dyDescent="0.25">
      <c r="A32" s="5" t="s">
        <v>47</v>
      </c>
      <c r="B32" s="5" t="s">
        <v>124</v>
      </c>
      <c r="C32" s="4">
        <v>50000000</v>
      </c>
      <c r="D32" s="5" t="s">
        <v>91</v>
      </c>
      <c r="E32" s="5" t="s">
        <v>92</v>
      </c>
      <c r="F32" s="4" t="s">
        <v>93</v>
      </c>
      <c r="G32" s="4">
        <v>51232</v>
      </c>
      <c r="H32" s="4">
        <v>62193</v>
      </c>
      <c r="I32" s="4">
        <v>6.0000000000000001E-3</v>
      </c>
      <c r="J32" s="4">
        <v>17.936267684706941</v>
      </c>
      <c r="K32" s="4">
        <v>30</v>
      </c>
      <c r="L32" s="4">
        <v>0.17749303999999999</v>
      </c>
      <c r="M32" s="4">
        <v>0.18188031336056404</v>
      </c>
      <c r="N32" s="4">
        <v>0.34223523017567781</v>
      </c>
      <c r="O32" s="4">
        <v>2.2433218069242124E-2</v>
      </c>
      <c r="P32" s="4">
        <v>7.1454445286385695E-3</v>
      </c>
      <c r="Q32" s="4">
        <v>5.15049905E-3</v>
      </c>
      <c r="R32" s="4">
        <v>5.0177242348468098E-3</v>
      </c>
      <c r="S32" s="4" t="s">
        <v>94</v>
      </c>
      <c r="T32" s="4">
        <v>43</v>
      </c>
      <c r="U32" s="4">
        <v>1.7977216028158809E-2</v>
      </c>
      <c r="V32" s="5" t="s">
        <v>95</v>
      </c>
    </row>
    <row r="33" spans="1:22" x14ac:dyDescent="0.25">
      <c r="A33" s="5" t="s">
        <v>40</v>
      </c>
      <c r="B33" s="5" t="s">
        <v>125</v>
      </c>
      <c r="C33" s="4">
        <v>60000000</v>
      </c>
      <c r="D33" s="5" t="s">
        <v>91</v>
      </c>
      <c r="E33" s="5" t="s">
        <v>92</v>
      </c>
      <c r="F33" s="4" t="s">
        <v>93</v>
      </c>
      <c r="G33" s="4">
        <v>51557</v>
      </c>
      <c r="H33" s="4">
        <v>62516</v>
      </c>
      <c r="I33" s="4">
        <v>1.2E-2</v>
      </c>
      <c r="J33" s="4">
        <v>18.824657534246576</v>
      </c>
      <c r="K33" s="4">
        <v>30</v>
      </c>
      <c r="L33" s="4">
        <v>0.12406811683333333</v>
      </c>
      <c r="M33" s="4">
        <v>0.12728100799647643</v>
      </c>
      <c r="N33" s="4">
        <v>0.2883347997542105</v>
      </c>
      <c r="O33" s="4">
        <v>0</v>
      </c>
      <c r="P33" s="4">
        <v>6.8304872849510494E-3</v>
      </c>
      <c r="Q33" s="4">
        <v>5.1423290799999999E-3</v>
      </c>
      <c r="R33" s="4">
        <v>5.0440979088648419E-3</v>
      </c>
      <c r="S33" s="4" t="s">
        <v>94</v>
      </c>
      <c r="T33" s="4">
        <v>43</v>
      </c>
      <c r="U33" s="4">
        <v>1.7826927613171256E-2</v>
      </c>
      <c r="V33" s="5" t="s">
        <v>97</v>
      </c>
    </row>
    <row r="34" spans="1:22" x14ac:dyDescent="0.25">
      <c r="A34" s="5" t="s">
        <v>23</v>
      </c>
      <c r="B34" s="5" t="s">
        <v>126</v>
      </c>
      <c r="C34" s="4">
        <v>25000000</v>
      </c>
      <c r="D34" s="5" t="s">
        <v>91</v>
      </c>
      <c r="E34" s="5" t="s">
        <v>92</v>
      </c>
      <c r="F34" s="4" t="s">
        <v>93</v>
      </c>
      <c r="G34" s="4">
        <v>51221</v>
      </c>
      <c r="H34" s="4">
        <v>62180</v>
      </c>
      <c r="I34" s="4">
        <v>5.0000000000000001E-3</v>
      </c>
      <c r="J34" s="4">
        <v>17.906213039898198</v>
      </c>
      <c r="K34" s="4">
        <v>30</v>
      </c>
      <c r="L34" s="4">
        <v>0.18757945840000001</v>
      </c>
      <c r="M34" s="4">
        <v>0.19215646239052106</v>
      </c>
      <c r="N34" s="4">
        <v>0.35226308450704558</v>
      </c>
      <c r="O34" s="4">
        <v>4.2238564899968814E-2</v>
      </c>
      <c r="P34" s="4">
        <v>7.1560941670696316E-3</v>
      </c>
      <c r="Q34" s="4">
        <v>5.14654386E-3</v>
      </c>
      <c r="R34" s="4">
        <v>5.0074476008035163E-3</v>
      </c>
      <c r="S34" s="4" t="s">
        <v>94</v>
      </c>
      <c r="T34" s="4">
        <v>43</v>
      </c>
      <c r="U34" s="4">
        <v>1.7982561408663375E-2</v>
      </c>
      <c r="V34" s="5" t="s">
        <v>95</v>
      </c>
    </row>
    <row r="35" spans="1:22" x14ac:dyDescent="0.25">
      <c r="A35" s="5" t="s">
        <v>24</v>
      </c>
      <c r="B35" s="5" t="s">
        <v>127</v>
      </c>
      <c r="C35" s="4">
        <v>50000000</v>
      </c>
      <c r="D35" s="5" t="s">
        <v>91</v>
      </c>
      <c r="E35" s="5" t="s">
        <v>92</v>
      </c>
      <c r="F35" s="4" t="s">
        <v>93</v>
      </c>
      <c r="G35" s="4">
        <v>51543</v>
      </c>
      <c r="H35" s="4">
        <v>62502</v>
      </c>
      <c r="I35" s="4">
        <v>0.01</v>
      </c>
      <c r="J35" s="4">
        <v>18.786301369863015</v>
      </c>
      <c r="K35" s="4">
        <v>30</v>
      </c>
      <c r="L35" s="4">
        <v>0.1393027154</v>
      </c>
      <c r="M35" s="4">
        <v>0.14286156509771469</v>
      </c>
      <c r="N35" s="4">
        <v>0.30616250429147912</v>
      </c>
      <c r="O35" s="4">
        <v>0</v>
      </c>
      <c r="P35" s="4">
        <v>6.8440915636357917E-3</v>
      </c>
      <c r="Q35" s="4">
        <v>5.1135566899999998E-3</v>
      </c>
      <c r="R35" s="4">
        <v>5.0065132140275637E-3</v>
      </c>
      <c r="S35" s="4" t="s">
        <v>94</v>
      </c>
      <c r="T35" s="4">
        <v>43</v>
      </c>
      <c r="U35" s="4">
        <v>1.7833122058539232E-2</v>
      </c>
      <c r="V35" s="5" t="s">
        <v>97</v>
      </c>
    </row>
    <row r="36" spans="1:22" x14ac:dyDescent="0.25">
      <c r="A36" s="5" t="s">
        <v>22</v>
      </c>
      <c r="B36" s="5" t="s">
        <v>128</v>
      </c>
      <c r="C36" s="4">
        <v>25000000</v>
      </c>
      <c r="D36" s="5" t="s">
        <v>91</v>
      </c>
      <c r="E36" s="5" t="s">
        <v>92</v>
      </c>
      <c r="F36" s="4" t="s">
        <v>93</v>
      </c>
      <c r="G36" s="4">
        <v>51224</v>
      </c>
      <c r="H36" s="4">
        <v>62187</v>
      </c>
      <c r="I36" s="4">
        <v>5.0000000000000001E-3</v>
      </c>
      <c r="J36" s="4">
        <v>17.914409761209672</v>
      </c>
      <c r="K36" s="4">
        <v>30</v>
      </c>
      <c r="L36" s="4">
        <v>0.18749888239999998</v>
      </c>
      <c r="M36" s="4">
        <v>0.1921205046592768</v>
      </c>
      <c r="N36" s="4">
        <v>0.35228165246380871</v>
      </c>
      <c r="O36" s="4">
        <v>4.2178382911364054E-2</v>
      </c>
      <c r="P36" s="4">
        <v>7.1531896843147723E-3</v>
      </c>
      <c r="Q36" s="4">
        <v>5.1456605400000003E-3</v>
      </c>
      <c r="R36" s="4">
        <v>5.0052313230253276E-3</v>
      </c>
      <c r="S36" s="4" t="s">
        <v>94</v>
      </c>
      <c r="T36" s="4">
        <v>42</v>
      </c>
      <c r="U36" s="4">
        <v>1.7981101799478989E-2</v>
      </c>
      <c r="V36" s="5" t="s">
        <v>95</v>
      </c>
    </row>
    <row r="37" spans="1:22" x14ac:dyDescent="0.25">
      <c r="A37" s="5" t="s">
        <v>18</v>
      </c>
      <c r="B37" s="5" t="s">
        <v>129</v>
      </c>
      <c r="C37" s="4">
        <v>50000000</v>
      </c>
      <c r="D37" s="5" t="s">
        <v>91</v>
      </c>
      <c r="E37" s="5" t="s">
        <v>92</v>
      </c>
      <c r="F37" s="4" t="s">
        <v>93</v>
      </c>
      <c r="G37" s="4">
        <v>50557</v>
      </c>
      <c r="H37" s="4">
        <v>61517</v>
      </c>
      <c r="I37" s="4">
        <v>2.1000000000000001E-2</v>
      </c>
      <c r="J37" s="4">
        <v>16.087671232876712</v>
      </c>
      <c r="K37" s="4">
        <v>30</v>
      </c>
      <c r="L37" s="4">
        <v>7.6971022E-2</v>
      </c>
      <c r="M37" s="4">
        <v>7.8847090357817645E-2</v>
      </c>
      <c r="N37" s="4">
        <v>0.20450174913248953</v>
      </c>
      <c r="O37" s="4">
        <v>0</v>
      </c>
      <c r="P37" s="4">
        <v>7.7993712664237427E-3</v>
      </c>
      <c r="Q37" s="4">
        <v>5.6673576800000004E-3</v>
      </c>
      <c r="R37" s="4">
        <v>5.5975857314933819E-3</v>
      </c>
      <c r="S37" s="4" t="s">
        <v>94</v>
      </c>
      <c r="T37" s="4">
        <v>41</v>
      </c>
      <c r="U37" s="4">
        <v>1.834323754301366E-2</v>
      </c>
      <c r="V37" s="5" t="s">
        <v>97</v>
      </c>
    </row>
    <row r="38" spans="1:22" x14ac:dyDescent="0.25">
      <c r="A38" s="5" t="s">
        <v>62</v>
      </c>
      <c r="B38" s="5" t="s">
        <v>130</v>
      </c>
      <c r="C38" s="4">
        <v>100000000</v>
      </c>
      <c r="D38" s="5" t="s">
        <v>91</v>
      </c>
      <c r="E38" s="5" t="s">
        <v>92</v>
      </c>
      <c r="F38" s="4" t="s">
        <v>93</v>
      </c>
      <c r="G38" s="4">
        <v>50287</v>
      </c>
      <c r="H38" s="4">
        <v>61248</v>
      </c>
      <c r="I38" s="4">
        <v>2.5000000000000001E-2</v>
      </c>
      <c r="J38" s="4">
        <v>15.347945205479451</v>
      </c>
      <c r="K38" s="4">
        <v>30</v>
      </c>
      <c r="L38" s="4">
        <v>6.0924003800000001E-2</v>
      </c>
      <c r="M38" s="4">
        <v>6.2246385545117716E-2</v>
      </c>
      <c r="N38" s="4">
        <v>0.17240110989594779</v>
      </c>
      <c r="O38" s="4">
        <v>0</v>
      </c>
      <c r="P38" s="4">
        <v>8.0383548965156544E-3</v>
      </c>
      <c r="Q38" s="4">
        <v>5.8868066299999997E-3</v>
      </c>
      <c r="R38" s="4">
        <v>5.831410034147666E-3</v>
      </c>
      <c r="S38" s="4" t="s">
        <v>94</v>
      </c>
      <c r="T38" s="4">
        <v>42</v>
      </c>
      <c r="U38" s="4">
        <v>1.8552027173246992E-2</v>
      </c>
      <c r="V38" s="5" t="s">
        <v>97</v>
      </c>
    </row>
    <row r="39" spans="1:22" x14ac:dyDescent="0.25">
      <c r="A39" s="5" t="s">
        <v>57</v>
      </c>
      <c r="B39" s="5" t="s">
        <v>131</v>
      </c>
      <c r="C39" s="4">
        <v>50000000</v>
      </c>
      <c r="D39" s="5" t="s">
        <v>91</v>
      </c>
      <c r="E39" s="5" t="s">
        <v>92</v>
      </c>
      <c r="F39" s="4" t="s">
        <v>93</v>
      </c>
      <c r="G39" s="4">
        <v>50605</v>
      </c>
      <c r="H39" s="4">
        <v>61565</v>
      </c>
      <c r="I39" s="4">
        <v>2.3E-2</v>
      </c>
      <c r="J39" s="4">
        <v>16.219178082191782</v>
      </c>
      <c r="K39" s="4">
        <v>30</v>
      </c>
      <c r="L39" s="4">
        <v>6.8089084000000008E-2</v>
      </c>
      <c r="M39" s="4">
        <v>6.9771025697814626E-2</v>
      </c>
      <c r="N39" s="4">
        <v>0.19072978521576331</v>
      </c>
      <c r="O39" s="4">
        <v>0</v>
      </c>
      <c r="P39" s="4">
        <v>7.7529494460277203E-3</v>
      </c>
      <c r="Q39" s="4">
        <v>5.7166222200000002E-3</v>
      </c>
      <c r="R39" s="4">
        <v>5.6509740187493662E-3</v>
      </c>
      <c r="S39" s="4" t="s">
        <v>94</v>
      </c>
      <c r="T39" s="4">
        <v>42</v>
      </c>
      <c r="U39" s="4">
        <v>1.8314436731125698E-2</v>
      </c>
      <c r="V39" s="5" t="s">
        <v>97</v>
      </c>
    </row>
    <row r="40" spans="1:22" x14ac:dyDescent="0.25">
      <c r="A40" s="5" t="s">
        <v>52</v>
      </c>
      <c r="B40" s="5" t="s">
        <v>132</v>
      </c>
      <c r="C40" s="4">
        <v>200000000</v>
      </c>
      <c r="D40" s="5" t="s">
        <v>91</v>
      </c>
      <c r="E40" s="5" t="s">
        <v>92</v>
      </c>
      <c r="F40" s="4" t="s">
        <v>93</v>
      </c>
      <c r="G40" s="4">
        <v>50605</v>
      </c>
      <c r="H40" s="4">
        <v>61565</v>
      </c>
      <c r="I40" s="4">
        <v>2.8999999999999998E-2</v>
      </c>
      <c r="J40" s="4">
        <v>16.219178082191782</v>
      </c>
      <c r="K40" s="4">
        <v>30</v>
      </c>
      <c r="L40" s="4">
        <v>4.7627886500000001E-2</v>
      </c>
      <c r="M40" s="4">
        <v>4.8825597055874283E-2</v>
      </c>
      <c r="N40" s="4">
        <v>0.15186363890756108</v>
      </c>
      <c r="O40" s="4">
        <v>0</v>
      </c>
      <c r="P40" s="4">
        <v>7.7529494460277203E-3</v>
      </c>
      <c r="Q40" s="4">
        <v>5.9377950399999999E-3</v>
      </c>
      <c r="R40" s="4">
        <v>5.8820165224915399E-3</v>
      </c>
      <c r="S40" s="4" t="s">
        <v>94</v>
      </c>
      <c r="T40" s="4">
        <v>41</v>
      </c>
      <c r="U40" s="4">
        <v>1.8314436731125698E-2</v>
      </c>
      <c r="V40" s="5" t="s">
        <v>97</v>
      </c>
    </row>
    <row r="41" spans="1:22" x14ac:dyDescent="0.25">
      <c r="A41" s="5" t="s">
        <v>26</v>
      </c>
      <c r="B41" s="5" t="s">
        <v>133</v>
      </c>
      <c r="C41" s="4">
        <v>28000000</v>
      </c>
      <c r="D41" s="5" t="s">
        <v>91</v>
      </c>
      <c r="E41" s="5" t="s">
        <v>92</v>
      </c>
      <c r="F41" s="4" t="s">
        <v>93</v>
      </c>
      <c r="G41" s="4">
        <v>51235</v>
      </c>
      <c r="H41" s="4">
        <v>62194</v>
      </c>
      <c r="I41" s="4">
        <v>5.0000000000000001E-3</v>
      </c>
      <c r="J41" s="4">
        <v>17.944464406018415</v>
      </c>
      <c r="K41" s="4">
        <v>30</v>
      </c>
      <c r="L41" s="4">
        <v>0.18741353071428574</v>
      </c>
      <c r="M41" s="4">
        <v>0.1919852386599791</v>
      </c>
      <c r="N41" s="4">
        <v>0.35234956582325788</v>
      </c>
      <c r="O41" s="4">
        <v>4.1957798354512181E-2</v>
      </c>
      <c r="P41" s="4">
        <v>7.1425401534351684E-3</v>
      </c>
      <c r="Q41" s="4">
        <v>5.1423214900000007E-3</v>
      </c>
      <c r="R41" s="4">
        <v>5.0034930566766889E-3</v>
      </c>
      <c r="S41" s="4" t="s">
        <v>94</v>
      </c>
      <c r="T41" s="4">
        <v>43</v>
      </c>
      <c r="U41" s="4">
        <v>1.7975761303085466E-2</v>
      </c>
      <c r="V41" s="5" t="s">
        <v>95</v>
      </c>
    </row>
    <row r="42" spans="1:22" x14ac:dyDescent="0.25">
      <c r="A42" s="5" t="s">
        <v>49</v>
      </c>
      <c r="B42" s="5" t="s">
        <v>134</v>
      </c>
      <c r="C42" s="4">
        <v>33500000</v>
      </c>
      <c r="D42" s="5" t="s">
        <v>91</v>
      </c>
      <c r="E42" s="5" t="s">
        <v>92</v>
      </c>
      <c r="F42" s="4" t="s">
        <v>93</v>
      </c>
      <c r="G42" s="4">
        <v>50630</v>
      </c>
      <c r="H42" s="4">
        <v>61592</v>
      </c>
      <c r="I42" s="4">
        <v>2.4E-2</v>
      </c>
      <c r="J42" s="4">
        <v>16.287671232876711</v>
      </c>
      <c r="K42" s="4">
        <v>30</v>
      </c>
      <c r="L42" s="4">
        <v>6.4090111343283587E-2</v>
      </c>
      <c r="M42" s="4">
        <v>6.5709425807457589E-2</v>
      </c>
      <c r="N42" s="4">
        <v>0.1841404881609722</v>
      </c>
      <c r="O42" s="4">
        <v>0</v>
      </c>
      <c r="P42" s="4">
        <v>7.7287621189410551E-3</v>
      </c>
      <c r="Q42" s="4">
        <v>5.74513547E-3</v>
      </c>
      <c r="R42" s="4">
        <v>5.6802832161793049E-3</v>
      </c>
      <c r="S42" s="4" t="s">
        <v>94</v>
      </c>
      <c r="T42" s="4">
        <v>41</v>
      </c>
      <c r="U42" s="4">
        <v>1.8299620781955826E-2</v>
      </c>
      <c r="V42" s="5" t="s">
        <v>97</v>
      </c>
    </row>
    <row r="43" spans="1:22" x14ac:dyDescent="0.25">
      <c r="A43" s="5" t="s">
        <v>43</v>
      </c>
      <c r="B43" s="5" t="s">
        <v>135</v>
      </c>
      <c r="C43" s="4">
        <v>100000000</v>
      </c>
      <c r="D43" s="5" t="s">
        <v>91</v>
      </c>
      <c r="E43" s="5" t="s">
        <v>92</v>
      </c>
      <c r="F43" s="4" t="s">
        <v>93</v>
      </c>
      <c r="G43" s="6">
        <v>50626</v>
      </c>
      <c r="H43" s="6">
        <v>61586</v>
      </c>
      <c r="I43" s="4">
        <v>2.3E-2</v>
      </c>
      <c r="J43" s="4">
        <v>16.276712328767122</v>
      </c>
      <c r="K43" s="4">
        <v>30</v>
      </c>
      <c r="L43" s="4">
        <v>6.8032387099999994E-2</v>
      </c>
      <c r="M43" s="4">
        <v>6.9727624102955618E-2</v>
      </c>
      <c r="N43" s="4">
        <v>0.19101006794715464</v>
      </c>
      <c r="O43" s="4">
        <v>0</v>
      </c>
      <c r="P43" s="4">
        <v>7.7326324093962484E-3</v>
      </c>
      <c r="Q43" s="4">
        <v>5.7102993599999997E-3</v>
      </c>
      <c r="R43" s="4">
        <v>5.6441920764882525E-3</v>
      </c>
      <c r="S43" s="4" t="s">
        <v>94</v>
      </c>
      <c r="T43" s="4">
        <v>40</v>
      </c>
      <c r="U43" s="4">
        <v>1.8301982935346787E-2</v>
      </c>
      <c r="V43" s="5" t="s">
        <v>97</v>
      </c>
    </row>
    <row r="44" spans="1:22" x14ac:dyDescent="0.25">
      <c r="A44" s="5" t="s">
        <v>51</v>
      </c>
      <c r="B44" s="5" t="s">
        <v>136</v>
      </c>
      <c r="C44" s="4">
        <v>50000000</v>
      </c>
      <c r="D44" s="5" t="s">
        <v>91</v>
      </c>
      <c r="E44" s="5" t="s">
        <v>92</v>
      </c>
      <c r="F44" s="4" t="s">
        <v>93</v>
      </c>
      <c r="G44" s="4">
        <v>51557</v>
      </c>
      <c r="H44" s="4">
        <v>62516</v>
      </c>
      <c r="I44" s="4">
        <v>1.1000000000000001E-2</v>
      </c>
      <c r="J44" s="4">
        <v>18.824657534246576</v>
      </c>
      <c r="K44" s="4">
        <v>30</v>
      </c>
      <c r="L44" s="4">
        <v>0.13142331139999999</v>
      </c>
      <c r="M44" s="4">
        <v>0.134803818894739</v>
      </c>
      <c r="N44" s="4">
        <v>0.29721278622293462</v>
      </c>
      <c r="O44" s="4">
        <v>0</v>
      </c>
      <c r="P44" s="4">
        <v>6.8304872849510494E-3</v>
      </c>
      <c r="Q44" s="4">
        <v>5.1248372099999993E-3</v>
      </c>
      <c r="R44" s="4">
        <v>5.0224509164991105E-3</v>
      </c>
      <c r="S44" s="4" t="s">
        <v>94</v>
      </c>
      <c r="T44" s="4">
        <v>42</v>
      </c>
      <c r="U44" s="4">
        <v>1.7826927613171256E-2</v>
      </c>
      <c r="V44" s="5" t="s">
        <v>97</v>
      </c>
    </row>
    <row r="45" spans="1:22" x14ac:dyDescent="0.25">
      <c r="A45" s="5" t="s">
        <v>54</v>
      </c>
      <c r="B45" s="5" t="s">
        <v>137</v>
      </c>
      <c r="C45" s="4">
        <v>25000000</v>
      </c>
      <c r="D45" s="5" t="s">
        <v>91</v>
      </c>
      <c r="E45" s="5" t="s">
        <v>92</v>
      </c>
      <c r="F45" s="4" t="s">
        <v>93</v>
      </c>
      <c r="G45" s="4">
        <v>51218</v>
      </c>
      <c r="H45" s="4">
        <v>62179</v>
      </c>
      <c r="I45" s="4">
        <v>6.0000000000000001E-3</v>
      </c>
      <c r="J45" s="4">
        <v>17.898016318586723</v>
      </c>
      <c r="K45" s="4">
        <v>30</v>
      </c>
      <c r="L45" s="4">
        <v>0.17764981960000001</v>
      </c>
      <c r="M45" s="4">
        <v>0.18204193019835122</v>
      </c>
      <c r="N45" s="4">
        <v>0.34214216353634613</v>
      </c>
      <c r="O45" s="4">
        <v>2.2706916492525306E-2</v>
      </c>
      <c r="P45" s="4">
        <v>7.158998671961618E-3</v>
      </c>
      <c r="Q45" s="4">
        <v>5.1547033600000004E-3</v>
      </c>
      <c r="R45" s="4">
        <v>5.0216839173344852E-3</v>
      </c>
      <c r="S45" s="4" t="s">
        <v>94</v>
      </c>
      <c r="T45" s="4">
        <v>42</v>
      </c>
      <c r="U45" s="4">
        <v>1.7984022354596979E-2</v>
      </c>
      <c r="V45" s="5" t="s">
        <v>95</v>
      </c>
    </row>
    <row r="46" spans="1:22" x14ac:dyDescent="0.25">
      <c r="A46" s="5" t="s">
        <v>17</v>
      </c>
      <c r="B46" s="5" t="s">
        <v>138</v>
      </c>
      <c r="C46" s="4">
        <v>3000000</v>
      </c>
      <c r="D46" s="5" t="s">
        <v>91</v>
      </c>
      <c r="E46" s="5" t="s">
        <v>104</v>
      </c>
      <c r="F46" s="4" t="s">
        <v>93</v>
      </c>
      <c r="G46" s="4">
        <v>44768</v>
      </c>
      <c r="H46" s="4">
        <v>52075</v>
      </c>
      <c r="I46" s="4">
        <v>0.04</v>
      </c>
      <c r="J46" s="4">
        <v>0.23835616438356164</v>
      </c>
      <c r="K46" s="4">
        <v>20</v>
      </c>
      <c r="L46" s="4">
        <v>0.37349977666666667</v>
      </c>
      <c r="M46" s="4">
        <v>0.37486751006893443</v>
      </c>
      <c r="N46" s="4">
        <v>0.37478130928622594</v>
      </c>
      <c r="O46" s="4">
        <v>0.37478127001589145</v>
      </c>
      <c r="P46" s="4">
        <v>1.7663491233648319E-2</v>
      </c>
      <c r="Q46" s="4">
        <v>1.6083242310000002E-2</v>
      </c>
      <c r="R46" s="4">
        <v>0</v>
      </c>
      <c r="S46" s="4" t="s">
        <v>94</v>
      </c>
      <c r="T46" s="4">
        <v>1000</v>
      </c>
      <c r="U46" s="4">
        <v>2.108895229800423E-3</v>
      </c>
      <c r="V46" s="5" t="s">
        <v>95</v>
      </c>
    </row>
    <row r="47" spans="1:22" x14ac:dyDescent="0.25">
      <c r="A47" s="5" t="s">
        <v>63</v>
      </c>
      <c r="B47" s="5" t="s">
        <v>139</v>
      </c>
      <c r="C47" s="4">
        <v>38000000</v>
      </c>
      <c r="D47" s="5" t="s">
        <v>91</v>
      </c>
      <c r="E47" s="5" t="s">
        <v>92</v>
      </c>
      <c r="F47" s="4" t="s">
        <v>93</v>
      </c>
      <c r="G47" s="4">
        <v>45112</v>
      </c>
      <c r="H47" s="4">
        <v>50593</v>
      </c>
      <c r="I47" s="4">
        <v>0.04</v>
      </c>
      <c r="J47" s="4">
        <v>1.1808219178082191</v>
      </c>
      <c r="K47" s="4">
        <v>15</v>
      </c>
      <c r="L47" s="4">
        <v>5.9580136842105258E-3</v>
      </c>
      <c r="M47" s="4">
        <v>6.2311901533819592E-3</v>
      </c>
      <c r="N47" s="4">
        <v>1.5720808896155711E-3</v>
      </c>
      <c r="O47" s="4">
        <v>0</v>
      </c>
      <c r="P47" s="4">
        <v>1.9409887873513915E-2</v>
      </c>
      <c r="Q47" s="4">
        <v>1.317648615E-2</v>
      </c>
      <c r="R47" s="4">
        <v>1.303773028030264E-2</v>
      </c>
      <c r="S47" s="4" t="s">
        <v>94</v>
      </c>
      <c r="T47" s="4">
        <v>39</v>
      </c>
      <c r="U47" s="4">
        <v>3.1056719179694643E-3</v>
      </c>
      <c r="V47" s="5" t="s">
        <v>97</v>
      </c>
    </row>
    <row r="48" spans="1:22" x14ac:dyDescent="0.25">
      <c r="A48" s="5" t="s">
        <v>14</v>
      </c>
      <c r="B48" s="5" t="s">
        <v>140</v>
      </c>
      <c r="C48" s="4">
        <v>50000000</v>
      </c>
      <c r="D48" s="5" t="s">
        <v>91</v>
      </c>
      <c r="E48" s="5" t="s">
        <v>92</v>
      </c>
      <c r="F48" s="4" t="s">
        <v>93</v>
      </c>
      <c r="G48" s="4">
        <v>50557</v>
      </c>
      <c r="H48" s="4">
        <v>61517</v>
      </c>
      <c r="I48" s="4">
        <v>2.75E-2</v>
      </c>
      <c r="J48" s="4">
        <v>16.087671232876712</v>
      </c>
      <c r="K48" s="4">
        <v>30</v>
      </c>
      <c r="L48" s="4">
        <v>5.20966624E-2</v>
      </c>
      <c r="M48" s="4">
        <v>5.3393708729500271E-2</v>
      </c>
      <c r="N48" s="4">
        <v>0.16032027837024362</v>
      </c>
      <c r="O48" s="4">
        <v>0</v>
      </c>
      <c r="P48" s="4">
        <v>7.7993712664237427E-3</v>
      </c>
      <c r="Q48" s="4">
        <v>5.8942069500000005E-3</v>
      </c>
      <c r="R48" s="4">
        <v>5.8364604624898675E-3</v>
      </c>
      <c r="S48" s="4" t="s">
        <v>94</v>
      </c>
      <c r="T48" s="4">
        <v>43</v>
      </c>
      <c r="U48" s="4">
        <v>1.834323754301366E-2</v>
      </c>
      <c r="V48" s="5" t="s">
        <v>97</v>
      </c>
    </row>
    <row r="49" spans="1:22" x14ac:dyDescent="0.25">
      <c r="A49" s="5" t="s">
        <v>45</v>
      </c>
      <c r="B49" s="5" t="s">
        <v>105</v>
      </c>
      <c r="C49" s="4">
        <v>21000000</v>
      </c>
      <c r="D49" s="5" t="s">
        <v>91</v>
      </c>
      <c r="E49" s="5" t="s">
        <v>104</v>
      </c>
      <c r="F49" s="4" t="s">
        <v>93</v>
      </c>
      <c r="G49" s="4">
        <v>44748</v>
      </c>
      <c r="H49" s="4">
        <v>46942</v>
      </c>
      <c r="I49" s="4">
        <v>0.04</v>
      </c>
      <c r="J49" s="4">
        <v>0.18356164383561643</v>
      </c>
      <c r="K49" s="4">
        <v>6</v>
      </c>
      <c r="L49" s="4">
        <v>0.13869018142857142</v>
      </c>
      <c r="M49" s="4">
        <v>0.13986955256717407</v>
      </c>
      <c r="N49" s="4">
        <v>0.13973997800037533</v>
      </c>
      <c r="O49" s="4">
        <v>0.13973997797832069</v>
      </c>
      <c r="P49" s="4">
        <v>1.5509690965331637E-2</v>
      </c>
      <c r="Q49" s="4">
        <v>2.3253162710000001E-2</v>
      </c>
      <c r="R49" s="4">
        <v>0</v>
      </c>
      <c r="S49" s="4" t="s">
        <v>94</v>
      </c>
      <c r="T49" s="4">
        <v>1000</v>
      </c>
      <c r="U49" s="4">
        <v>2.1653513796599227E-3</v>
      </c>
      <c r="V49" s="5" t="s">
        <v>95</v>
      </c>
    </row>
    <row r="50" spans="1:22" x14ac:dyDescent="0.25">
      <c r="A50" s="5" t="s">
        <v>25</v>
      </c>
      <c r="B50" s="5" t="s">
        <v>141</v>
      </c>
      <c r="C50" s="4">
        <v>50000000</v>
      </c>
      <c r="D50" s="5" t="s">
        <v>91</v>
      </c>
      <c r="E50" s="5" t="s">
        <v>92</v>
      </c>
      <c r="F50" s="4" t="s">
        <v>93</v>
      </c>
      <c r="G50" s="4">
        <v>51543</v>
      </c>
      <c r="H50" s="4">
        <v>62502</v>
      </c>
      <c r="I50" s="4">
        <v>0.01</v>
      </c>
      <c r="J50" s="4">
        <v>18.786301369863015</v>
      </c>
      <c r="K50" s="4">
        <v>30</v>
      </c>
      <c r="L50" s="4">
        <v>0.1393027154</v>
      </c>
      <c r="M50" s="4">
        <v>0.14286156509771469</v>
      </c>
      <c r="N50" s="4">
        <v>0.30616250429147912</v>
      </c>
      <c r="O50" s="4">
        <v>0</v>
      </c>
      <c r="P50" s="4">
        <v>6.8440915636357917E-3</v>
      </c>
      <c r="Q50" s="4">
        <v>5.1135566899999998E-3</v>
      </c>
      <c r="R50" s="4">
        <v>5.0065132140275637E-3</v>
      </c>
      <c r="S50" s="4" t="s">
        <v>94</v>
      </c>
      <c r="T50" s="4">
        <v>43</v>
      </c>
      <c r="U50" s="4">
        <v>1.7833122058539232E-2</v>
      </c>
      <c r="V50" s="5" t="s">
        <v>97</v>
      </c>
    </row>
    <row r="51" spans="1:22" x14ac:dyDescent="0.25">
      <c r="A51" s="5" t="s">
        <v>21</v>
      </c>
      <c r="B51" s="5" t="s">
        <v>142</v>
      </c>
      <c r="C51" s="4">
        <v>140000000</v>
      </c>
      <c r="D51" s="5" t="s">
        <v>91</v>
      </c>
      <c r="E51" s="5" t="s">
        <v>92</v>
      </c>
      <c r="F51" s="4" t="s">
        <v>93</v>
      </c>
      <c r="G51" s="4">
        <v>50286</v>
      </c>
      <c r="H51" s="4">
        <v>61247</v>
      </c>
      <c r="I51" s="4">
        <v>2.2000000000000002E-2</v>
      </c>
      <c r="J51" s="4">
        <v>15.345205479452055</v>
      </c>
      <c r="K51" s="4">
        <v>30</v>
      </c>
      <c r="L51" s="4">
        <v>7.3024734499999994E-2</v>
      </c>
      <c r="M51" s="4">
        <v>7.4603212681202957E-2</v>
      </c>
      <c r="N51" s="4">
        <v>0.1932526645855579</v>
      </c>
      <c r="O51" s="4">
        <v>0</v>
      </c>
      <c r="P51" s="4">
        <v>8.0393127418945734E-3</v>
      </c>
      <c r="Q51" s="4">
        <v>5.7801770399999999E-3</v>
      </c>
      <c r="R51" s="4">
        <v>5.7191884353642308E-3</v>
      </c>
      <c r="S51" s="4" t="s">
        <v>94</v>
      </c>
      <c r="T51" s="4">
        <v>42</v>
      </c>
      <c r="U51" s="4">
        <v>1.8552710115174838E-2</v>
      </c>
      <c r="V51" s="5" t="s">
        <v>97</v>
      </c>
    </row>
    <row r="52" spans="1:22" x14ac:dyDescent="0.25">
      <c r="A52" s="5" t="s">
        <v>34</v>
      </c>
      <c r="B52" s="5" t="s">
        <v>143</v>
      </c>
      <c r="C52" s="4">
        <v>50000000</v>
      </c>
      <c r="D52" s="5" t="s">
        <v>91</v>
      </c>
      <c r="E52" s="5" t="s">
        <v>92</v>
      </c>
      <c r="F52" s="4" t="s">
        <v>93</v>
      </c>
      <c r="G52" s="4">
        <v>50553</v>
      </c>
      <c r="H52" s="4">
        <v>61515</v>
      </c>
      <c r="I52" s="4">
        <v>2.6000000000000002E-2</v>
      </c>
      <c r="J52" s="4">
        <v>16.076712328767123</v>
      </c>
      <c r="K52" s="4">
        <v>30</v>
      </c>
      <c r="L52" s="4">
        <v>5.7022621799999999E-2</v>
      </c>
      <c r="M52" s="4">
        <v>5.8436390816658398E-2</v>
      </c>
      <c r="N52" s="4">
        <v>0.16978177230056599</v>
      </c>
      <c r="O52" s="4">
        <v>0</v>
      </c>
      <c r="P52" s="4">
        <v>7.8032383906221168E-3</v>
      </c>
      <c r="Q52" s="4">
        <v>5.84114908E-3</v>
      </c>
      <c r="R52" s="4">
        <v>5.7810015780432877E-3</v>
      </c>
      <c r="S52" s="4" t="s">
        <v>94</v>
      </c>
      <c r="T52" s="4">
        <v>41</v>
      </c>
      <c r="U52" s="4">
        <v>1.834565889085521E-2</v>
      </c>
      <c r="V52" s="5" t="s">
        <v>97</v>
      </c>
    </row>
    <row r="53" spans="1:22" x14ac:dyDescent="0.25">
      <c r="A53" s="5" t="s">
        <v>61</v>
      </c>
      <c r="B53" s="5" t="s">
        <v>133</v>
      </c>
      <c r="C53" s="4">
        <v>50000000</v>
      </c>
      <c r="D53" s="5" t="s">
        <v>91</v>
      </c>
      <c r="E53" s="5" t="s">
        <v>92</v>
      </c>
      <c r="F53" s="4" t="s">
        <v>93</v>
      </c>
      <c r="G53" s="4">
        <v>51235</v>
      </c>
      <c r="H53" s="4">
        <v>62194</v>
      </c>
      <c r="I53" s="4">
        <v>5.0000000000000001E-3</v>
      </c>
      <c r="J53" s="4">
        <v>17.944464406018415</v>
      </c>
      <c r="K53" s="4">
        <v>30</v>
      </c>
      <c r="L53" s="4">
        <v>0.18741353059999999</v>
      </c>
      <c r="M53" s="4">
        <v>0.1919852386599791</v>
      </c>
      <c r="N53" s="4">
        <v>0.35234956582325788</v>
      </c>
      <c r="O53" s="4">
        <v>4.1957798354512181E-2</v>
      </c>
      <c r="P53" s="4">
        <v>7.1425401534351684E-3</v>
      </c>
      <c r="Q53" s="4">
        <v>5.1423214900000007E-3</v>
      </c>
      <c r="R53" s="4">
        <v>5.0034930532092403E-3</v>
      </c>
      <c r="S53" s="4" t="s">
        <v>94</v>
      </c>
      <c r="T53" s="4">
        <v>40</v>
      </c>
      <c r="U53" s="4">
        <v>1.7975761303085466E-2</v>
      </c>
      <c r="V53" s="5" t="s">
        <v>95</v>
      </c>
    </row>
    <row r="54" spans="1:22" x14ac:dyDescent="0.25">
      <c r="A54" s="5" t="s">
        <v>58</v>
      </c>
      <c r="B54" s="5" t="s">
        <v>105</v>
      </c>
      <c r="C54" s="4">
        <v>12000000</v>
      </c>
      <c r="D54" s="5" t="s">
        <v>91</v>
      </c>
      <c r="E54" s="5" t="s">
        <v>104</v>
      </c>
      <c r="F54" s="4" t="s">
        <v>93</v>
      </c>
      <c r="G54" s="4">
        <v>44748</v>
      </c>
      <c r="H54" s="4">
        <v>46942</v>
      </c>
      <c r="I54" s="4">
        <v>0.04</v>
      </c>
      <c r="J54" s="4">
        <v>0.18356164383561643</v>
      </c>
      <c r="K54" s="4">
        <v>6</v>
      </c>
      <c r="L54" s="4">
        <v>0.13869018166666666</v>
      </c>
      <c r="M54" s="4">
        <v>0.13986955256717407</v>
      </c>
      <c r="N54" s="4">
        <v>0.13973997800037533</v>
      </c>
      <c r="O54" s="4">
        <v>0.13973997797832069</v>
      </c>
      <c r="P54" s="4">
        <v>1.5509690965331637E-2</v>
      </c>
      <c r="Q54" s="4">
        <v>2.3253162710000001E-2</v>
      </c>
      <c r="R54" s="4">
        <v>0</v>
      </c>
      <c r="S54" s="4" t="s">
        <v>94</v>
      </c>
      <c r="T54" s="4">
        <v>1000</v>
      </c>
      <c r="U54" s="4">
        <v>2.1653513796599227E-3</v>
      </c>
      <c r="V54" s="5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AB03-B7E5-4B89-8180-FAA427D9E44E}">
  <dimension ref="A1:V54"/>
  <sheetViews>
    <sheetView workbookViewId="0">
      <selection activeCell="D7" sqref="D7"/>
    </sheetView>
  </sheetViews>
  <sheetFormatPr defaultRowHeight="15" x14ac:dyDescent="0.25"/>
  <sheetData>
    <row r="1" spans="1:22" x14ac:dyDescent="0.25">
      <c r="A1" s="7" t="s">
        <v>68</v>
      </c>
      <c r="B1" s="7" t="s">
        <v>69</v>
      </c>
      <c r="C1" s="7" t="s">
        <v>70</v>
      </c>
      <c r="D1" s="7" t="s">
        <v>71</v>
      </c>
      <c r="E1" s="7" t="s">
        <v>72</v>
      </c>
      <c r="F1" s="7" t="s">
        <v>73</v>
      </c>
      <c r="G1" s="7" t="s">
        <v>74</v>
      </c>
      <c r="H1" s="7" t="s">
        <v>75</v>
      </c>
      <c r="I1" s="7" t="s">
        <v>76</v>
      </c>
      <c r="J1" s="7" t="s">
        <v>77</v>
      </c>
      <c r="K1" s="7" t="s">
        <v>78</v>
      </c>
      <c r="L1" s="7" t="s">
        <v>79</v>
      </c>
      <c r="M1" s="7" t="s">
        <v>80</v>
      </c>
      <c r="N1" s="7" t="s">
        <v>81</v>
      </c>
      <c r="O1" s="7" t="s">
        <v>82</v>
      </c>
      <c r="P1" s="7" t="s">
        <v>83</v>
      </c>
      <c r="Q1" s="7" t="s">
        <v>84</v>
      </c>
      <c r="R1" s="7" t="s">
        <v>85</v>
      </c>
      <c r="S1" s="7" t="s">
        <v>86</v>
      </c>
      <c r="T1" s="7" t="s">
        <v>87</v>
      </c>
      <c r="U1" s="7" t="s">
        <v>88</v>
      </c>
      <c r="V1" s="7" t="s">
        <v>89</v>
      </c>
    </row>
    <row r="2" spans="1:22" x14ac:dyDescent="0.25">
      <c r="A2" s="8" t="s">
        <v>14</v>
      </c>
      <c r="B2" s="8" t="s">
        <v>140</v>
      </c>
      <c r="C2" s="7">
        <v>50000000</v>
      </c>
      <c r="D2" s="8" t="s">
        <v>91</v>
      </c>
      <c r="E2" s="8" t="s">
        <v>92</v>
      </c>
      <c r="F2" s="7" t="s">
        <v>93</v>
      </c>
      <c r="G2" s="7">
        <v>50557</v>
      </c>
      <c r="H2" s="7">
        <v>61517</v>
      </c>
      <c r="I2" s="7">
        <v>2.75E-2</v>
      </c>
      <c r="J2" s="7">
        <v>16.169863013698631</v>
      </c>
      <c r="K2" s="7">
        <v>30</v>
      </c>
      <c r="L2" s="7">
        <v>4.6646392599999996E-2</v>
      </c>
      <c r="M2" s="7">
        <v>4.6956300582662334E-2</v>
      </c>
      <c r="N2" s="7">
        <v>0.16344603350595688</v>
      </c>
      <c r="O2" s="7">
        <v>0</v>
      </c>
      <c r="P2" s="7">
        <v>4.8940194555478263E-3</v>
      </c>
      <c r="Q2" s="7">
        <v>5.8115766199999998E-3</v>
      </c>
      <c r="R2" s="7">
        <v>5.7979569544954757E-3</v>
      </c>
      <c r="S2" s="7" t="s">
        <v>94</v>
      </c>
      <c r="T2" s="7">
        <v>43</v>
      </c>
      <c r="U2" s="7">
        <v>1.2850049996000826E-2</v>
      </c>
      <c r="V2" s="8" t="s">
        <v>97</v>
      </c>
    </row>
    <row r="3" spans="1:22" x14ac:dyDescent="0.25">
      <c r="A3" s="8" t="s">
        <v>15</v>
      </c>
      <c r="B3" s="8" t="s">
        <v>103</v>
      </c>
      <c r="C3" s="7">
        <v>2000000</v>
      </c>
      <c r="D3" s="8" t="s">
        <v>91</v>
      </c>
      <c r="E3" s="8" t="s">
        <v>104</v>
      </c>
      <c r="F3" s="7" t="s">
        <v>93</v>
      </c>
      <c r="G3" s="7">
        <v>44823</v>
      </c>
      <c r="H3" s="7">
        <v>52130</v>
      </c>
      <c r="I3" s="7">
        <v>0.04</v>
      </c>
      <c r="J3" s="7">
        <v>0.47123287671232877</v>
      </c>
      <c r="K3" s="7">
        <v>20</v>
      </c>
      <c r="L3" s="7">
        <v>0.48280785999999998</v>
      </c>
      <c r="M3" s="7">
        <v>0.48439902874812296</v>
      </c>
      <c r="N3" s="7">
        <v>0.48427027671857098</v>
      </c>
      <c r="O3" s="7">
        <v>0.48426940143534053</v>
      </c>
      <c r="P3" s="7">
        <v>1.2558670447593161E-2</v>
      </c>
      <c r="Q3" s="7">
        <v>1.4255716759999999E-2</v>
      </c>
      <c r="R3" s="7">
        <v>0</v>
      </c>
      <c r="S3" s="7" t="s">
        <v>94</v>
      </c>
      <c r="T3" s="7">
        <v>1000</v>
      </c>
      <c r="U3" s="7">
        <v>-1.2162249194994567E-3</v>
      </c>
      <c r="V3" s="8" t="s">
        <v>95</v>
      </c>
    </row>
    <row r="4" spans="1:22" x14ac:dyDescent="0.25">
      <c r="A4" s="8" t="s">
        <v>17</v>
      </c>
      <c r="B4" s="8" t="s">
        <v>138</v>
      </c>
      <c r="C4" s="7">
        <v>3000000</v>
      </c>
      <c r="D4" s="8" t="s">
        <v>91</v>
      </c>
      <c r="E4" s="8" t="s">
        <v>104</v>
      </c>
      <c r="F4" s="7" t="s">
        <v>93</v>
      </c>
      <c r="G4" s="7">
        <v>44768</v>
      </c>
      <c r="H4" s="7">
        <v>52075</v>
      </c>
      <c r="I4" s="7">
        <v>0.04</v>
      </c>
      <c r="J4" s="7">
        <v>0.32054794520547947</v>
      </c>
      <c r="K4" s="7">
        <v>20</v>
      </c>
      <c r="L4" s="7">
        <v>0.48468290666666664</v>
      </c>
      <c r="M4" s="7">
        <v>0.48587098175391463</v>
      </c>
      <c r="N4" s="7">
        <v>0.48583646386139662</v>
      </c>
      <c r="O4" s="7">
        <v>0.48583645263391145</v>
      </c>
      <c r="P4" s="7">
        <v>1.2485067553119735E-2</v>
      </c>
      <c r="Q4" s="7">
        <v>1.543427054E-2</v>
      </c>
      <c r="R4" s="7">
        <v>0</v>
      </c>
      <c r="S4" s="7" t="s">
        <v>94</v>
      </c>
      <c r="T4" s="7">
        <v>1000</v>
      </c>
      <c r="U4" s="7">
        <v>-1.2664212606631961E-3</v>
      </c>
      <c r="V4" s="8" t="s">
        <v>95</v>
      </c>
    </row>
    <row r="5" spans="1:22" x14ac:dyDescent="0.25">
      <c r="A5" s="8" t="s">
        <v>18</v>
      </c>
      <c r="B5" s="8" t="s">
        <v>129</v>
      </c>
      <c r="C5" s="7">
        <v>50000000</v>
      </c>
      <c r="D5" s="8" t="s">
        <v>91</v>
      </c>
      <c r="E5" s="8" t="s">
        <v>92</v>
      </c>
      <c r="F5" s="7" t="s">
        <v>93</v>
      </c>
      <c r="G5" s="7">
        <v>50557</v>
      </c>
      <c r="H5" s="7">
        <v>61517</v>
      </c>
      <c r="I5" s="7">
        <v>2.1000000000000001E-2</v>
      </c>
      <c r="J5" s="7">
        <v>16.169863013698631</v>
      </c>
      <c r="K5" s="7">
        <v>30</v>
      </c>
      <c r="L5" s="7">
        <v>6.9707873000000004E-2</v>
      </c>
      <c r="M5" s="7">
        <v>7.0130674348781105E-2</v>
      </c>
      <c r="N5" s="7">
        <v>0.20991216946741295</v>
      </c>
      <c r="O5" s="7">
        <v>0</v>
      </c>
      <c r="P5" s="7">
        <v>4.8940194555478263E-3</v>
      </c>
      <c r="Q5" s="7">
        <v>5.5662387300000008E-3</v>
      </c>
      <c r="R5" s="7">
        <v>5.5511677937829518E-3</v>
      </c>
      <c r="S5" s="7" t="s">
        <v>94</v>
      </c>
      <c r="T5" s="7">
        <v>39</v>
      </c>
      <c r="U5" s="7">
        <v>1.2850049996000826E-2</v>
      </c>
      <c r="V5" s="8" t="s">
        <v>97</v>
      </c>
    </row>
    <row r="6" spans="1:22" x14ac:dyDescent="0.25">
      <c r="A6" s="8" t="s">
        <v>19</v>
      </c>
      <c r="B6" s="8" t="s">
        <v>115</v>
      </c>
      <c r="C6" s="7">
        <v>35000000</v>
      </c>
      <c r="D6" s="8" t="s">
        <v>91</v>
      </c>
      <c r="E6" s="8" t="s">
        <v>92</v>
      </c>
      <c r="F6" s="7" t="s">
        <v>93</v>
      </c>
      <c r="G6" s="7">
        <v>50613</v>
      </c>
      <c r="H6" s="7">
        <v>61573</v>
      </c>
      <c r="I6" s="7">
        <v>2.6000000000000002E-2</v>
      </c>
      <c r="J6" s="7">
        <v>16.323287671232876</v>
      </c>
      <c r="K6" s="7">
        <v>30</v>
      </c>
      <c r="L6" s="7">
        <v>5.1170010000000002E-2</v>
      </c>
      <c r="M6" s="7">
        <v>5.1509378857303501E-2</v>
      </c>
      <c r="N6" s="7">
        <v>0.17446928690667232</v>
      </c>
      <c r="O6" s="7">
        <v>0</v>
      </c>
      <c r="P6" s="7">
        <v>4.8520833158441322E-3</v>
      </c>
      <c r="Q6" s="7">
        <v>5.7358203299999995E-3</v>
      </c>
      <c r="R6" s="7">
        <v>5.7217082421630039E-3</v>
      </c>
      <c r="S6" s="7" t="s">
        <v>94</v>
      </c>
      <c r="T6" s="7">
        <v>39</v>
      </c>
      <c r="U6" s="7">
        <v>1.2827306352385702E-2</v>
      </c>
      <c r="V6" s="8" t="s">
        <v>97</v>
      </c>
    </row>
    <row r="7" spans="1:22" x14ac:dyDescent="0.25">
      <c r="A7" s="8" t="s">
        <v>20</v>
      </c>
      <c r="B7" s="8" t="s">
        <v>101</v>
      </c>
      <c r="C7" s="7">
        <v>100000000</v>
      </c>
      <c r="D7" s="8" t="s">
        <v>91</v>
      </c>
      <c r="E7" s="8" t="s">
        <v>92</v>
      </c>
      <c r="F7" s="7" t="s">
        <v>93</v>
      </c>
      <c r="G7" s="7">
        <v>50529</v>
      </c>
      <c r="H7" s="7">
        <v>59662</v>
      </c>
      <c r="I7" s="7">
        <v>0.03</v>
      </c>
      <c r="J7" s="7">
        <v>16.093150684931505</v>
      </c>
      <c r="K7" s="7">
        <v>25</v>
      </c>
      <c r="L7" s="7">
        <v>3.6579412799999995E-2</v>
      </c>
      <c r="M7" s="7">
        <v>3.6879527923444254E-2</v>
      </c>
      <c r="N7" s="7">
        <v>0.12575305268657286</v>
      </c>
      <c r="O7" s="7">
        <v>0</v>
      </c>
      <c r="P7" s="7">
        <v>5.3530659920800125E-3</v>
      </c>
      <c r="Q7" s="7">
        <v>6.0241444899999993E-3</v>
      </c>
      <c r="R7" s="7">
        <v>6.0075408517832329E-3</v>
      </c>
      <c r="S7" s="7" t="s">
        <v>94</v>
      </c>
      <c r="T7" s="7">
        <v>42</v>
      </c>
      <c r="U7" s="7">
        <v>1.2861584592589256E-2</v>
      </c>
      <c r="V7" s="8" t="s">
        <v>97</v>
      </c>
    </row>
    <row r="8" spans="1:22" x14ac:dyDescent="0.25">
      <c r="A8" s="8" t="s">
        <v>21</v>
      </c>
      <c r="B8" s="8" t="s">
        <v>142</v>
      </c>
      <c r="C8" s="7">
        <v>140000000</v>
      </c>
      <c r="D8" s="8" t="s">
        <v>91</v>
      </c>
      <c r="E8" s="8" t="s">
        <v>92</v>
      </c>
      <c r="F8" s="7" t="s">
        <v>93</v>
      </c>
      <c r="G8" s="7">
        <v>50286</v>
      </c>
      <c r="H8" s="7">
        <v>61247</v>
      </c>
      <c r="I8" s="7">
        <v>2.2000000000000002E-2</v>
      </c>
      <c r="J8" s="7">
        <v>15.427397260273972</v>
      </c>
      <c r="K8" s="7">
        <v>30</v>
      </c>
      <c r="L8" s="7">
        <v>6.526505128571429E-2</v>
      </c>
      <c r="M8" s="7">
        <v>6.5582664955208148E-2</v>
      </c>
      <c r="N8" s="7">
        <v>0.19682265744168367</v>
      </c>
      <c r="O8" s="7">
        <v>0</v>
      </c>
      <c r="P8" s="7">
        <v>5.0832059537163615E-3</v>
      </c>
      <c r="Q8" s="7">
        <v>5.6757450099999994E-3</v>
      </c>
      <c r="R8" s="7">
        <v>5.6638679985780982E-3</v>
      </c>
      <c r="S8" s="7" t="s">
        <v>94</v>
      </c>
      <c r="T8" s="7">
        <v>42</v>
      </c>
      <c r="U8" s="7">
        <v>1.2990878567371331E-2</v>
      </c>
      <c r="V8" s="8" t="s">
        <v>97</v>
      </c>
    </row>
    <row r="9" spans="1:22" x14ac:dyDescent="0.25">
      <c r="A9" s="8" t="s">
        <v>22</v>
      </c>
      <c r="B9" s="8" t="s">
        <v>128</v>
      </c>
      <c r="C9" s="7">
        <v>25000000</v>
      </c>
      <c r="D9" s="8" t="s">
        <v>91</v>
      </c>
      <c r="E9" s="8" t="s">
        <v>92</v>
      </c>
      <c r="F9" s="7" t="s">
        <v>93</v>
      </c>
      <c r="G9" s="7">
        <v>51224</v>
      </c>
      <c r="H9" s="7">
        <v>62187</v>
      </c>
      <c r="I9" s="7">
        <v>5.0000000000000001E-3</v>
      </c>
      <c r="J9" s="7">
        <v>17.996601542031588</v>
      </c>
      <c r="K9" s="7">
        <v>30</v>
      </c>
      <c r="L9" s="7">
        <v>0.18235839280000002</v>
      </c>
      <c r="M9" s="7">
        <v>0.18314093884965363</v>
      </c>
      <c r="N9" s="7">
        <v>0.37254088663221596</v>
      </c>
      <c r="O9" s="7">
        <v>0</v>
      </c>
      <c r="P9" s="7">
        <v>4.3944041713776961E-3</v>
      </c>
      <c r="Q9" s="7">
        <v>5.0054216900000002E-3</v>
      </c>
      <c r="R9" s="7">
        <v>4.9847813035626132E-3</v>
      </c>
      <c r="S9" s="7" t="s">
        <v>94</v>
      </c>
      <c r="T9" s="7">
        <v>43</v>
      </c>
      <c r="U9" s="7">
        <v>1.2604470436739705E-2</v>
      </c>
      <c r="V9" s="8" t="s">
        <v>97</v>
      </c>
    </row>
    <row r="10" spans="1:22" x14ac:dyDescent="0.25">
      <c r="A10" s="8" t="s">
        <v>23</v>
      </c>
      <c r="B10" s="8" t="s">
        <v>126</v>
      </c>
      <c r="C10" s="7">
        <v>25000000</v>
      </c>
      <c r="D10" s="8" t="s">
        <v>91</v>
      </c>
      <c r="E10" s="8" t="s">
        <v>92</v>
      </c>
      <c r="F10" s="7" t="s">
        <v>93</v>
      </c>
      <c r="G10" s="7">
        <v>51221</v>
      </c>
      <c r="H10" s="7">
        <v>62180</v>
      </c>
      <c r="I10" s="7">
        <v>5.0000000000000001E-3</v>
      </c>
      <c r="J10" s="7">
        <v>17.988404820720113</v>
      </c>
      <c r="K10" s="7">
        <v>30</v>
      </c>
      <c r="L10" s="7">
        <v>0.18240861359999999</v>
      </c>
      <c r="M10" s="7">
        <v>0.18315847578036201</v>
      </c>
      <c r="N10" s="7">
        <v>0.37249860516008121</v>
      </c>
      <c r="O10" s="7">
        <v>0</v>
      </c>
      <c r="P10" s="7">
        <v>4.3966464062598493E-3</v>
      </c>
      <c r="Q10" s="7">
        <v>5.0061270399999998E-3</v>
      </c>
      <c r="R10" s="7">
        <v>4.986345297936623E-3</v>
      </c>
      <c r="S10" s="7" t="s">
        <v>94</v>
      </c>
      <c r="T10" s="7">
        <v>43</v>
      </c>
      <c r="U10" s="7">
        <v>1.2605460851643269E-2</v>
      </c>
      <c r="V10" s="8" t="s">
        <v>97</v>
      </c>
    </row>
    <row r="11" spans="1:22" x14ac:dyDescent="0.25">
      <c r="A11" s="8" t="s">
        <v>24</v>
      </c>
      <c r="B11" s="8" t="s">
        <v>127</v>
      </c>
      <c r="C11" s="7">
        <v>50000000</v>
      </c>
      <c r="D11" s="8" t="s">
        <v>91</v>
      </c>
      <c r="E11" s="8" t="s">
        <v>92</v>
      </c>
      <c r="F11" s="7" t="s">
        <v>93</v>
      </c>
      <c r="G11" s="7">
        <v>51543</v>
      </c>
      <c r="H11" s="7">
        <v>62502</v>
      </c>
      <c r="I11" s="7">
        <v>0.01</v>
      </c>
      <c r="J11" s="7">
        <v>18.86849315068493</v>
      </c>
      <c r="K11" s="7">
        <v>30</v>
      </c>
      <c r="L11" s="7">
        <v>0.13470320420000001</v>
      </c>
      <c r="M11" s="7">
        <v>0.13531811377226402</v>
      </c>
      <c r="N11" s="7">
        <v>0.32460148375585213</v>
      </c>
      <c r="O11" s="7">
        <v>0</v>
      </c>
      <c r="P11" s="7">
        <v>4.1558965258670384E-3</v>
      </c>
      <c r="Q11" s="7">
        <v>5.0101194699999994E-3</v>
      </c>
      <c r="R11" s="7">
        <v>4.9936125539602472E-3</v>
      </c>
      <c r="S11" s="7" t="s">
        <v>94</v>
      </c>
      <c r="T11" s="7">
        <v>43</v>
      </c>
      <c r="U11" s="7">
        <v>1.250403767478047E-2</v>
      </c>
      <c r="V11" s="8" t="s">
        <v>97</v>
      </c>
    </row>
    <row r="12" spans="1:22" x14ac:dyDescent="0.25">
      <c r="A12" s="8" t="s">
        <v>25</v>
      </c>
      <c r="B12" s="8" t="s">
        <v>141</v>
      </c>
      <c r="C12" s="7">
        <v>50000000</v>
      </c>
      <c r="D12" s="8" t="s">
        <v>91</v>
      </c>
      <c r="E12" s="8" t="s">
        <v>92</v>
      </c>
      <c r="F12" s="7" t="s">
        <v>93</v>
      </c>
      <c r="G12" s="7">
        <v>51543</v>
      </c>
      <c r="H12" s="7">
        <v>62502</v>
      </c>
      <c r="I12" s="7">
        <v>0.01</v>
      </c>
      <c r="J12" s="7">
        <v>18.86849315068493</v>
      </c>
      <c r="K12" s="7">
        <v>30</v>
      </c>
      <c r="L12" s="7">
        <v>0.13470320420000001</v>
      </c>
      <c r="M12" s="7">
        <v>0.13531811377226402</v>
      </c>
      <c r="N12" s="7">
        <v>0.32460148375585213</v>
      </c>
      <c r="O12" s="7">
        <v>0</v>
      </c>
      <c r="P12" s="7">
        <v>4.1558965258670384E-3</v>
      </c>
      <c r="Q12" s="7">
        <v>5.0101194699999994E-3</v>
      </c>
      <c r="R12" s="7">
        <v>4.9936125539602472E-3</v>
      </c>
      <c r="S12" s="7" t="s">
        <v>94</v>
      </c>
      <c r="T12" s="7">
        <v>43</v>
      </c>
      <c r="U12" s="7">
        <v>1.250403767478047E-2</v>
      </c>
      <c r="V12" s="8" t="s">
        <v>97</v>
      </c>
    </row>
    <row r="13" spans="1:22" x14ac:dyDescent="0.25">
      <c r="A13" s="8" t="s">
        <v>26</v>
      </c>
      <c r="B13" s="8" t="s">
        <v>133</v>
      </c>
      <c r="C13" s="7">
        <v>28000000</v>
      </c>
      <c r="D13" s="8" t="s">
        <v>91</v>
      </c>
      <c r="E13" s="8" t="s">
        <v>92</v>
      </c>
      <c r="F13" s="7" t="s">
        <v>93</v>
      </c>
      <c r="G13" s="7">
        <v>51235</v>
      </c>
      <c r="H13" s="7">
        <v>62194</v>
      </c>
      <c r="I13" s="7">
        <v>5.0000000000000001E-3</v>
      </c>
      <c r="J13" s="7">
        <v>18.026656186840331</v>
      </c>
      <c r="K13" s="7">
        <v>30</v>
      </c>
      <c r="L13" s="7">
        <v>0.18232241535714286</v>
      </c>
      <c r="M13" s="7">
        <v>0.18306998996288817</v>
      </c>
      <c r="N13" s="7">
        <v>0.37269571391345235</v>
      </c>
      <c r="O13" s="7">
        <v>0</v>
      </c>
      <c r="P13" s="7">
        <v>4.3861826115103126E-3</v>
      </c>
      <c r="Q13" s="7">
        <v>5.0026643999999997E-3</v>
      </c>
      <c r="R13" s="7">
        <v>4.9829589140699682E-3</v>
      </c>
      <c r="S13" s="7" t="s">
        <v>94</v>
      </c>
      <c r="T13" s="7">
        <v>41</v>
      </c>
      <c r="U13" s="7">
        <v>1.2600846607048733E-2</v>
      </c>
      <c r="V13" s="8" t="s">
        <v>97</v>
      </c>
    </row>
    <row r="14" spans="1:22" x14ac:dyDescent="0.25">
      <c r="A14" s="8" t="s">
        <v>27</v>
      </c>
      <c r="B14" s="8" t="s">
        <v>119</v>
      </c>
      <c r="C14" s="7">
        <v>17000000</v>
      </c>
      <c r="D14" s="8" t="s">
        <v>91</v>
      </c>
      <c r="E14" s="8" t="s">
        <v>104</v>
      </c>
      <c r="F14" s="7" t="s">
        <v>93</v>
      </c>
      <c r="G14" s="7">
        <v>44754</v>
      </c>
      <c r="H14" s="7">
        <v>50235</v>
      </c>
      <c r="I14" s="7">
        <v>0.04</v>
      </c>
      <c r="J14" s="7">
        <v>0.28219178082191781</v>
      </c>
      <c r="K14" s="7">
        <v>15</v>
      </c>
      <c r="L14" s="7">
        <v>0.36401981058823529</v>
      </c>
      <c r="M14" s="7">
        <v>0.36495491117521089</v>
      </c>
      <c r="N14" s="7">
        <v>0.36492359001468888</v>
      </c>
      <c r="O14" s="7">
        <v>0.36492358720223939</v>
      </c>
      <c r="P14" s="7">
        <v>1.3127905193727108E-2</v>
      </c>
      <c r="Q14" s="7">
        <v>1.6312252100000001E-2</v>
      </c>
      <c r="R14" s="7">
        <v>0</v>
      </c>
      <c r="S14" s="7" t="s">
        <v>94</v>
      </c>
      <c r="T14" s="7">
        <v>1000</v>
      </c>
      <c r="U14" s="7">
        <v>-1.2584296907029258E-3</v>
      </c>
      <c r="V14" s="8" t="s">
        <v>95</v>
      </c>
    </row>
    <row r="15" spans="1:22" x14ac:dyDescent="0.25">
      <c r="A15" s="8" t="s">
        <v>28</v>
      </c>
      <c r="B15" s="8" t="s">
        <v>103</v>
      </c>
      <c r="C15" s="7">
        <v>10000000</v>
      </c>
      <c r="D15" s="8" t="s">
        <v>91</v>
      </c>
      <c r="E15" s="8" t="s">
        <v>104</v>
      </c>
      <c r="F15" s="7" t="s">
        <v>93</v>
      </c>
      <c r="G15" s="7">
        <v>44823</v>
      </c>
      <c r="H15" s="7">
        <v>52130</v>
      </c>
      <c r="I15" s="7">
        <v>0.04</v>
      </c>
      <c r="J15" s="7">
        <v>0.47123287671232877</v>
      </c>
      <c r="K15" s="7">
        <v>20</v>
      </c>
      <c r="L15" s="7">
        <v>0.48280785999999998</v>
      </c>
      <c r="M15" s="7">
        <v>0.48439902874812296</v>
      </c>
      <c r="N15" s="7">
        <v>0.48427027671857098</v>
      </c>
      <c r="O15" s="7">
        <v>0.48426940143534053</v>
      </c>
      <c r="P15" s="7">
        <v>1.2558670447593161E-2</v>
      </c>
      <c r="Q15" s="7">
        <v>1.4255716759999999E-2</v>
      </c>
      <c r="R15" s="7">
        <v>0</v>
      </c>
      <c r="S15" s="7" t="s">
        <v>94</v>
      </c>
      <c r="T15" s="7">
        <v>1000</v>
      </c>
      <c r="U15" s="7">
        <v>-1.2162249194994567E-3</v>
      </c>
      <c r="V15" s="8" t="s">
        <v>95</v>
      </c>
    </row>
    <row r="16" spans="1:22" x14ac:dyDescent="0.25">
      <c r="A16" s="8" t="s">
        <v>29</v>
      </c>
      <c r="B16" s="8" t="s">
        <v>110</v>
      </c>
      <c r="C16" s="7">
        <v>100000000</v>
      </c>
      <c r="D16" s="8" t="s">
        <v>91</v>
      </c>
      <c r="E16" s="8" t="s">
        <v>92</v>
      </c>
      <c r="F16" s="7" t="s">
        <v>93</v>
      </c>
      <c r="G16" s="7">
        <v>50553</v>
      </c>
      <c r="H16" s="7">
        <v>61515</v>
      </c>
      <c r="I16" s="7">
        <v>2.7999999999999997E-2</v>
      </c>
      <c r="J16" s="7">
        <v>16.158904109589042</v>
      </c>
      <c r="K16" s="7">
        <v>30</v>
      </c>
      <c r="L16" s="7">
        <v>4.5240997599999999E-2</v>
      </c>
      <c r="M16" s="7">
        <v>4.5540250603633453E-2</v>
      </c>
      <c r="N16" s="7">
        <v>0.16014248338930245</v>
      </c>
      <c r="O16" s="7">
        <v>0</v>
      </c>
      <c r="P16" s="7">
        <v>4.8970145084485696E-3</v>
      </c>
      <c r="Q16" s="7">
        <v>5.8327623100000005E-3</v>
      </c>
      <c r="R16" s="7">
        <v>5.8193737500005227E-3</v>
      </c>
      <c r="S16" s="7" t="s">
        <v>94</v>
      </c>
      <c r="T16" s="7">
        <v>40</v>
      </c>
      <c r="U16" s="7">
        <v>1.2851691088857921E-2</v>
      </c>
      <c r="V16" s="8" t="s">
        <v>97</v>
      </c>
    </row>
    <row r="17" spans="1:22" x14ac:dyDescent="0.25">
      <c r="A17" s="8" t="s">
        <v>30</v>
      </c>
      <c r="B17" s="8" t="s">
        <v>117</v>
      </c>
      <c r="C17" s="7">
        <v>50000000</v>
      </c>
      <c r="D17" s="8" t="s">
        <v>91</v>
      </c>
      <c r="E17" s="8" t="s">
        <v>92</v>
      </c>
      <c r="F17" s="7" t="s">
        <v>93</v>
      </c>
      <c r="G17" s="7">
        <v>51550</v>
      </c>
      <c r="H17" s="7">
        <v>62509</v>
      </c>
      <c r="I17" s="7">
        <v>9.0000000000000011E-3</v>
      </c>
      <c r="J17" s="7">
        <v>18.887671232876713</v>
      </c>
      <c r="K17" s="7">
        <v>30</v>
      </c>
      <c r="L17" s="7">
        <v>0.1428115912</v>
      </c>
      <c r="M17" s="7">
        <v>0.14343860910119799</v>
      </c>
      <c r="N17" s="7">
        <v>0.3347557764904085</v>
      </c>
      <c r="O17" s="7">
        <v>0</v>
      </c>
      <c r="P17" s="7">
        <v>4.1506515943173002E-3</v>
      </c>
      <c r="Q17" s="7">
        <v>4.9864395799999999E-3</v>
      </c>
      <c r="R17" s="7">
        <v>4.9697991044013179E-3</v>
      </c>
      <c r="S17" s="7" t="s">
        <v>94</v>
      </c>
      <c r="T17" s="7">
        <v>39</v>
      </c>
      <c r="U17" s="7">
        <v>1.2501932947834641E-2</v>
      </c>
      <c r="V17" s="8" t="s">
        <v>97</v>
      </c>
    </row>
    <row r="18" spans="1:22" x14ac:dyDescent="0.25">
      <c r="A18" s="8" t="s">
        <v>31</v>
      </c>
      <c r="B18" s="8" t="s">
        <v>105</v>
      </c>
      <c r="C18" s="7">
        <v>6000000</v>
      </c>
      <c r="D18" s="8" t="s">
        <v>91</v>
      </c>
      <c r="E18" s="8" t="s">
        <v>104</v>
      </c>
      <c r="F18" s="7" t="s">
        <v>93</v>
      </c>
      <c r="G18" s="7">
        <v>44748</v>
      </c>
      <c r="H18" s="7">
        <v>46942</v>
      </c>
      <c r="I18" s="7">
        <v>0.04</v>
      </c>
      <c r="J18" s="7">
        <v>0.26575342465753427</v>
      </c>
      <c r="K18" s="7">
        <v>6</v>
      </c>
      <c r="L18" s="7">
        <v>0.16757647333333334</v>
      </c>
      <c r="M18" s="7">
        <v>0.16854044112130645</v>
      </c>
      <c r="N18" s="7">
        <v>0.16844415330304466</v>
      </c>
      <c r="O18" s="7">
        <v>0.16844415326030984</v>
      </c>
      <c r="P18" s="7">
        <v>1.0928564000708327E-2</v>
      </c>
      <c r="Q18" s="7">
        <v>2.1725215489999998E-2</v>
      </c>
      <c r="R18" s="7">
        <v>0</v>
      </c>
      <c r="S18" s="7" t="s">
        <v>94</v>
      </c>
      <c r="T18" s="7">
        <v>1000</v>
      </c>
      <c r="U18" s="7">
        <v>-1.2518522741967355E-3</v>
      </c>
      <c r="V18" s="8" t="s">
        <v>95</v>
      </c>
    </row>
    <row r="19" spans="1:22" x14ac:dyDescent="0.25">
      <c r="A19" s="8" t="s">
        <v>32</v>
      </c>
      <c r="B19" s="8" t="s">
        <v>116</v>
      </c>
      <c r="C19" s="7">
        <v>100000000</v>
      </c>
      <c r="D19" s="8" t="s">
        <v>91</v>
      </c>
      <c r="E19" s="8" t="s">
        <v>92</v>
      </c>
      <c r="F19" s="7" t="s">
        <v>93</v>
      </c>
      <c r="G19" s="7">
        <v>50256</v>
      </c>
      <c r="H19" s="7">
        <v>61215</v>
      </c>
      <c r="I19" s="7">
        <v>1.8000000000000002E-2</v>
      </c>
      <c r="J19" s="7">
        <v>15.345205479452053</v>
      </c>
      <c r="K19" s="7">
        <v>30</v>
      </c>
      <c r="L19" s="7">
        <v>8.3954838200000007E-2</v>
      </c>
      <c r="M19" s="7">
        <v>8.4328549819351395E-2</v>
      </c>
      <c r="N19" s="7">
        <v>0.22829783229766104</v>
      </c>
      <c r="O19" s="7">
        <v>0</v>
      </c>
      <c r="P19" s="7">
        <v>5.1049490496710556E-3</v>
      </c>
      <c r="Q19" s="7">
        <v>5.5443967000000007E-3</v>
      </c>
      <c r="R19" s="7">
        <v>5.5318740024858926E-3</v>
      </c>
      <c r="S19" s="7" t="s">
        <v>94</v>
      </c>
      <c r="T19" s="7">
        <v>42</v>
      </c>
      <c r="U19" s="7">
        <v>1.300583457799699E-2</v>
      </c>
      <c r="V19" s="8" t="s">
        <v>97</v>
      </c>
    </row>
    <row r="20" spans="1:22" x14ac:dyDescent="0.25">
      <c r="A20" s="8" t="s">
        <v>33</v>
      </c>
      <c r="B20" s="8" t="s">
        <v>102</v>
      </c>
      <c r="C20" s="7">
        <v>100000000</v>
      </c>
      <c r="D20" s="8" t="s">
        <v>91</v>
      </c>
      <c r="E20" s="8" t="s">
        <v>92</v>
      </c>
      <c r="F20" s="7" t="s">
        <v>93</v>
      </c>
      <c r="G20" s="7">
        <v>50241</v>
      </c>
      <c r="H20" s="7">
        <v>61200</v>
      </c>
      <c r="I20" s="7">
        <v>2.4E-2</v>
      </c>
      <c r="J20" s="7">
        <v>15.304109589041095</v>
      </c>
      <c r="K20" s="7">
        <v>30</v>
      </c>
      <c r="L20" s="7">
        <v>5.5272047599999999E-2</v>
      </c>
      <c r="M20" s="7">
        <v>5.6014394607266156E-2</v>
      </c>
      <c r="N20" s="7">
        <v>0.18116319394600389</v>
      </c>
      <c r="O20" s="7">
        <v>0</v>
      </c>
      <c r="P20" s="7">
        <v>5.11627414898215E-3</v>
      </c>
      <c r="Q20" s="7">
        <v>5.6922567400000002E-3</v>
      </c>
      <c r="R20" s="7">
        <v>5.6622997609565573E-3</v>
      </c>
      <c r="S20" s="7" t="s">
        <v>94</v>
      </c>
      <c r="T20" s="7">
        <v>42</v>
      </c>
      <c r="U20" s="7">
        <v>1.3012553844266918E-2</v>
      </c>
      <c r="V20" s="8" t="s">
        <v>97</v>
      </c>
    </row>
    <row r="21" spans="1:22" x14ac:dyDescent="0.25">
      <c r="A21" s="8" t="s">
        <v>34</v>
      </c>
      <c r="B21" s="8" t="s">
        <v>143</v>
      </c>
      <c r="C21" s="7">
        <v>50000000</v>
      </c>
      <c r="D21" s="8" t="s">
        <v>91</v>
      </c>
      <c r="E21" s="8" t="s">
        <v>92</v>
      </c>
      <c r="F21" s="7" t="s">
        <v>93</v>
      </c>
      <c r="G21" s="7">
        <v>50553</v>
      </c>
      <c r="H21" s="7">
        <v>61515</v>
      </c>
      <c r="I21" s="7">
        <v>2.6000000000000002E-2</v>
      </c>
      <c r="J21" s="7">
        <v>16.158904109589042</v>
      </c>
      <c r="K21" s="7">
        <v>30</v>
      </c>
      <c r="L21" s="7">
        <v>5.1130956399999997E-2</v>
      </c>
      <c r="M21" s="7">
        <v>5.1461422145332315E-2</v>
      </c>
      <c r="N21" s="7">
        <v>0.1733484116273428</v>
      </c>
      <c r="O21" s="7">
        <v>0</v>
      </c>
      <c r="P21" s="7">
        <v>4.8970145084485696E-3</v>
      </c>
      <c r="Q21" s="7">
        <v>5.7530090799999996E-3</v>
      </c>
      <c r="R21" s="7">
        <v>5.7392128663877884E-3</v>
      </c>
      <c r="S21" s="7" t="s">
        <v>94</v>
      </c>
      <c r="T21" s="7">
        <v>42</v>
      </c>
      <c r="U21" s="7">
        <v>1.2851691088857921E-2</v>
      </c>
      <c r="V21" s="8" t="s">
        <v>97</v>
      </c>
    </row>
    <row r="22" spans="1:22" x14ac:dyDescent="0.25">
      <c r="A22" s="8" t="s">
        <v>35</v>
      </c>
      <c r="B22" s="8" t="s">
        <v>111</v>
      </c>
      <c r="C22" s="7">
        <v>25000000</v>
      </c>
      <c r="D22" s="8" t="s">
        <v>91</v>
      </c>
      <c r="E22" s="8" t="s">
        <v>92</v>
      </c>
      <c r="F22" s="7" t="s">
        <v>93</v>
      </c>
      <c r="G22" s="7">
        <v>51229</v>
      </c>
      <c r="H22" s="7">
        <v>62188</v>
      </c>
      <c r="I22" s="7">
        <v>5.0000000000000001E-3</v>
      </c>
      <c r="J22" s="7">
        <v>18.010262744217382</v>
      </c>
      <c r="K22" s="7">
        <v>30</v>
      </c>
      <c r="L22" s="7">
        <v>0.18236089800000002</v>
      </c>
      <c r="M22" s="7">
        <v>0.18310749195204529</v>
      </c>
      <c r="N22" s="7">
        <v>0.37261130275718563</v>
      </c>
      <c r="O22" s="7">
        <v>0</v>
      </c>
      <c r="P22" s="7">
        <v>4.3906671440446477E-3</v>
      </c>
      <c r="Q22" s="7">
        <v>5.0041359500000004E-3</v>
      </c>
      <c r="R22" s="7">
        <v>4.9844495117667975E-3</v>
      </c>
      <c r="S22" s="7" t="s">
        <v>94</v>
      </c>
      <c r="T22" s="7">
        <v>41</v>
      </c>
      <c r="U22" s="7">
        <v>1.2602821744418151E-2</v>
      </c>
      <c r="V22" s="8" t="s">
        <v>97</v>
      </c>
    </row>
    <row r="23" spans="1:22" x14ac:dyDescent="0.25">
      <c r="A23" s="8" t="s">
        <v>36</v>
      </c>
      <c r="B23" s="8" t="s">
        <v>100</v>
      </c>
      <c r="C23" s="7">
        <v>100000000</v>
      </c>
      <c r="D23" s="8" t="s">
        <v>91</v>
      </c>
      <c r="E23" s="8" t="s">
        <v>92</v>
      </c>
      <c r="F23" s="7" t="s">
        <v>93</v>
      </c>
      <c r="G23" s="7">
        <v>50255</v>
      </c>
      <c r="H23" s="7">
        <v>61214</v>
      </c>
      <c r="I23" s="7">
        <v>2.4E-2</v>
      </c>
      <c r="J23" s="7">
        <v>15.342465753424657</v>
      </c>
      <c r="K23" s="7">
        <v>30</v>
      </c>
      <c r="L23" s="7">
        <v>5.7528580499999996E-2</v>
      </c>
      <c r="M23" s="7">
        <v>5.7805515442942428E-2</v>
      </c>
      <c r="N23" s="7">
        <v>0.18143948629176856</v>
      </c>
      <c r="O23" s="7">
        <v>0</v>
      </c>
      <c r="P23" s="7">
        <v>5.1056938411557793E-3</v>
      </c>
      <c r="Q23" s="7">
        <v>5.7593639299999997E-3</v>
      </c>
      <c r="R23" s="7">
        <v>5.7483111947362886E-3</v>
      </c>
      <c r="S23" s="7" t="s">
        <v>94</v>
      </c>
      <c r="T23" s="7">
        <v>43</v>
      </c>
      <c r="U23" s="7">
        <v>1.3006299812114382E-2</v>
      </c>
      <c r="V23" s="8" t="s">
        <v>97</v>
      </c>
    </row>
    <row r="24" spans="1:22" x14ac:dyDescent="0.25">
      <c r="A24" s="8" t="s">
        <v>37</v>
      </c>
      <c r="B24" s="8" t="s">
        <v>118</v>
      </c>
      <c r="C24" s="7">
        <v>50000000</v>
      </c>
      <c r="D24" s="8" t="s">
        <v>91</v>
      </c>
      <c r="E24" s="8" t="s">
        <v>92</v>
      </c>
      <c r="F24" s="7" t="s">
        <v>93</v>
      </c>
      <c r="G24" s="7">
        <v>51543</v>
      </c>
      <c r="H24" s="7">
        <v>62502</v>
      </c>
      <c r="I24" s="7">
        <v>7.4999999999999997E-3</v>
      </c>
      <c r="J24" s="7">
        <v>18.86849315068493</v>
      </c>
      <c r="K24" s="7">
        <v>30</v>
      </c>
      <c r="L24" s="7">
        <v>0.156158202</v>
      </c>
      <c r="M24" s="7">
        <v>0.15680682107216487</v>
      </c>
      <c r="N24" s="7">
        <v>0.35011553268168022</v>
      </c>
      <c r="O24" s="7">
        <v>0</v>
      </c>
      <c r="P24" s="7">
        <v>4.1558965258670384E-3</v>
      </c>
      <c r="Q24" s="7">
        <v>4.9651521000000001E-3</v>
      </c>
      <c r="R24" s="7">
        <v>4.948155097849849E-3</v>
      </c>
      <c r="S24" s="7" t="s">
        <v>94</v>
      </c>
      <c r="T24" s="7">
        <v>42</v>
      </c>
      <c r="U24" s="7">
        <v>1.250403767478047E-2</v>
      </c>
      <c r="V24" s="8" t="s">
        <v>97</v>
      </c>
    </row>
    <row r="25" spans="1:22" x14ac:dyDescent="0.25">
      <c r="A25" s="8" t="s">
        <v>38</v>
      </c>
      <c r="B25" s="8" t="s">
        <v>109</v>
      </c>
      <c r="C25" s="7">
        <v>25000000</v>
      </c>
      <c r="D25" s="8" t="s">
        <v>91</v>
      </c>
      <c r="E25" s="8" t="s">
        <v>92</v>
      </c>
      <c r="F25" s="7" t="s">
        <v>93</v>
      </c>
      <c r="G25" s="7">
        <v>51221</v>
      </c>
      <c r="H25" s="7">
        <v>62180</v>
      </c>
      <c r="I25" s="7">
        <v>6.0000000000000001E-3</v>
      </c>
      <c r="J25" s="7">
        <v>17.988404820720113</v>
      </c>
      <c r="K25" s="7">
        <v>30</v>
      </c>
      <c r="L25" s="7">
        <v>0.17226962640000001</v>
      </c>
      <c r="M25" s="7">
        <v>0.17300310263809565</v>
      </c>
      <c r="N25" s="7">
        <v>0.36152502276160164</v>
      </c>
      <c r="O25" s="7">
        <v>0</v>
      </c>
      <c r="P25" s="7">
        <v>4.3966464062598493E-3</v>
      </c>
      <c r="Q25" s="7">
        <v>5.0216342099999997E-3</v>
      </c>
      <c r="R25" s="7">
        <v>5.0022374809941539E-3</v>
      </c>
      <c r="S25" s="7" t="s">
        <v>94</v>
      </c>
      <c r="T25" s="7">
        <v>41</v>
      </c>
      <c r="U25" s="7">
        <v>1.2605460851643269E-2</v>
      </c>
      <c r="V25" s="8" t="s">
        <v>97</v>
      </c>
    </row>
    <row r="26" spans="1:22" x14ac:dyDescent="0.25">
      <c r="A26" s="8" t="s">
        <v>39</v>
      </c>
      <c r="B26" s="8" t="s">
        <v>113</v>
      </c>
      <c r="C26" s="7">
        <v>50000000</v>
      </c>
      <c r="D26" s="8" t="s">
        <v>91</v>
      </c>
      <c r="E26" s="8" t="s">
        <v>92</v>
      </c>
      <c r="F26" s="7" t="s">
        <v>93</v>
      </c>
      <c r="G26" s="7">
        <v>50616</v>
      </c>
      <c r="H26" s="7">
        <v>61578</v>
      </c>
      <c r="I26" s="7">
        <v>2.1000000000000001E-2</v>
      </c>
      <c r="J26" s="7">
        <v>16.331506849315069</v>
      </c>
      <c r="K26" s="7">
        <v>30</v>
      </c>
      <c r="L26" s="7">
        <v>6.9728885199999993E-2</v>
      </c>
      <c r="M26" s="7">
        <v>7.0160539659464685E-2</v>
      </c>
      <c r="N26" s="7">
        <v>0.21102520299139688</v>
      </c>
      <c r="O26" s="7">
        <v>0</v>
      </c>
      <c r="P26" s="7">
        <v>4.8498365430126745E-3</v>
      </c>
      <c r="Q26" s="7">
        <v>5.5505987499999999E-3</v>
      </c>
      <c r="R26" s="7">
        <v>5.5352680920464081E-3</v>
      </c>
      <c r="S26" s="7" t="s">
        <v>94</v>
      </c>
      <c r="T26" s="7">
        <v>43</v>
      </c>
      <c r="U26" s="7">
        <v>1.2826100024682137E-2</v>
      </c>
      <c r="V26" s="8" t="s">
        <v>97</v>
      </c>
    </row>
    <row r="27" spans="1:22" x14ac:dyDescent="0.25">
      <c r="A27" s="8" t="s">
        <v>40</v>
      </c>
      <c r="B27" s="8" t="s">
        <v>125</v>
      </c>
      <c r="C27" s="7">
        <v>60000000</v>
      </c>
      <c r="D27" s="8" t="s">
        <v>91</v>
      </c>
      <c r="E27" s="8" t="s">
        <v>92</v>
      </c>
      <c r="F27" s="7" t="s">
        <v>93</v>
      </c>
      <c r="G27" s="7">
        <v>51557</v>
      </c>
      <c r="H27" s="7">
        <v>62516</v>
      </c>
      <c r="I27" s="7">
        <v>1.2E-2</v>
      </c>
      <c r="J27" s="7">
        <v>18.906849315068492</v>
      </c>
      <c r="K27" s="7">
        <v>30</v>
      </c>
      <c r="L27" s="7">
        <v>0.11949910133333333</v>
      </c>
      <c r="M27" s="7">
        <v>0.12007786321913938</v>
      </c>
      <c r="N27" s="7">
        <v>0.30531543370906383</v>
      </c>
      <c r="O27" s="7">
        <v>0</v>
      </c>
      <c r="P27" s="7">
        <v>4.1454068468873432E-3</v>
      </c>
      <c r="Q27" s="7">
        <v>5.0508633199999996E-3</v>
      </c>
      <c r="R27" s="7">
        <v>5.0348982431387412E-3</v>
      </c>
      <c r="S27" s="7" t="s">
        <v>94</v>
      </c>
      <c r="T27" s="7">
        <v>39</v>
      </c>
      <c r="U27" s="7">
        <v>1.2499832489844672E-2</v>
      </c>
      <c r="V27" s="8" t="s">
        <v>97</v>
      </c>
    </row>
    <row r="28" spans="1:22" x14ac:dyDescent="0.25">
      <c r="A28" s="8" t="s">
        <v>41</v>
      </c>
      <c r="B28" s="8" t="s">
        <v>121</v>
      </c>
      <c r="C28" s="7">
        <v>100000000</v>
      </c>
      <c r="D28" s="8" t="s">
        <v>91</v>
      </c>
      <c r="E28" s="8" t="s">
        <v>92</v>
      </c>
      <c r="F28" s="7" t="s">
        <v>93</v>
      </c>
      <c r="G28" s="7">
        <v>50276</v>
      </c>
      <c r="H28" s="7">
        <v>61235</v>
      </c>
      <c r="I28" s="7">
        <v>2.3E-2</v>
      </c>
      <c r="J28" s="7">
        <v>15.399999999999999</v>
      </c>
      <c r="K28" s="7">
        <v>30</v>
      </c>
      <c r="L28" s="7">
        <v>6.1298276700000001E-2</v>
      </c>
      <c r="M28" s="7">
        <v>6.1588174937999382E-2</v>
      </c>
      <c r="N28" s="7">
        <v>0.18913501452739434</v>
      </c>
      <c r="O28" s="7">
        <v>0</v>
      </c>
      <c r="P28" s="7">
        <v>5.0903323486591705E-3</v>
      </c>
      <c r="Q28" s="7">
        <v>5.7159892999999991E-3</v>
      </c>
      <c r="R28" s="7">
        <v>5.7048010260132287E-3</v>
      </c>
      <c r="S28" s="7" t="s">
        <v>94</v>
      </c>
      <c r="T28" s="7">
        <v>41</v>
      </c>
      <c r="U28" s="7">
        <v>1.2996063776734913E-2</v>
      </c>
      <c r="V28" s="8" t="s">
        <v>97</v>
      </c>
    </row>
    <row r="29" spans="1:22" x14ac:dyDescent="0.25">
      <c r="A29" s="8" t="s">
        <v>42</v>
      </c>
      <c r="B29" s="8" t="s">
        <v>112</v>
      </c>
      <c r="C29" s="7">
        <v>100000000</v>
      </c>
      <c r="D29" s="8" t="s">
        <v>91</v>
      </c>
      <c r="E29" s="8" t="s">
        <v>92</v>
      </c>
      <c r="F29" s="7" t="s">
        <v>93</v>
      </c>
      <c r="G29" s="7">
        <v>50269</v>
      </c>
      <c r="H29" s="7">
        <v>61228</v>
      </c>
      <c r="I29" s="7">
        <v>2.5000000000000001E-2</v>
      </c>
      <c r="J29" s="7">
        <v>15.380821917808218</v>
      </c>
      <c r="K29" s="7">
        <v>30</v>
      </c>
      <c r="L29" s="7">
        <v>5.4030920000000003E-2</v>
      </c>
      <c r="M29" s="7">
        <v>5.4294512355269442E-2</v>
      </c>
      <c r="N29" s="7">
        <v>0.17464713411720856</v>
      </c>
      <c r="O29" s="7">
        <v>0</v>
      </c>
      <c r="P29" s="7">
        <v>5.0953900957869305E-3</v>
      </c>
      <c r="Q29" s="7">
        <v>5.7930314000000007E-3</v>
      </c>
      <c r="R29" s="7">
        <v>5.7821682161147692E-3</v>
      </c>
      <c r="S29" s="7" t="s">
        <v>94</v>
      </c>
      <c r="T29" s="7">
        <v>42</v>
      </c>
      <c r="U29" s="7">
        <v>1.29995800106955E-2</v>
      </c>
      <c r="V29" s="8" t="s">
        <v>97</v>
      </c>
    </row>
    <row r="30" spans="1:22" x14ac:dyDescent="0.25">
      <c r="A30" s="8" t="s">
        <v>43</v>
      </c>
      <c r="B30" s="8" t="s">
        <v>135</v>
      </c>
      <c r="C30" s="7">
        <v>100000000</v>
      </c>
      <c r="D30" s="8" t="s">
        <v>91</v>
      </c>
      <c r="E30" s="8" t="s">
        <v>92</v>
      </c>
      <c r="F30" s="7" t="s">
        <v>93</v>
      </c>
      <c r="G30" s="7">
        <v>50626</v>
      </c>
      <c r="H30" s="7">
        <v>61586</v>
      </c>
      <c r="I30" s="7">
        <v>2.3E-2</v>
      </c>
      <c r="J30" s="7">
        <v>16.358904109589041</v>
      </c>
      <c r="K30" s="7">
        <v>30</v>
      </c>
      <c r="L30" s="7">
        <v>6.1601752500000002E-2</v>
      </c>
      <c r="M30" s="7">
        <v>6.1994705007876856E-2</v>
      </c>
      <c r="N30" s="7">
        <v>0.19600861470726436</v>
      </c>
      <c r="O30" s="7">
        <v>0</v>
      </c>
      <c r="P30" s="7">
        <v>4.8423472311106518E-3</v>
      </c>
      <c r="Q30" s="7">
        <v>5.6197333900000002E-3</v>
      </c>
      <c r="R30" s="7">
        <v>5.6049238511377553E-3</v>
      </c>
      <c r="S30" s="7" t="s">
        <v>94</v>
      </c>
      <c r="T30" s="7">
        <v>42</v>
      </c>
      <c r="U30" s="7">
        <v>1.2822087708180002E-2</v>
      </c>
      <c r="V30" s="8" t="s">
        <v>97</v>
      </c>
    </row>
    <row r="31" spans="1:22" x14ac:dyDescent="0.25">
      <c r="A31" s="8" t="s">
        <v>44</v>
      </c>
      <c r="B31" s="8" t="s">
        <v>105</v>
      </c>
      <c r="C31" s="7">
        <v>6000000</v>
      </c>
      <c r="D31" s="8" t="s">
        <v>91</v>
      </c>
      <c r="E31" s="8" t="s">
        <v>104</v>
      </c>
      <c r="F31" s="7" t="s">
        <v>93</v>
      </c>
      <c r="G31" s="7">
        <v>44748</v>
      </c>
      <c r="H31" s="7">
        <v>46942</v>
      </c>
      <c r="I31" s="7">
        <v>0.04</v>
      </c>
      <c r="J31" s="7">
        <v>0.26575342465753427</v>
      </c>
      <c r="K31" s="7">
        <v>6</v>
      </c>
      <c r="L31" s="7">
        <v>0.16757647333333334</v>
      </c>
      <c r="M31" s="7">
        <v>0.16854044112130645</v>
      </c>
      <c r="N31" s="7">
        <v>0.16844415330304466</v>
      </c>
      <c r="O31" s="7">
        <v>0.16844415326030984</v>
      </c>
      <c r="P31" s="7">
        <v>1.0928564000708327E-2</v>
      </c>
      <c r="Q31" s="7">
        <v>2.1725215489999998E-2</v>
      </c>
      <c r="R31" s="7">
        <v>0</v>
      </c>
      <c r="S31" s="7" t="s">
        <v>94</v>
      </c>
      <c r="T31" s="7">
        <v>1000</v>
      </c>
      <c r="U31" s="7">
        <v>-1.2518522741967355E-3</v>
      </c>
      <c r="V31" s="8" t="s">
        <v>95</v>
      </c>
    </row>
    <row r="32" spans="1:22" x14ac:dyDescent="0.25">
      <c r="A32" s="8" t="s">
        <v>45</v>
      </c>
      <c r="B32" s="8" t="s">
        <v>105</v>
      </c>
      <c r="C32" s="7">
        <v>21000000</v>
      </c>
      <c r="D32" s="8" t="s">
        <v>91</v>
      </c>
      <c r="E32" s="8" t="s">
        <v>104</v>
      </c>
      <c r="F32" s="7" t="s">
        <v>93</v>
      </c>
      <c r="G32" s="7">
        <v>44748</v>
      </c>
      <c r="H32" s="7">
        <v>46942</v>
      </c>
      <c r="I32" s="7">
        <v>0.04</v>
      </c>
      <c r="J32" s="7">
        <v>0.26575342465753427</v>
      </c>
      <c r="K32" s="7">
        <v>6</v>
      </c>
      <c r="L32" s="7">
        <v>0.16757647333333334</v>
      </c>
      <c r="M32" s="7">
        <v>0.16854044112130645</v>
      </c>
      <c r="N32" s="7">
        <v>0.16844415330304466</v>
      </c>
      <c r="O32" s="7">
        <v>0.16844415326030984</v>
      </c>
      <c r="P32" s="7">
        <v>1.0928564000708327E-2</v>
      </c>
      <c r="Q32" s="7">
        <v>2.1725215489999998E-2</v>
      </c>
      <c r="R32" s="7">
        <v>0</v>
      </c>
      <c r="S32" s="7" t="s">
        <v>94</v>
      </c>
      <c r="T32" s="7">
        <v>1000</v>
      </c>
      <c r="U32" s="7">
        <v>-1.2518522741967355E-3</v>
      </c>
      <c r="V32" s="8" t="s">
        <v>95</v>
      </c>
    </row>
    <row r="33" spans="1:22" x14ac:dyDescent="0.25">
      <c r="A33" s="8" t="s">
        <v>46</v>
      </c>
      <c r="B33" s="8" t="s">
        <v>90</v>
      </c>
      <c r="C33" s="7">
        <v>25000000</v>
      </c>
      <c r="D33" s="8" t="s">
        <v>91</v>
      </c>
      <c r="E33" s="8" t="s">
        <v>92</v>
      </c>
      <c r="F33" s="7" t="s">
        <v>93</v>
      </c>
      <c r="G33" s="7">
        <v>51214</v>
      </c>
      <c r="H33" s="7">
        <v>62173</v>
      </c>
      <c r="I33" s="7">
        <v>5.0000000000000001E-3</v>
      </c>
      <c r="J33" s="7">
        <v>17.969279137660003</v>
      </c>
      <c r="K33" s="7">
        <v>30</v>
      </c>
      <c r="L33" s="7">
        <v>0.18244979920000001</v>
      </c>
      <c r="M33" s="7">
        <v>0.18320227024551827</v>
      </c>
      <c r="N33" s="7">
        <v>0.3723998560248924</v>
      </c>
      <c r="O33" s="7">
        <v>0</v>
      </c>
      <c r="P33" s="7">
        <v>4.4018784281617271E-3</v>
      </c>
      <c r="Q33" s="7">
        <v>5.0078506099999996E-3</v>
      </c>
      <c r="R33" s="7">
        <v>4.9879920148896417E-3</v>
      </c>
      <c r="S33" s="7" t="s">
        <v>94</v>
      </c>
      <c r="T33" s="7">
        <v>42</v>
      </c>
      <c r="U33" s="7">
        <v>1.2607775326276514E-2</v>
      </c>
      <c r="V33" s="8" t="s">
        <v>97</v>
      </c>
    </row>
    <row r="34" spans="1:22" x14ac:dyDescent="0.25">
      <c r="A34" s="8" t="s">
        <v>47</v>
      </c>
      <c r="B34" s="8" t="s">
        <v>124</v>
      </c>
      <c r="C34" s="7">
        <v>50000000</v>
      </c>
      <c r="D34" s="8" t="s">
        <v>91</v>
      </c>
      <c r="E34" s="8" t="s">
        <v>92</v>
      </c>
      <c r="F34" s="7" t="s">
        <v>93</v>
      </c>
      <c r="G34" s="7">
        <v>51232</v>
      </c>
      <c r="H34" s="7">
        <v>62193</v>
      </c>
      <c r="I34" s="7">
        <v>6.0000000000000001E-3</v>
      </c>
      <c r="J34" s="7">
        <v>18.018459465528856</v>
      </c>
      <c r="K34" s="7">
        <v>30</v>
      </c>
      <c r="L34" s="7">
        <v>0.17218544699999999</v>
      </c>
      <c r="M34" s="7">
        <v>0.17293993221397735</v>
      </c>
      <c r="N34" s="7">
        <v>0.36168355452491391</v>
      </c>
      <c r="O34" s="7">
        <v>0</v>
      </c>
      <c r="P34" s="7">
        <v>4.3884248918269371E-3</v>
      </c>
      <c r="Q34" s="7">
        <v>5.0189294300000001E-3</v>
      </c>
      <c r="R34" s="7">
        <v>4.9989894325790374E-3</v>
      </c>
      <c r="S34" s="7" t="s">
        <v>94</v>
      </c>
      <c r="T34" s="7">
        <v>41</v>
      </c>
      <c r="U34" s="7">
        <v>1.260183372711508E-2</v>
      </c>
      <c r="V34" s="8" t="s">
        <v>97</v>
      </c>
    </row>
    <row r="35" spans="1:22" x14ac:dyDescent="0.25">
      <c r="A35" s="8" t="s">
        <v>48</v>
      </c>
      <c r="B35" s="8" t="s">
        <v>122</v>
      </c>
      <c r="C35" s="7">
        <v>25000000</v>
      </c>
      <c r="D35" s="8" t="s">
        <v>91</v>
      </c>
      <c r="E35" s="8" t="s">
        <v>92</v>
      </c>
      <c r="F35" s="7" t="s">
        <v>93</v>
      </c>
      <c r="G35" s="7">
        <v>51221</v>
      </c>
      <c r="H35" s="7">
        <v>62180</v>
      </c>
      <c r="I35" s="7">
        <v>5.0000000000000001E-3</v>
      </c>
      <c r="J35" s="7">
        <v>17.988404820720113</v>
      </c>
      <c r="K35" s="7">
        <v>30</v>
      </c>
      <c r="L35" s="7">
        <v>0.18240861359999999</v>
      </c>
      <c r="M35" s="7">
        <v>0.18315847578036201</v>
      </c>
      <c r="N35" s="7">
        <v>0.37249860516008121</v>
      </c>
      <c r="O35" s="7">
        <v>0</v>
      </c>
      <c r="P35" s="7">
        <v>4.3966464062598493E-3</v>
      </c>
      <c r="Q35" s="7">
        <v>5.0061270399999998E-3</v>
      </c>
      <c r="R35" s="7">
        <v>4.986345297936623E-3</v>
      </c>
      <c r="S35" s="7" t="s">
        <v>94</v>
      </c>
      <c r="T35" s="7">
        <v>43</v>
      </c>
      <c r="U35" s="7">
        <v>1.2605460851643269E-2</v>
      </c>
      <c r="V35" s="8" t="s">
        <v>97</v>
      </c>
    </row>
    <row r="36" spans="1:22" x14ac:dyDescent="0.25">
      <c r="A36" s="8" t="s">
        <v>49</v>
      </c>
      <c r="B36" s="8" t="s">
        <v>134</v>
      </c>
      <c r="C36" s="7">
        <v>33500000</v>
      </c>
      <c r="D36" s="8" t="s">
        <v>91</v>
      </c>
      <c r="E36" s="8" t="s">
        <v>92</v>
      </c>
      <c r="F36" s="7" t="s">
        <v>93</v>
      </c>
      <c r="G36" s="7">
        <v>50630</v>
      </c>
      <c r="H36" s="7">
        <v>61592</v>
      </c>
      <c r="I36" s="7">
        <v>2.4E-2</v>
      </c>
      <c r="J36" s="7">
        <v>16.36986301369863</v>
      </c>
      <c r="K36" s="7">
        <v>30</v>
      </c>
      <c r="L36" s="7">
        <v>5.7874554029850749E-2</v>
      </c>
      <c r="M36" s="7">
        <v>5.8259166227287003E-2</v>
      </c>
      <c r="N36" s="7">
        <v>0.18878525263605578</v>
      </c>
      <c r="O36" s="7">
        <v>0</v>
      </c>
      <c r="P36" s="7">
        <v>4.8393514844013137E-3</v>
      </c>
      <c r="Q36" s="7">
        <v>5.6546167999999997E-3</v>
      </c>
      <c r="R36" s="7">
        <v>5.6396586054461295E-3</v>
      </c>
      <c r="S36" s="7" t="s">
        <v>94</v>
      </c>
      <c r="T36" s="7">
        <v>42</v>
      </c>
      <c r="U36" s="7">
        <v>1.2820486551565043E-2</v>
      </c>
      <c r="V36" s="8" t="s">
        <v>97</v>
      </c>
    </row>
    <row r="37" spans="1:22" x14ac:dyDescent="0.25">
      <c r="A37" s="8" t="s">
        <v>50</v>
      </c>
      <c r="B37" s="8" t="s">
        <v>123</v>
      </c>
      <c r="C37" s="7">
        <v>30000000</v>
      </c>
      <c r="D37" s="8" t="s">
        <v>91</v>
      </c>
      <c r="E37" s="8" t="s">
        <v>92</v>
      </c>
      <c r="F37" s="7" t="s">
        <v>93</v>
      </c>
      <c r="G37" s="7">
        <v>50626</v>
      </c>
      <c r="H37" s="7">
        <v>61586</v>
      </c>
      <c r="I37" s="7">
        <v>2.4E-2</v>
      </c>
      <c r="J37" s="7">
        <v>16.358904109589041</v>
      </c>
      <c r="K37" s="7">
        <v>30</v>
      </c>
      <c r="L37" s="7">
        <v>5.7880517999999999E-2</v>
      </c>
      <c r="M37" s="7">
        <v>5.8255232648615006E-2</v>
      </c>
      <c r="N37" s="7">
        <v>0.18871050990262681</v>
      </c>
      <c r="O37" s="7">
        <v>0</v>
      </c>
      <c r="P37" s="7">
        <v>4.8423472311106518E-3</v>
      </c>
      <c r="Q37" s="7">
        <v>5.6556704700000005E-3</v>
      </c>
      <c r="R37" s="7">
        <v>5.6410937656892202E-3</v>
      </c>
      <c r="S37" s="7" t="s">
        <v>94</v>
      </c>
      <c r="T37" s="7">
        <v>41</v>
      </c>
      <c r="U37" s="7">
        <v>1.2822087708180002E-2</v>
      </c>
      <c r="V37" s="8" t="s">
        <v>97</v>
      </c>
    </row>
    <row r="38" spans="1:22" x14ac:dyDescent="0.25">
      <c r="A38" s="8" t="s">
        <v>51</v>
      </c>
      <c r="B38" s="8" t="s">
        <v>136</v>
      </c>
      <c r="C38" s="7">
        <v>50000000</v>
      </c>
      <c r="D38" s="8" t="s">
        <v>91</v>
      </c>
      <c r="E38" s="8" t="s">
        <v>92</v>
      </c>
      <c r="F38" s="7" t="s">
        <v>93</v>
      </c>
      <c r="G38" s="7">
        <v>51557</v>
      </c>
      <c r="H38" s="7">
        <v>62516</v>
      </c>
      <c r="I38" s="7">
        <v>1.1000000000000001E-2</v>
      </c>
      <c r="J38" s="7">
        <v>18.906849315068492</v>
      </c>
      <c r="K38" s="7">
        <v>30</v>
      </c>
      <c r="L38" s="7">
        <v>0.126889744</v>
      </c>
      <c r="M38" s="7">
        <v>0.12748434640030987</v>
      </c>
      <c r="N38" s="7">
        <v>0.3149604699399603</v>
      </c>
      <c r="O38" s="7">
        <v>0</v>
      </c>
      <c r="P38" s="7">
        <v>4.1454068468873432E-3</v>
      </c>
      <c r="Q38" s="7">
        <v>5.0287751900000002E-3</v>
      </c>
      <c r="R38" s="7">
        <v>5.0126151418794507E-3</v>
      </c>
      <c r="S38" s="7" t="s">
        <v>94</v>
      </c>
      <c r="T38" s="7">
        <v>43</v>
      </c>
      <c r="U38" s="7">
        <v>1.2499832489844672E-2</v>
      </c>
      <c r="V38" s="8" t="s">
        <v>97</v>
      </c>
    </row>
    <row r="39" spans="1:22" x14ac:dyDescent="0.25">
      <c r="A39" s="8" t="s">
        <v>52</v>
      </c>
      <c r="B39" s="8" t="s">
        <v>132</v>
      </c>
      <c r="C39" s="7">
        <v>200000000</v>
      </c>
      <c r="D39" s="8" t="s">
        <v>91</v>
      </c>
      <c r="E39" s="8" t="s">
        <v>92</v>
      </c>
      <c r="F39" s="7" t="s">
        <v>93</v>
      </c>
      <c r="G39" s="7">
        <v>50605</v>
      </c>
      <c r="H39" s="7">
        <v>61565</v>
      </c>
      <c r="I39" s="7">
        <v>2.8999999999999998E-2</v>
      </c>
      <c r="J39" s="7">
        <v>16.301369863013697</v>
      </c>
      <c r="K39" s="7">
        <v>30</v>
      </c>
      <c r="L39" s="7">
        <v>4.2592616849999994E-2</v>
      </c>
      <c r="M39" s="7">
        <v>4.2878289062936503E-2</v>
      </c>
      <c r="N39" s="7">
        <v>0.15478189894220251</v>
      </c>
      <c r="O39" s="7">
        <v>0</v>
      </c>
      <c r="P39" s="7">
        <v>4.8580746480967052E-3</v>
      </c>
      <c r="Q39" s="7">
        <v>5.8568591500000001E-3</v>
      </c>
      <c r="R39" s="7">
        <v>5.8436590608152983E-3</v>
      </c>
      <c r="S39" s="7" t="s">
        <v>94</v>
      </c>
      <c r="T39" s="7">
        <v>42</v>
      </c>
      <c r="U39" s="7">
        <v>1.2830529186976733E-2</v>
      </c>
      <c r="V39" s="8" t="s">
        <v>97</v>
      </c>
    </row>
    <row r="40" spans="1:22" x14ac:dyDescent="0.25">
      <c r="A40" s="8" t="s">
        <v>53</v>
      </c>
      <c r="B40" s="8" t="s">
        <v>120</v>
      </c>
      <c r="C40" s="7">
        <v>70000000</v>
      </c>
      <c r="D40" s="8" t="s">
        <v>91</v>
      </c>
      <c r="E40" s="8" t="s">
        <v>92</v>
      </c>
      <c r="F40" s="7" t="s">
        <v>93</v>
      </c>
      <c r="G40" s="7">
        <v>51550</v>
      </c>
      <c r="H40" s="7">
        <v>62509</v>
      </c>
      <c r="I40" s="7">
        <v>1.2500000000000001E-2</v>
      </c>
      <c r="J40" s="7">
        <v>18.887671232876713</v>
      </c>
      <c r="K40" s="7">
        <v>30</v>
      </c>
      <c r="L40" s="7">
        <v>0.11596097528571428</v>
      </c>
      <c r="M40" s="7">
        <v>0.11653401102583941</v>
      </c>
      <c r="N40" s="7">
        <v>0.30046172944321387</v>
      </c>
      <c r="O40" s="7">
        <v>0</v>
      </c>
      <c r="P40" s="7">
        <v>4.1506515943173002E-3</v>
      </c>
      <c r="Q40" s="7">
        <v>5.0636628999999999E-3</v>
      </c>
      <c r="R40" s="7">
        <v>5.0477219645586047E-3</v>
      </c>
      <c r="S40" s="7" t="s">
        <v>94</v>
      </c>
      <c r="T40" s="7">
        <v>43</v>
      </c>
      <c r="U40" s="7">
        <v>1.2501932947834641E-2</v>
      </c>
      <c r="V40" s="8" t="s">
        <v>97</v>
      </c>
    </row>
    <row r="41" spans="1:22" x14ac:dyDescent="0.25">
      <c r="A41" s="8" t="s">
        <v>54</v>
      </c>
      <c r="B41" s="8" t="s">
        <v>137</v>
      </c>
      <c r="C41" s="7">
        <v>25000000</v>
      </c>
      <c r="D41" s="8" t="s">
        <v>91</v>
      </c>
      <c r="E41" s="8" t="s">
        <v>92</v>
      </c>
      <c r="F41" s="7" t="s">
        <v>93</v>
      </c>
      <c r="G41" s="7">
        <v>51218</v>
      </c>
      <c r="H41" s="7">
        <v>62179</v>
      </c>
      <c r="I41" s="7">
        <v>6.0000000000000001E-3</v>
      </c>
      <c r="J41" s="7">
        <v>17.980208099408639</v>
      </c>
      <c r="K41" s="7">
        <v>30</v>
      </c>
      <c r="L41" s="7">
        <v>0.17226517920000001</v>
      </c>
      <c r="M41" s="7">
        <v>0.17302131398018014</v>
      </c>
      <c r="N41" s="7">
        <v>0.36148173061061684</v>
      </c>
      <c r="O41" s="7">
        <v>0</v>
      </c>
      <c r="P41" s="7">
        <v>4.3988886778657931E-3</v>
      </c>
      <c r="Q41" s="7">
        <v>5.0223990600000001E-3</v>
      </c>
      <c r="R41" s="7">
        <v>5.002399747581876E-3</v>
      </c>
      <c r="S41" s="7" t="s">
        <v>94</v>
      </c>
      <c r="T41" s="7">
        <v>41</v>
      </c>
      <c r="U41" s="7">
        <v>1.2606452167609788E-2</v>
      </c>
      <c r="V41" s="8" t="s">
        <v>97</v>
      </c>
    </row>
    <row r="42" spans="1:22" x14ac:dyDescent="0.25">
      <c r="A42" s="8" t="s">
        <v>55</v>
      </c>
      <c r="B42" s="8" t="s">
        <v>105</v>
      </c>
      <c r="C42" s="7">
        <v>9000000</v>
      </c>
      <c r="D42" s="8" t="s">
        <v>91</v>
      </c>
      <c r="E42" s="8" t="s">
        <v>104</v>
      </c>
      <c r="F42" s="7" t="s">
        <v>93</v>
      </c>
      <c r="G42" s="7">
        <v>44748</v>
      </c>
      <c r="H42" s="7">
        <v>46942</v>
      </c>
      <c r="I42" s="7">
        <v>0.04</v>
      </c>
      <c r="J42" s="7">
        <v>0.26575342465753427</v>
      </c>
      <c r="K42" s="7">
        <v>6</v>
      </c>
      <c r="L42" s="7">
        <v>0.16757647333333334</v>
      </c>
      <c r="M42" s="7">
        <v>0.16854044112130645</v>
      </c>
      <c r="N42" s="7">
        <v>0.16844415330304466</v>
      </c>
      <c r="O42" s="7">
        <v>0.16844415326030984</v>
      </c>
      <c r="P42" s="7">
        <v>1.0928564000708327E-2</v>
      </c>
      <c r="Q42" s="7">
        <v>2.1725215489999998E-2</v>
      </c>
      <c r="R42" s="7">
        <v>0</v>
      </c>
      <c r="S42" s="7" t="s">
        <v>94</v>
      </c>
      <c r="T42" s="7">
        <v>1000</v>
      </c>
      <c r="U42" s="7">
        <v>-1.2518522741967355E-3</v>
      </c>
      <c r="V42" s="8" t="s">
        <v>95</v>
      </c>
    </row>
    <row r="43" spans="1:22" x14ac:dyDescent="0.25">
      <c r="A43" s="8" t="s">
        <v>56</v>
      </c>
      <c r="B43" s="8" t="s">
        <v>99</v>
      </c>
      <c r="C43" s="7">
        <v>41400000</v>
      </c>
      <c r="D43" s="8" t="s">
        <v>91</v>
      </c>
      <c r="E43" s="8" t="s">
        <v>92</v>
      </c>
      <c r="F43" s="7" t="s">
        <v>93</v>
      </c>
      <c r="G43" s="7">
        <v>50570</v>
      </c>
      <c r="H43" s="7">
        <v>59703</v>
      </c>
      <c r="I43" s="7">
        <v>2.5000000000000001E-2</v>
      </c>
      <c r="J43" s="7">
        <v>16.205479452054792</v>
      </c>
      <c r="K43" s="7">
        <v>25</v>
      </c>
      <c r="L43" s="7">
        <v>4.9646335265700482E-2</v>
      </c>
      <c r="M43" s="7">
        <v>4.9998666676607767E-2</v>
      </c>
      <c r="N43" s="7">
        <v>0.15401004117200698</v>
      </c>
      <c r="O43" s="7">
        <v>0</v>
      </c>
      <c r="P43" s="7">
        <v>5.3166934061344298E-3</v>
      </c>
      <c r="Q43" s="7">
        <v>5.8264137100000005E-3</v>
      </c>
      <c r="R43" s="7">
        <v>5.8099875018342573E-3</v>
      </c>
      <c r="S43" s="7" t="s">
        <v>94</v>
      </c>
      <c r="T43" s="7">
        <v>40</v>
      </c>
      <c r="U43" s="7">
        <v>1.2844731784725685E-2</v>
      </c>
      <c r="V43" s="8" t="s">
        <v>97</v>
      </c>
    </row>
    <row r="44" spans="1:22" x14ac:dyDescent="0.25">
      <c r="A44" s="8" t="s">
        <v>57</v>
      </c>
      <c r="B44" s="8" t="s">
        <v>131</v>
      </c>
      <c r="C44" s="7">
        <v>50000000</v>
      </c>
      <c r="D44" s="8" t="s">
        <v>91</v>
      </c>
      <c r="E44" s="8" t="s">
        <v>92</v>
      </c>
      <c r="F44" s="7" t="s">
        <v>93</v>
      </c>
      <c r="G44" s="7">
        <v>50605</v>
      </c>
      <c r="H44" s="7">
        <v>61565</v>
      </c>
      <c r="I44" s="7">
        <v>2.3E-2</v>
      </c>
      <c r="J44" s="7">
        <v>16.301369863013697</v>
      </c>
      <c r="K44" s="7">
        <v>30</v>
      </c>
      <c r="L44" s="7">
        <v>6.1600860800000004E-2</v>
      </c>
      <c r="M44" s="7">
        <v>6.1983841859712986E-2</v>
      </c>
      <c r="N44" s="7">
        <v>0.19561467933168075</v>
      </c>
      <c r="O44" s="7">
        <v>0</v>
      </c>
      <c r="P44" s="7">
        <v>4.8580746480967052E-3</v>
      </c>
      <c r="Q44" s="7">
        <v>5.6255314599999995E-3</v>
      </c>
      <c r="R44" s="7">
        <v>5.6110790965817614E-3</v>
      </c>
      <c r="S44" s="7" t="s">
        <v>94</v>
      </c>
      <c r="T44" s="7">
        <v>43</v>
      </c>
      <c r="U44" s="7">
        <v>1.2830529186976733E-2</v>
      </c>
      <c r="V44" s="8" t="s">
        <v>97</v>
      </c>
    </row>
    <row r="45" spans="1:22" x14ac:dyDescent="0.25">
      <c r="A45" s="8" t="s">
        <v>58</v>
      </c>
      <c r="B45" s="8" t="s">
        <v>105</v>
      </c>
      <c r="C45" s="7">
        <v>12000000</v>
      </c>
      <c r="D45" s="8" t="s">
        <v>91</v>
      </c>
      <c r="E45" s="8" t="s">
        <v>104</v>
      </c>
      <c r="F45" s="7" t="s">
        <v>93</v>
      </c>
      <c r="G45" s="7">
        <v>44748</v>
      </c>
      <c r="H45" s="7">
        <v>46942</v>
      </c>
      <c r="I45" s="7">
        <v>0.04</v>
      </c>
      <c r="J45" s="7">
        <v>0.26575342465753427</v>
      </c>
      <c r="K45" s="7">
        <v>6</v>
      </c>
      <c r="L45" s="7">
        <v>0.16757647333333334</v>
      </c>
      <c r="M45" s="7">
        <v>0.16854044112130645</v>
      </c>
      <c r="N45" s="7">
        <v>0.16844415330304466</v>
      </c>
      <c r="O45" s="7">
        <v>0.16844415326030984</v>
      </c>
      <c r="P45" s="7">
        <v>1.0928564000708327E-2</v>
      </c>
      <c r="Q45" s="7">
        <v>2.1725215489999998E-2</v>
      </c>
      <c r="R45" s="7">
        <v>0</v>
      </c>
      <c r="S45" s="7" t="s">
        <v>94</v>
      </c>
      <c r="T45" s="7">
        <v>1000</v>
      </c>
      <c r="U45" s="7">
        <v>-1.2518522741967355E-3</v>
      </c>
      <c r="V45" s="8" t="s">
        <v>95</v>
      </c>
    </row>
    <row r="46" spans="1:22" x14ac:dyDescent="0.25">
      <c r="A46" s="8" t="s">
        <v>59</v>
      </c>
      <c r="B46" s="8" t="s">
        <v>108</v>
      </c>
      <c r="C46" s="7">
        <v>100000000</v>
      </c>
      <c r="D46" s="8" t="s">
        <v>91</v>
      </c>
      <c r="E46" s="8" t="s">
        <v>92</v>
      </c>
      <c r="F46" s="7" t="s">
        <v>93</v>
      </c>
      <c r="G46" s="7">
        <v>50525</v>
      </c>
      <c r="H46" s="7">
        <v>61487</v>
      </c>
      <c r="I46" s="7">
        <v>3.2000000000000001E-2</v>
      </c>
      <c r="J46" s="7">
        <v>16.082191780821915</v>
      </c>
      <c r="K46" s="7">
        <v>30</v>
      </c>
      <c r="L46" s="7">
        <v>3.5476277299999998E-2</v>
      </c>
      <c r="M46" s="7">
        <v>3.5726768898197321E-2</v>
      </c>
      <c r="N46" s="7">
        <v>0.135493300139055</v>
      </c>
      <c r="O46" s="7">
        <v>0</v>
      </c>
      <c r="P46" s="7">
        <v>4.9179778045715557E-3</v>
      </c>
      <c r="Q46" s="7">
        <v>6.0065371599999995E-3</v>
      </c>
      <c r="R46" s="7">
        <v>5.993533052787825E-3</v>
      </c>
      <c r="S46" s="7" t="s">
        <v>94</v>
      </c>
      <c r="T46" s="7">
        <v>39</v>
      </c>
      <c r="U46" s="7">
        <v>1.2863241373376692E-2</v>
      </c>
      <c r="V46" s="8" t="s">
        <v>97</v>
      </c>
    </row>
    <row r="47" spans="1:22" x14ac:dyDescent="0.25">
      <c r="A47" s="8" t="s">
        <v>60</v>
      </c>
      <c r="B47" s="8" t="s">
        <v>107</v>
      </c>
      <c r="C47" s="7">
        <v>5000000</v>
      </c>
      <c r="D47" s="8" t="s">
        <v>91</v>
      </c>
      <c r="E47" s="8" t="s">
        <v>104</v>
      </c>
      <c r="F47" s="7" t="s">
        <v>93</v>
      </c>
      <c r="G47" s="7">
        <v>45166</v>
      </c>
      <c r="H47" s="7">
        <v>52473</v>
      </c>
      <c r="I47" s="7">
        <v>0.04</v>
      </c>
      <c r="J47" s="7">
        <v>1.4109589041095889</v>
      </c>
      <c r="K47" s="7">
        <v>20</v>
      </c>
      <c r="L47" s="7">
        <v>0.48041847199999999</v>
      </c>
      <c r="M47" s="7">
        <v>0.47965602043510819</v>
      </c>
      <c r="N47" s="7">
        <v>0.47782230647283847</v>
      </c>
      <c r="O47" s="7">
        <v>0.47702816324309505</v>
      </c>
      <c r="P47" s="7">
        <v>1.2837792478899124E-2</v>
      </c>
      <c r="Q47" s="7">
        <v>1.1925649640000001E-2</v>
      </c>
      <c r="R47" s="7">
        <v>1.2457543567506946E-2</v>
      </c>
      <c r="S47" s="7" t="s">
        <v>94</v>
      </c>
      <c r="T47" s="7">
        <v>38</v>
      </c>
      <c r="U47" s="7">
        <v>1.0938713100752165E-3</v>
      </c>
      <c r="V47" s="8" t="s">
        <v>95</v>
      </c>
    </row>
    <row r="48" spans="1:22" x14ac:dyDescent="0.25">
      <c r="A48" s="8" t="s">
        <v>61</v>
      </c>
      <c r="B48" s="8" t="s">
        <v>133</v>
      </c>
      <c r="C48" s="7">
        <v>50000000</v>
      </c>
      <c r="D48" s="8" t="s">
        <v>91</v>
      </c>
      <c r="E48" s="8" t="s">
        <v>92</v>
      </c>
      <c r="F48" s="7" t="s">
        <v>93</v>
      </c>
      <c r="G48" s="7">
        <v>51235</v>
      </c>
      <c r="H48" s="7">
        <v>62194</v>
      </c>
      <c r="I48" s="7">
        <v>5.0000000000000001E-3</v>
      </c>
      <c r="J48" s="7">
        <v>18.026656186840331</v>
      </c>
      <c r="K48" s="7">
        <v>30</v>
      </c>
      <c r="L48" s="7">
        <v>0.1823224152</v>
      </c>
      <c r="M48" s="7">
        <v>0.18306998996288817</v>
      </c>
      <c r="N48" s="7">
        <v>0.37269571391345235</v>
      </c>
      <c r="O48" s="7">
        <v>0</v>
      </c>
      <c r="P48" s="7">
        <v>4.3861826115103126E-3</v>
      </c>
      <c r="Q48" s="7">
        <v>5.0026643999999997E-3</v>
      </c>
      <c r="R48" s="7">
        <v>4.9829589099203986E-3</v>
      </c>
      <c r="S48" s="7" t="s">
        <v>94</v>
      </c>
      <c r="T48" s="7">
        <v>43</v>
      </c>
      <c r="U48" s="7">
        <v>1.2600846607048733E-2</v>
      </c>
      <c r="V48" s="8" t="s">
        <v>97</v>
      </c>
    </row>
    <row r="49" spans="1:22" x14ac:dyDescent="0.25">
      <c r="A49" s="8" t="s">
        <v>62</v>
      </c>
      <c r="B49" s="8" t="s">
        <v>130</v>
      </c>
      <c r="C49" s="7">
        <v>100000000</v>
      </c>
      <c r="D49" s="8" t="s">
        <v>91</v>
      </c>
      <c r="E49" s="8" t="s">
        <v>92</v>
      </c>
      <c r="F49" s="7" t="s">
        <v>93</v>
      </c>
      <c r="G49" s="7">
        <v>50287</v>
      </c>
      <c r="H49" s="7">
        <v>61248</v>
      </c>
      <c r="I49" s="7">
        <v>2.5000000000000001E-2</v>
      </c>
      <c r="J49" s="7">
        <v>15.430136986301369</v>
      </c>
      <c r="K49" s="7">
        <v>30</v>
      </c>
      <c r="L49" s="7">
        <v>5.4049531500000005E-2</v>
      </c>
      <c r="M49" s="7">
        <v>5.432210642908903E-2</v>
      </c>
      <c r="N49" s="7">
        <v>0.17500586865999648</v>
      </c>
      <c r="O49" s="7">
        <v>0</v>
      </c>
      <c r="P49" s="7">
        <v>5.0824993435943655E-3</v>
      </c>
      <c r="Q49" s="7">
        <v>5.7878828900000002E-3</v>
      </c>
      <c r="R49" s="7">
        <v>5.7766643378727167E-3</v>
      </c>
      <c r="S49" s="7" t="s">
        <v>94</v>
      </c>
      <c r="T49" s="7">
        <v>41</v>
      </c>
      <c r="U49" s="7">
        <v>1.2990350268337579E-2</v>
      </c>
      <c r="V49" s="8" t="s">
        <v>97</v>
      </c>
    </row>
    <row r="50" spans="1:22" x14ac:dyDescent="0.25">
      <c r="A50" s="8" t="s">
        <v>63</v>
      </c>
      <c r="B50" s="8" t="s">
        <v>139</v>
      </c>
      <c r="C50" s="7">
        <v>38000000</v>
      </c>
      <c r="D50" s="8" t="s">
        <v>91</v>
      </c>
      <c r="E50" s="8" t="s">
        <v>92</v>
      </c>
      <c r="F50" s="7" t="s">
        <v>93</v>
      </c>
      <c r="G50" s="7">
        <v>45112</v>
      </c>
      <c r="H50" s="7">
        <v>50593</v>
      </c>
      <c r="I50" s="7">
        <v>0.04</v>
      </c>
      <c r="J50" s="7">
        <v>1.263013698630137</v>
      </c>
      <c r="K50" s="7">
        <v>15</v>
      </c>
      <c r="L50" s="7">
        <v>2.2799842105263157E-3</v>
      </c>
      <c r="M50" s="7">
        <v>2.4006657101472446E-3</v>
      </c>
      <c r="N50" s="7">
        <v>5.1546989699562877E-4</v>
      </c>
      <c r="O50" s="7">
        <v>0</v>
      </c>
      <c r="P50" s="7">
        <v>1.3865625987230051E-2</v>
      </c>
      <c r="Q50" s="7">
        <v>1.257236083E-2</v>
      </c>
      <c r="R50" s="7">
        <v>1.2460347104934044E-2</v>
      </c>
      <c r="S50" s="7" t="s">
        <v>94</v>
      </c>
      <c r="T50" s="7">
        <v>35</v>
      </c>
      <c r="U50" s="7">
        <v>5.8843106300400467E-5</v>
      </c>
      <c r="V50" s="8" t="s">
        <v>97</v>
      </c>
    </row>
    <row r="51" spans="1:22" x14ac:dyDescent="0.25">
      <c r="A51" s="8" t="s">
        <v>64</v>
      </c>
      <c r="B51" s="8" t="s">
        <v>106</v>
      </c>
      <c r="C51" s="7">
        <v>50000000</v>
      </c>
      <c r="D51" s="8" t="s">
        <v>91</v>
      </c>
      <c r="E51" s="8" t="s">
        <v>92</v>
      </c>
      <c r="F51" s="7" t="s">
        <v>93</v>
      </c>
      <c r="G51" s="7">
        <v>50619</v>
      </c>
      <c r="H51" s="7">
        <v>61579</v>
      </c>
      <c r="I51" s="7">
        <v>2.7000000000000003E-2</v>
      </c>
      <c r="J51" s="7">
        <v>16.339726027397258</v>
      </c>
      <c r="K51" s="7">
        <v>30</v>
      </c>
      <c r="L51" s="7">
        <v>4.8137547199999998E-2</v>
      </c>
      <c r="M51" s="7">
        <v>4.8462752248797827E-2</v>
      </c>
      <c r="N51" s="7">
        <v>0.16787503916910651</v>
      </c>
      <c r="O51" s="7">
        <v>0</v>
      </c>
      <c r="P51" s="7">
        <v>4.8475897595741026E-3</v>
      </c>
      <c r="Q51" s="7">
        <v>5.7735423500000008E-3</v>
      </c>
      <c r="R51" s="7">
        <v>5.7595549214397579E-3</v>
      </c>
      <c r="S51" s="7" t="s">
        <v>94</v>
      </c>
      <c r="T51" s="7">
        <v>43</v>
      </c>
      <c r="U51" s="7">
        <v>1.2824894913468766E-2</v>
      </c>
      <c r="V51" s="8" t="s">
        <v>97</v>
      </c>
    </row>
    <row r="52" spans="1:22" x14ac:dyDescent="0.25">
      <c r="A52" s="8" t="s">
        <v>65</v>
      </c>
      <c r="B52" s="8" t="s">
        <v>114</v>
      </c>
      <c r="C52" s="7">
        <v>50000000</v>
      </c>
      <c r="D52" s="8" t="s">
        <v>91</v>
      </c>
      <c r="E52" s="8" t="s">
        <v>92</v>
      </c>
      <c r="F52" s="7" t="s">
        <v>93</v>
      </c>
      <c r="G52" s="7">
        <v>50620</v>
      </c>
      <c r="H52" s="7">
        <v>61580</v>
      </c>
      <c r="I52" s="7">
        <v>2.5000000000000001E-2</v>
      </c>
      <c r="J52" s="7">
        <v>16.342465753424655</v>
      </c>
      <c r="K52" s="7">
        <v>30</v>
      </c>
      <c r="L52" s="7">
        <v>5.4382798200000006E-2</v>
      </c>
      <c r="M52" s="7">
        <v>5.4750621562958707E-2</v>
      </c>
      <c r="N52" s="7">
        <v>0.18150017956716383</v>
      </c>
      <c r="O52" s="7">
        <v>0</v>
      </c>
      <c r="P52" s="7">
        <v>4.8468408296337548E-3</v>
      </c>
      <c r="Q52" s="7">
        <v>5.6942778800000001E-3</v>
      </c>
      <c r="R52" s="7">
        <v>5.6794888201920912E-3</v>
      </c>
      <c r="S52" s="7" t="s">
        <v>94</v>
      </c>
      <c r="T52" s="7">
        <v>42</v>
      </c>
      <c r="U52" s="7">
        <v>1.2824493479756919E-2</v>
      </c>
      <c r="V52" s="8" t="s">
        <v>97</v>
      </c>
    </row>
    <row r="53" spans="1:22" x14ac:dyDescent="0.25">
      <c r="A53" s="8" t="s">
        <v>66</v>
      </c>
      <c r="B53" s="8" t="s">
        <v>96</v>
      </c>
      <c r="C53" s="7">
        <v>125000000</v>
      </c>
      <c r="D53" s="8" t="s">
        <v>91</v>
      </c>
      <c r="E53" s="8" t="s">
        <v>92</v>
      </c>
      <c r="F53" s="7" t="s">
        <v>93</v>
      </c>
      <c r="G53" s="7">
        <v>50549</v>
      </c>
      <c r="H53" s="7">
        <v>61509</v>
      </c>
      <c r="I53" s="7">
        <v>2.8999999999999998E-2</v>
      </c>
      <c r="J53" s="7">
        <v>16.147945205479452</v>
      </c>
      <c r="K53" s="7">
        <v>30</v>
      </c>
      <c r="L53" s="7">
        <v>4.2551957920000001E-2</v>
      </c>
      <c r="M53" s="7">
        <v>4.2832811179066829E-2</v>
      </c>
      <c r="N53" s="7">
        <v>0.15375324759946335</v>
      </c>
      <c r="O53" s="7">
        <v>0</v>
      </c>
      <c r="P53" s="7">
        <v>4.9000094934128361E-3</v>
      </c>
      <c r="Q53" s="7">
        <v>5.8738149399999995E-3</v>
      </c>
      <c r="R53" s="7">
        <v>5.8607875545249044E-3</v>
      </c>
      <c r="S53" s="7" t="s">
        <v>94</v>
      </c>
      <c r="T53" s="7">
        <v>42</v>
      </c>
      <c r="U53" s="7">
        <v>1.2853334410290539E-2</v>
      </c>
      <c r="V53" s="8" t="s">
        <v>97</v>
      </c>
    </row>
    <row r="54" spans="1:22" x14ac:dyDescent="0.25">
      <c r="A54" s="8" t="s">
        <v>67</v>
      </c>
      <c r="B54" s="8" t="s">
        <v>98</v>
      </c>
      <c r="C54" s="7">
        <v>100000000</v>
      </c>
      <c r="D54" s="8" t="s">
        <v>91</v>
      </c>
      <c r="E54" s="8" t="s">
        <v>92</v>
      </c>
      <c r="F54" s="7" t="s">
        <v>93</v>
      </c>
      <c r="G54" s="7">
        <v>50238</v>
      </c>
      <c r="H54" s="7">
        <v>61199</v>
      </c>
      <c r="I54" s="7">
        <v>2.1000000000000001E-2</v>
      </c>
      <c r="J54" s="7">
        <v>15.295890410958902</v>
      </c>
      <c r="K54" s="7">
        <v>30</v>
      </c>
      <c r="L54" s="7">
        <v>6.6262047000000004E-2</v>
      </c>
      <c r="M54" s="7">
        <v>6.7175239837717018E-2</v>
      </c>
      <c r="N54" s="7">
        <v>0.20356023156540975</v>
      </c>
      <c r="O54" s="7">
        <v>0</v>
      </c>
      <c r="P54" s="7">
        <v>5.1185802653599208E-3</v>
      </c>
      <c r="Q54" s="7">
        <v>5.5573486600000001E-3</v>
      </c>
      <c r="R54" s="7">
        <v>5.5237586923340132E-3</v>
      </c>
      <c r="S54" s="7" t="s">
        <v>94</v>
      </c>
      <c r="T54" s="7">
        <v>41</v>
      </c>
      <c r="U54" s="7">
        <v>1.3013827763812455E-2</v>
      </c>
      <c r="V54" s="8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TRTM04</vt:lpstr>
      <vt:lpstr>TRTM03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Dries O.C.G. (Oscar)</cp:lastModifiedBy>
  <dcterms:created xsi:type="dcterms:W3CDTF">2022-07-11T11:43:46Z</dcterms:created>
  <dcterms:modified xsi:type="dcterms:W3CDTF">2022-07-12T14:05:51Z</dcterms:modified>
</cp:coreProperties>
</file>